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1720" windowHeight="8450" activeTab="0"/>
  </bookViews>
  <sheets>
    <sheet name="表14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<sst xmlns="http://schemas.openxmlformats.org/spreadsheetml/2006/main" count="40" uniqueCount="38">
  <si>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市町村名</t>
  </si>
  <si>
    <t>年少人口（人）</t>
  </si>
  <si>
    <t>構成比（％）</t>
  </si>
  <si>
    <t>生産年齢人口（人）</t>
  </si>
  <si>
    <t>老年人口（人）</t>
  </si>
  <si>
    <t>人口（人）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</si>
  <si>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</si>
  <si>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</si>
  <si>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</si>
  <si>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</si>
  <si>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</si>
  <si>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</si>
  <si>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</si>
  <si>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</si>
  <si>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</si>
  <si>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</si>
  <si>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</si>
  <si>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</si>
  <si>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</si>
  <si>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</si>
  <si>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部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</si>
  <si>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</si>
  <si>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</si>
  <si>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</si>
  <si>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</si>
  <si>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</si>
  <si>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</si>
  <si>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</si>
  <si>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</si>
  <si>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</si>
  <si>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</si>
  <si>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</si>
  <si>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合     計</t>
  </si>
  <si>
    <t>表１４－３　　市町村別の年齢３区分別人口【外国人】</t>
  </si>
  <si>
    <t>注１）四捨五入の関係で、構成比の合計が100％にならない場合があります。</t>
  </si>
  <si>
    <r>
      <t>町 村 部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計</t>
    </r>
  </si>
  <si>
    <t>注２）年少人口・生産年齢人口・老年人口の数値は、小山市における年齢不詳者（計１名）を含んでいません。</t>
  </si>
  <si>
    <t>令和４年１月１日現在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</si>
</sst>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_);[Red]\(#,##0\)"/>
    <numFmt numFmtId="179" formatCode="#,##0;&quot;△ &quot;#,##0"/>
    <numFmt numFmtId="180" formatCode="#,##0_ ;[Red]\-#,##0\ "/>
    <numFmt numFmtId="181" formatCode="0_);[Red]\(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37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60" applyFont="1">
      <alignment/>
      <protection/>
    </xf>
    <xf numFmtId="176" fontId="0" fillId="0" borderId="0" xfId="60" applyNumberFormat="1">
      <alignment/>
      <protection/>
    </xf>
    <xf numFmtId="177" fontId="0" fillId="0" borderId="0" xfId="60" applyNumberFormat="1">
      <alignment/>
      <protection/>
    </xf>
    <xf numFmtId="178" fontId="0" fillId="0" borderId="0" xfId="60" applyNumberFormat="1">
      <alignment/>
      <protection/>
    </xf>
    <xf numFmtId="0" fontId="0" fillId="0" borderId="0" xfId="60">
      <alignment/>
      <protection/>
    </xf>
    <xf numFmtId="0" fontId="0" fillId="0" borderId="10" xfId="60" applyFont="1" applyBorder="1" applyAlignment="1">
      <alignment horizontal="distributed" vertical="center"/>
      <protection/>
    </xf>
    <xf numFmtId="176" fontId="0" fillId="0" borderId="11" xfId="60" applyNumberFormat="1" applyFont="1" applyBorder="1" applyAlignment="1">
      <alignment horizontal="center" vertical="center" shrinkToFit="1"/>
      <protection/>
    </xf>
    <xf numFmtId="177" fontId="0" fillId="0" borderId="12" xfId="60" applyNumberFormat="1" applyFont="1" applyBorder="1" applyAlignment="1">
      <alignment horizontal="center" vertical="center" shrinkToFit="1"/>
      <protection/>
    </xf>
    <xf numFmtId="178" fontId="0" fillId="0" borderId="13" xfId="60" applyNumberFormat="1" applyFont="1" applyBorder="1" applyAlignment="1">
      <alignment horizontal="center" vertical="center" shrinkToFit="1"/>
      <protection/>
    </xf>
    <xf numFmtId="177" fontId="0" fillId="0" borderId="14" xfId="60" applyNumberFormat="1" applyFont="1" applyBorder="1" applyAlignment="1">
      <alignment horizontal="center" vertical="center" shrinkToFit="1"/>
      <protection/>
    </xf>
    <xf numFmtId="0" fontId="0" fillId="0" borderId="10" xfId="60" applyFont="1" applyBorder="1" applyAlignment="1">
      <alignment horizontal="center" shrinkToFit="1"/>
      <protection/>
    </xf>
    <xf numFmtId="0" fontId="0" fillId="0" borderId="15" xfId="60" applyFont="1" applyBorder="1" applyAlignment="1">
      <alignment horizontal="distributed" vertical="center"/>
      <protection/>
    </xf>
    <xf numFmtId="0" fontId="0" fillId="0" borderId="16" xfId="60" applyFont="1" applyBorder="1" applyAlignment="1">
      <alignment horizontal="distributed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0" xfId="60" applyFont="1">
      <alignment/>
      <protection/>
    </xf>
    <xf numFmtId="176" fontId="0" fillId="0" borderId="0" xfId="60" applyNumberFormat="1" applyFont="1">
      <alignment/>
      <protection/>
    </xf>
    <xf numFmtId="177" fontId="0" fillId="0" borderId="0" xfId="60" applyNumberFormat="1" applyFont="1">
      <alignment/>
      <protection/>
    </xf>
    <xf numFmtId="178" fontId="0" fillId="0" borderId="0" xfId="60" applyNumberFormat="1" applyFont="1">
      <alignment/>
      <protection/>
    </xf>
    <xf numFmtId="38" fontId="0" fillId="0" borderId="0" xfId="0" applyNumberFormat="1" applyAlignment="1">
      <alignment vertical="center"/>
    </xf>
    <xf numFmtId="0" fontId="0" fillId="0" borderId="0" xfId="60" applyFont="1">
      <alignment/>
      <protection/>
    </xf>
    <xf numFmtId="0" fontId="0" fillId="0" borderId="10" xfId="60" applyFont="1" applyBorder="1" applyAlignment="1">
      <alignment horizontal="center" vertical="center"/>
      <protection/>
    </xf>
    <xf numFmtId="176" fontId="0" fillId="0" borderId="17" xfId="60" applyNumberFormat="1" applyFont="1" applyBorder="1">
      <alignment/>
      <protection/>
    </xf>
    <xf numFmtId="177" fontId="0" fillId="0" borderId="18" xfId="60" applyNumberFormat="1" applyFont="1" applyBorder="1">
      <alignment/>
      <protection/>
    </xf>
    <xf numFmtId="178" fontId="0" fillId="0" borderId="0" xfId="60" applyNumberFormat="1" applyFont="1" applyBorder="1">
      <alignment/>
      <protection/>
    </xf>
    <xf numFmtId="177" fontId="0" fillId="0" borderId="19" xfId="60" applyNumberFormat="1" applyFont="1" applyBorder="1">
      <alignment/>
      <protection/>
    </xf>
    <xf numFmtId="176" fontId="0" fillId="0" borderId="15" xfId="60" applyNumberFormat="1" applyFont="1" applyBorder="1">
      <alignment/>
      <protection/>
    </xf>
    <xf numFmtId="176" fontId="0" fillId="0" borderId="16" xfId="60" applyNumberFormat="1" applyFont="1" applyBorder="1">
      <alignment/>
      <protection/>
    </xf>
    <xf numFmtId="176" fontId="0" fillId="0" borderId="20" xfId="60" applyNumberFormat="1" applyFont="1" applyBorder="1">
      <alignment/>
      <protection/>
    </xf>
    <xf numFmtId="178" fontId="0" fillId="0" borderId="18" xfId="60" applyNumberFormat="1" applyFont="1" applyBorder="1">
      <alignment/>
      <protection/>
    </xf>
    <xf numFmtId="176" fontId="0" fillId="0" borderId="11" xfId="60" applyNumberFormat="1" applyFont="1" applyBorder="1">
      <alignment/>
      <protection/>
    </xf>
    <xf numFmtId="177" fontId="0" fillId="0" borderId="21" xfId="60" applyNumberFormat="1" applyFont="1" applyBorder="1">
      <alignment/>
      <protection/>
    </xf>
    <xf numFmtId="180" fontId="0" fillId="0" borderId="12" xfId="48" applyNumberFormat="1" applyFont="1" applyBorder="1" applyAlignment="1">
      <alignment/>
    </xf>
    <xf numFmtId="177" fontId="0" fillId="0" borderId="14" xfId="60" applyNumberFormat="1" applyFont="1" applyBorder="1">
      <alignment/>
      <protection/>
    </xf>
    <xf numFmtId="176" fontId="0" fillId="0" borderId="10" xfId="60" applyNumberFormat="1" applyFont="1" applyBorder="1">
      <alignment/>
      <protection/>
    </xf>
    <xf numFmtId="181" fontId="0" fillId="0" borderId="17" xfId="60" applyNumberFormat="1" applyFont="1" applyBorder="1" applyAlignment="1">
      <alignment horizontal="right"/>
      <protection/>
    </xf>
    <xf numFmtId="181" fontId="0" fillId="0" borderId="0" xfId="60" applyNumberFormat="1" applyFont="1" applyBorder="1" applyAlignment="1">
      <alignment horizontal="right"/>
      <protection/>
    </xf>
    <xf numFmtId="178" fontId="0" fillId="0" borderId="22" xfId="60" applyNumberFormat="1" applyFont="1" applyBorder="1">
      <alignment/>
      <protection/>
    </xf>
    <xf numFmtId="178" fontId="0" fillId="0" borderId="23" xfId="60" applyNumberFormat="1" applyFont="1" applyBorder="1">
      <alignment/>
      <protection/>
    </xf>
    <xf numFmtId="176" fontId="0" fillId="0" borderId="24" xfId="60" applyNumberFormat="1" applyFont="1" applyBorder="1">
      <alignment/>
      <protection/>
    </xf>
    <xf numFmtId="180" fontId="0" fillId="0" borderId="21" xfId="48" applyNumberFormat="1" applyFont="1" applyBorder="1" applyAlignment="1">
      <alignment/>
    </xf>
    <xf numFmtId="177" fontId="0" fillId="0" borderId="12" xfId="60" applyNumberFormat="1" applyFont="1" applyBorder="1">
      <alignment/>
      <protection/>
    </xf>
    <xf numFmtId="180" fontId="0" fillId="0" borderId="13" xfId="48" applyNumberFormat="1" applyFont="1" applyBorder="1" applyAlignment="1">
      <alignment/>
    </xf>
    <xf numFmtId="176" fontId="0" fillId="0" borderId="21" xfId="60" applyNumberFormat="1" applyFont="1" applyBorder="1">
      <alignment/>
      <protection/>
    </xf>
    <xf numFmtId="176" fontId="0" fillId="0" borderId="13" xfId="60" applyNumberFormat="1" applyFont="1" applyBorder="1">
      <alignment/>
      <protection/>
    </xf>
    <xf numFmtId="177" fontId="0" fillId="0" borderId="25" xfId="60" applyNumberFormat="1" applyFont="1" applyBorder="1" applyAlignment="1">
      <alignment horizontal="right" vertical="center"/>
      <protection/>
    </xf>
    <xf numFmtId="177" fontId="0" fillId="0" borderId="25" xfId="60" applyNumberFormat="1" applyFont="1" applyBorder="1" applyAlignment="1">
      <alignment horizontal="right" vertical="center"/>
      <protection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原稿３（表１２～１４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9">
      <selection activeCell="K29" sqref="K29"/>
    </sheetView>
  </sheetViews>
  <sheetFormatPr defaultColWidth="9.00390625" defaultRowHeight="13.5"/>
  <cols>
    <col min="1" max="1" width="12.625" style="0" customWidth="1"/>
    <col min="2" max="8" width="10.625" style="0" customWidth="1"/>
  </cols>
  <sheetData>
    <row r="1" spans="1:8" ht="18.75">
      <c r="A1" s="1" t="s">
        <v>33</v>
      </c>
      <c r="B1" s="2"/>
      <c r="C1" s="3"/>
      <c r="D1" s="4"/>
      <c r="E1" s="3"/>
      <c r="F1" s="4"/>
      <c r="G1" s="3"/>
      <c r="H1" s="5"/>
    </row>
    <row r="2" spans="1:8" ht="13.5" thickBot="1">
      <c r="A2" s="45" t="s">
        <v>37</v>
      </c>
      <c r="B2" s="46"/>
      <c r="C2" s="46"/>
      <c r="D2" s="46"/>
      <c r="E2" s="46"/>
      <c r="F2" s="46"/>
      <c r="G2" s="46"/>
      <c r="H2" s="46"/>
    </row>
    <row r="3" spans="1:8" ht="18" customHeight="1" thickBot="1">
      <c r="A3" s="6" t="s">
        <v>0</v>
      </c>
      <c r="B3" s="7" t="s">
        <v>1</v>
      </c>
      <c r="C3" s="8" t="s">
        <v>2</v>
      </c>
      <c r="D3" s="9" t="s">
        <v>3</v>
      </c>
      <c r="E3" s="8" t="s">
        <v>2</v>
      </c>
      <c r="F3" s="9" t="s">
        <v>4</v>
      </c>
      <c r="G3" s="10" t="s">
        <v>2</v>
      </c>
      <c r="H3" s="11" t="s">
        <v>5</v>
      </c>
    </row>
    <row r="4" spans="1:8" ht="18" customHeight="1">
      <c r="A4" s="12" t="s">
        <v>6</v>
      </c>
      <c r="B4" s="22">
        <v>700</v>
      </c>
      <c r="C4" s="23">
        <f>B4/H4*100</f>
        <v>7.712648743940062</v>
      </c>
      <c r="D4" s="24">
        <v>7836</v>
      </c>
      <c r="E4" s="23">
        <f>D4/H4*100</f>
        <v>86.3375936535919</v>
      </c>
      <c r="F4" s="24">
        <v>540</v>
      </c>
      <c r="G4" s="25">
        <f>F4/H4*100</f>
        <v>5.949757602468048</v>
      </c>
      <c r="H4" s="26">
        <f>SUM(B4+D4+F4)</f>
        <v>9076</v>
      </c>
    </row>
    <row r="5" spans="1:8" ht="18" customHeight="1">
      <c r="A5" s="13" t="s">
        <v>7</v>
      </c>
      <c r="B5" s="22">
        <v>483</v>
      </c>
      <c r="C5" s="23">
        <f aca="true" t="shared" si="0" ref="C5:C17">B5/H5*100</f>
        <v>10.164141414141415</v>
      </c>
      <c r="D5" s="24">
        <v>4116</v>
      </c>
      <c r="E5" s="23">
        <f aca="true" t="shared" si="1" ref="E5:E17">D5/H5*100</f>
        <v>86.61616161616162</v>
      </c>
      <c r="F5" s="24">
        <v>153</v>
      </c>
      <c r="G5" s="25">
        <f aca="true" t="shared" si="2" ref="G5:G17">F5/H5*100</f>
        <v>3.2196969696969697</v>
      </c>
      <c r="H5" s="27">
        <f aca="true" t="shared" si="3" ref="H5:H17">SUM(B5+D5+F5)</f>
        <v>4752</v>
      </c>
    </row>
    <row r="6" spans="1:8" ht="18" customHeight="1">
      <c r="A6" s="13" t="s">
        <v>8</v>
      </c>
      <c r="B6" s="22">
        <v>369</v>
      </c>
      <c r="C6" s="23">
        <f t="shared" si="0"/>
        <v>8.904440154440154</v>
      </c>
      <c r="D6" s="24">
        <v>3676</v>
      </c>
      <c r="E6" s="23">
        <f t="shared" si="1"/>
        <v>88.7065637065637</v>
      </c>
      <c r="F6" s="24">
        <v>99</v>
      </c>
      <c r="G6" s="25">
        <f t="shared" si="2"/>
        <v>2.388996138996139</v>
      </c>
      <c r="H6" s="27">
        <f t="shared" si="3"/>
        <v>4144</v>
      </c>
    </row>
    <row r="7" spans="1:8" ht="18" customHeight="1">
      <c r="A7" s="13" t="s">
        <v>9</v>
      </c>
      <c r="B7" s="22">
        <v>266</v>
      </c>
      <c r="C7" s="23">
        <f t="shared" si="0"/>
        <v>9.435970202199362</v>
      </c>
      <c r="D7" s="24">
        <v>2454</v>
      </c>
      <c r="E7" s="23">
        <f t="shared" si="1"/>
        <v>87.05214615111741</v>
      </c>
      <c r="F7" s="24">
        <v>99</v>
      </c>
      <c r="G7" s="25">
        <f t="shared" si="2"/>
        <v>3.5118836466832213</v>
      </c>
      <c r="H7" s="27">
        <f t="shared" si="3"/>
        <v>2819</v>
      </c>
    </row>
    <row r="8" spans="1:8" ht="18" customHeight="1">
      <c r="A8" s="13" t="s">
        <v>10</v>
      </c>
      <c r="B8" s="22">
        <v>66</v>
      </c>
      <c r="C8" s="23">
        <f t="shared" si="0"/>
        <v>4.670912951167728</v>
      </c>
      <c r="D8" s="24">
        <v>1318</v>
      </c>
      <c r="E8" s="23">
        <f t="shared" si="1"/>
        <v>93.27671620665251</v>
      </c>
      <c r="F8" s="24">
        <v>29</v>
      </c>
      <c r="G8" s="25">
        <f t="shared" si="2"/>
        <v>2.0523708421797595</v>
      </c>
      <c r="H8" s="27">
        <f t="shared" si="3"/>
        <v>1413</v>
      </c>
    </row>
    <row r="9" spans="1:8" ht="18" customHeight="1">
      <c r="A9" s="13" t="s">
        <v>11</v>
      </c>
      <c r="B9" s="22">
        <v>31</v>
      </c>
      <c r="C9" s="23">
        <f t="shared" si="0"/>
        <v>2.862419205909511</v>
      </c>
      <c r="D9" s="24">
        <v>983</v>
      </c>
      <c r="E9" s="23">
        <f t="shared" si="1"/>
        <v>90.76638965835642</v>
      </c>
      <c r="F9" s="24">
        <v>69</v>
      </c>
      <c r="G9" s="25">
        <f t="shared" si="2"/>
        <v>6.3711911357340725</v>
      </c>
      <c r="H9" s="27">
        <f t="shared" si="3"/>
        <v>1083</v>
      </c>
    </row>
    <row r="10" spans="1:8" ht="18" customHeight="1">
      <c r="A10" s="13" t="s">
        <v>12</v>
      </c>
      <c r="B10" s="22">
        <v>850</v>
      </c>
      <c r="C10" s="23">
        <f t="shared" si="0"/>
        <v>12.40694789081886</v>
      </c>
      <c r="D10" s="24">
        <v>5674</v>
      </c>
      <c r="E10" s="23">
        <f t="shared" si="1"/>
        <v>82.82002627353671</v>
      </c>
      <c r="F10" s="24">
        <v>326</v>
      </c>
      <c r="G10" s="25">
        <f t="shared" si="2"/>
        <v>4.758429426361115</v>
      </c>
      <c r="H10" s="27">
        <f>SUM(B10+D10+F10)+1</f>
        <v>6851</v>
      </c>
    </row>
    <row r="11" spans="1:8" ht="18" customHeight="1">
      <c r="A11" s="13" t="s">
        <v>13</v>
      </c>
      <c r="B11" s="22">
        <v>399</v>
      </c>
      <c r="C11" s="23">
        <f t="shared" si="0"/>
        <v>11.670078970459198</v>
      </c>
      <c r="D11" s="24">
        <v>2848</v>
      </c>
      <c r="E11" s="23">
        <f t="shared" si="1"/>
        <v>83.29921029540802</v>
      </c>
      <c r="F11" s="24">
        <v>172</v>
      </c>
      <c r="G11" s="25">
        <f t="shared" si="2"/>
        <v>5.0307107341327875</v>
      </c>
      <c r="H11" s="27">
        <f t="shared" si="3"/>
        <v>3419</v>
      </c>
    </row>
    <row r="12" spans="1:8" ht="18" customHeight="1">
      <c r="A12" s="13" t="s">
        <v>14</v>
      </c>
      <c r="B12" s="22">
        <v>90</v>
      </c>
      <c r="C12" s="23">
        <f t="shared" si="0"/>
        <v>8.12274368231047</v>
      </c>
      <c r="D12" s="24">
        <v>966</v>
      </c>
      <c r="E12" s="23">
        <f t="shared" si="1"/>
        <v>87.18411552346569</v>
      </c>
      <c r="F12" s="24">
        <v>52</v>
      </c>
      <c r="G12" s="25">
        <f t="shared" si="2"/>
        <v>4.693140794223827</v>
      </c>
      <c r="H12" s="27">
        <f t="shared" si="3"/>
        <v>1108</v>
      </c>
    </row>
    <row r="13" spans="1:8" ht="18" customHeight="1">
      <c r="A13" s="13" t="s">
        <v>15</v>
      </c>
      <c r="B13" s="22">
        <v>17</v>
      </c>
      <c r="C13" s="23">
        <f t="shared" si="0"/>
        <v>5.182926829268292</v>
      </c>
      <c r="D13" s="24">
        <v>293</v>
      </c>
      <c r="E13" s="23">
        <f t="shared" si="1"/>
        <v>89.32926829268293</v>
      </c>
      <c r="F13" s="24">
        <v>18</v>
      </c>
      <c r="G13" s="25">
        <f t="shared" si="2"/>
        <v>5.487804878048781</v>
      </c>
      <c r="H13" s="27">
        <f t="shared" si="3"/>
        <v>328</v>
      </c>
    </row>
    <row r="14" spans="1:8" ht="18" customHeight="1">
      <c r="A14" s="13" t="s">
        <v>16</v>
      </c>
      <c r="B14" s="28">
        <v>208</v>
      </c>
      <c r="C14" s="23">
        <f t="shared" si="0"/>
        <v>9.236234458259325</v>
      </c>
      <c r="D14" s="29">
        <v>1940</v>
      </c>
      <c r="E14" s="23">
        <f t="shared" si="1"/>
        <v>86.14564831261102</v>
      </c>
      <c r="F14" s="29">
        <v>104</v>
      </c>
      <c r="G14" s="25">
        <f t="shared" si="2"/>
        <v>4.618117229129663</v>
      </c>
      <c r="H14" s="27">
        <f t="shared" si="3"/>
        <v>2252</v>
      </c>
    </row>
    <row r="15" spans="1:8" ht="18" customHeight="1">
      <c r="A15" s="13" t="s">
        <v>17</v>
      </c>
      <c r="B15" s="22">
        <v>35</v>
      </c>
      <c r="C15" s="23">
        <f t="shared" si="0"/>
        <v>7.6923076923076925</v>
      </c>
      <c r="D15" s="24">
        <v>412</v>
      </c>
      <c r="E15" s="23">
        <f t="shared" si="1"/>
        <v>90.54945054945055</v>
      </c>
      <c r="F15" s="24">
        <v>8</v>
      </c>
      <c r="G15" s="25">
        <f t="shared" si="2"/>
        <v>1.7582417582417582</v>
      </c>
      <c r="H15" s="27">
        <f t="shared" si="3"/>
        <v>455</v>
      </c>
    </row>
    <row r="16" spans="1:8" ht="18" customHeight="1">
      <c r="A16" s="13" t="s">
        <v>18</v>
      </c>
      <c r="B16" s="22">
        <v>27</v>
      </c>
      <c r="C16" s="23">
        <f t="shared" si="0"/>
        <v>10.227272727272728</v>
      </c>
      <c r="D16" s="24">
        <v>224</v>
      </c>
      <c r="E16" s="23">
        <f t="shared" si="1"/>
        <v>84.84848484848484</v>
      </c>
      <c r="F16" s="24">
        <v>13</v>
      </c>
      <c r="G16" s="25">
        <f t="shared" si="2"/>
        <v>4.924242424242424</v>
      </c>
      <c r="H16" s="27">
        <f t="shared" si="3"/>
        <v>264</v>
      </c>
    </row>
    <row r="17" spans="1:8" ht="18" customHeight="1" thickBot="1">
      <c r="A17" s="13" t="s">
        <v>19</v>
      </c>
      <c r="B17" s="22">
        <v>44</v>
      </c>
      <c r="C17" s="23">
        <f t="shared" si="0"/>
        <v>5.766710353866317</v>
      </c>
      <c r="D17" s="24">
        <v>694</v>
      </c>
      <c r="E17" s="23">
        <f t="shared" si="1"/>
        <v>90.956749672346</v>
      </c>
      <c r="F17" s="24">
        <v>25</v>
      </c>
      <c r="G17" s="25">
        <f t="shared" si="2"/>
        <v>3.2765399737876804</v>
      </c>
      <c r="H17" s="27">
        <f t="shared" si="3"/>
        <v>763</v>
      </c>
    </row>
    <row r="18" spans="1:8" ht="18" customHeight="1" thickBot="1">
      <c r="A18" s="14" t="s">
        <v>20</v>
      </c>
      <c r="B18" s="30">
        <f>SUM(B4:B17)</f>
        <v>3585</v>
      </c>
      <c r="C18" s="31">
        <f>B18/H18*100</f>
        <v>9.257107444418624</v>
      </c>
      <c r="D18" s="32">
        <f>SUM(D4:D17)</f>
        <v>33434</v>
      </c>
      <c r="E18" s="31">
        <f>D18/H18*100</f>
        <v>86.33253285821262</v>
      </c>
      <c r="F18" s="32">
        <f>SUM(F4:F17)</f>
        <v>1707</v>
      </c>
      <c r="G18" s="33">
        <f>F18/H18*100</f>
        <v>4.407777519559996</v>
      </c>
      <c r="H18" s="34">
        <f>SUM(H4:H17)</f>
        <v>38727</v>
      </c>
    </row>
    <row r="19" spans="1:8" ht="18" customHeight="1">
      <c r="A19" s="13" t="s">
        <v>21</v>
      </c>
      <c r="B19" s="22">
        <v>15</v>
      </c>
      <c r="C19" s="23">
        <f>B19/H19*100</f>
        <v>3.4246575342465753</v>
      </c>
      <c r="D19" s="24">
        <v>411</v>
      </c>
      <c r="E19" s="23">
        <f>D19/H19*100</f>
        <v>93.83561643835617</v>
      </c>
      <c r="F19" s="24">
        <v>12</v>
      </c>
      <c r="G19" s="25">
        <f>F19/H19*100</f>
        <v>2.73972602739726</v>
      </c>
      <c r="H19" s="27">
        <f aca="true" t="shared" si="4" ref="H19:H29">SUM(B19+D19+F19)</f>
        <v>438</v>
      </c>
    </row>
    <row r="20" spans="1:8" ht="18" customHeight="1">
      <c r="A20" s="13" t="s">
        <v>22</v>
      </c>
      <c r="B20" s="22">
        <v>5</v>
      </c>
      <c r="C20" s="23">
        <f aca="true" t="shared" si="5" ref="C20:C29">B20/H20*100</f>
        <v>2.2123893805309733</v>
      </c>
      <c r="D20" s="24">
        <v>206</v>
      </c>
      <c r="E20" s="23">
        <f aca="true" t="shared" si="6" ref="E20:E29">D20/H20*100</f>
        <v>91.1504424778761</v>
      </c>
      <c r="F20" s="24">
        <v>15</v>
      </c>
      <c r="G20" s="25">
        <f aca="true" t="shared" si="7" ref="G20:G29">F20/H20*100</f>
        <v>6.637168141592921</v>
      </c>
      <c r="H20" s="27">
        <f t="shared" si="4"/>
        <v>226</v>
      </c>
    </row>
    <row r="21" spans="1:8" ht="18" customHeight="1">
      <c r="A21" s="13" t="s">
        <v>23</v>
      </c>
      <c r="B21" s="22">
        <v>6</v>
      </c>
      <c r="C21" s="23">
        <f t="shared" si="5"/>
        <v>6.122448979591836</v>
      </c>
      <c r="D21" s="24">
        <v>86</v>
      </c>
      <c r="E21" s="23">
        <f t="shared" si="6"/>
        <v>87.75510204081633</v>
      </c>
      <c r="F21" s="24">
        <v>6</v>
      </c>
      <c r="G21" s="25">
        <f t="shared" si="7"/>
        <v>6.122448979591836</v>
      </c>
      <c r="H21" s="27">
        <f t="shared" si="4"/>
        <v>98</v>
      </c>
    </row>
    <row r="22" spans="1:8" ht="18" customHeight="1">
      <c r="A22" s="13" t="s">
        <v>24</v>
      </c>
      <c r="B22" s="22">
        <v>7</v>
      </c>
      <c r="C22" s="23">
        <f t="shared" si="5"/>
        <v>4.216867469879518</v>
      </c>
      <c r="D22" s="24">
        <v>152</v>
      </c>
      <c r="E22" s="23">
        <f t="shared" si="6"/>
        <v>91.56626506024097</v>
      </c>
      <c r="F22" s="24">
        <v>7</v>
      </c>
      <c r="G22" s="25">
        <f t="shared" si="7"/>
        <v>4.216867469879518</v>
      </c>
      <c r="H22" s="27">
        <f t="shared" si="4"/>
        <v>166</v>
      </c>
    </row>
    <row r="23" spans="1:8" ht="18" customHeight="1">
      <c r="A23" s="13" t="s">
        <v>25</v>
      </c>
      <c r="B23" s="22">
        <v>15</v>
      </c>
      <c r="C23" s="23">
        <f t="shared" si="5"/>
        <v>9.316770186335404</v>
      </c>
      <c r="D23" s="24">
        <v>139</v>
      </c>
      <c r="E23" s="23">
        <f t="shared" si="6"/>
        <v>86.33540372670807</v>
      </c>
      <c r="F23" s="24">
        <v>7</v>
      </c>
      <c r="G23" s="25">
        <f t="shared" si="7"/>
        <v>4.3478260869565215</v>
      </c>
      <c r="H23" s="27">
        <f t="shared" si="4"/>
        <v>161</v>
      </c>
    </row>
    <row r="24" spans="1:8" ht="18" customHeight="1">
      <c r="A24" s="13" t="s">
        <v>26</v>
      </c>
      <c r="B24" s="22">
        <v>45</v>
      </c>
      <c r="C24" s="23">
        <f t="shared" si="5"/>
        <v>8.12274368231047</v>
      </c>
      <c r="D24" s="24">
        <v>473</v>
      </c>
      <c r="E24" s="23">
        <f t="shared" si="6"/>
        <v>85.37906137184116</v>
      </c>
      <c r="F24" s="24">
        <v>36</v>
      </c>
      <c r="G24" s="25">
        <f t="shared" si="7"/>
        <v>6.4981949458483745</v>
      </c>
      <c r="H24" s="27">
        <f t="shared" si="4"/>
        <v>554</v>
      </c>
    </row>
    <row r="25" spans="1:8" ht="18" customHeight="1">
      <c r="A25" s="13" t="s">
        <v>27</v>
      </c>
      <c r="B25" s="22">
        <v>34</v>
      </c>
      <c r="C25" s="23">
        <f t="shared" si="5"/>
        <v>9.659090909090908</v>
      </c>
      <c r="D25" s="24">
        <v>304</v>
      </c>
      <c r="E25" s="23">
        <f t="shared" si="6"/>
        <v>86.36363636363636</v>
      </c>
      <c r="F25" s="24">
        <v>14</v>
      </c>
      <c r="G25" s="25">
        <f t="shared" si="7"/>
        <v>3.977272727272727</v>
      </c>
      <c r="H25" s="27">
        <f t="shared" si="4"/>
        <v>352</v>
      </c>
    </row>
    <row r="26" spans="1:8" ht="18" customHeight="1">
      <c r="A26" s="13" t="s">
        <v>28</v>
      </c>
      <c r="B26" s="35">
        <v>3</v>
      </c>
      <c r="C26" s="23">
        <f t="shared" si="5"/>
        <v>4.615384615384616</v>
      </c>
      <c r="D26" s="36">
        <v>59</v>
      </c>
      <c r="E26" s="23">
        <f t="shared" si="6"/>
        <v>90.76923076923077</v>
      </c>
      <c r="F26" s="36">
        <v>3</v>
      </c>
      <c r="G26" s="25">
        <f t="shared" si="7"/>
        <v>4.615384615384616</v>
      </c>
      <c r="H26" s="27">
        <f t="shared" si="4"/>
        <v>65</v>
      </c>
    </row>
    <row r="27" spans="1:8" ht="18" customHeight="1">
      <c r="A27" s="13" t="s">
        <v>29</v>
      </c>
      <c r="B27" s="22">
        <v>43</v>
      </c>
      <c r="C27" s="23">
        <f t="shared" si="5"/>
        <v>11.621621621621623</v>
      </c>
      <c r="D27" s="24">
        <v>312</v>
      </c>
      <c r="E27" s="23">
        <f t="shared" si="6"/>
        <v>84.32432432432432</v>
      </c>
      <c r="F27" s="24">
        <v>15</v>
      </c>
      <c r="G27" s="25">
        <f t="shared" si="7"/>
        <v>4.054054054054054</v>
      </c>
      <c r="H27" s="27">
        <f t="shared" si="4"/>
        <v>370</v>
      </c>
    </row>
    <row r="28" spans="1:8" ht="18" customHeight="1">
      <c r="A28" s="13" t="s">
        <v>30</v>
      </c>
      <c r="B28" s="22">
        <v>12</v>
      </c>
      <c r="C28" s="23">
        <f t="shared" si="5"/>
        <v>3.35195530726257</v>
      </c>
      <c r="D28" s="37">
        <v>320</v>
      </c>
      <c r="E28" s="23">
        <f t="shared" si="6"/>
        <v>89.3854748603352</v>
      </c>
      <c r="F28" s="38">
        <v>26</v>
      </c>
      <c r="G28" s="25">
        <f t="shared" si="7"/>
        <v>7.262569832402235</v>
      </c>
      <c r="H28" s="27">
        <f t="shared" si="4"/>
        <v>358</v>
      </c>
    </row>
    <row r="29" spans="1:8" ht="18" customHeight="1" thickBot="1">
      <c r="A29" s="13" t="s">
        <v>31</v>
      </c>
      <c r="B29" s="39">
        <v>3</v>
      </c>
      <c r="C29" s="23">
        <f t="shared" si="5"/>
        <v>1.935483870967742</v>
      </c>
      <c r="D29" s="24">
        <v>149</v>
      </c>
      <c r="E29" s="23">
        <f t="shared" si="6"/>
        <v>96.12903225806451</v>
      </c>
      <c r="F29" s="24">
        <v>3</v>
      </c>
      <c r="G29" s="25">
        <f t="shared" si="7"/>
        <v>1.935483870967742</v>
      </c>
      <c r="H29" s="27">
        <f t="shared" si="4"/>
        <v>155</v>
      </c>
    </row>
    <row r="30" spans="1:8" ht="18" customHeight="1" thickBot="1">
      <c r="A30" s="21" t="s">
        <v>35</v>
      </c>
      <c r="B30" s="39">
        <f>SUM(B19:B29)</f>
        <v>188</v>
      </c>
      <c r="C30" s="31">
        <f>B30/H30*100</f>
        <v>6.388039415562351</v>
      </c>
      <c r="D30" s="40">
        <f>SUM(D19:D29)</f>
        <v>2611</v>
      </c>
      <c r="E30" s="41">
        <f>D30/H30*100</f>
        <v>88.71899422358138</v>
      </c>
      <c r="F30" s="42">
        <f>SUM(F19:F29)</f>
        <v>144</v>
      </c>
      <c r="G30" s="33">
        <f>F30/H30*100</f>
        <v>4.892966360856269</v>
      </c>
      <c r="H30" s="34">
        <f>SUM(H19:H29)</f>
        <v>2943</v>
      </c>
    </row>
    <row r="31" spans="1:8" ht="18" customHeight="1" thickBot="1">
      <c r="A31" s="14" t="s">
        <v>32</v>
      </c>
      <c r="B31" s="30">
        <f>B18+B30</f>
        <v>3773</v>
      </c>
      <c r="C31" s="31">
        <f>B31/H31*100</f>
        <v>9.054475641948644</v>
      </c>
      <c r="D31" s="43">
        <f>D18+D30</f>
        <v>36045</v>
      </c>
      <c r="E31" s="41">
        <f>D31/H31*100</f>
        <v>86.50107991360692</v>
      </c>
      <c r="F31" s="44">
        <f>F18+F30</f>
        <v>1851</v>
      </c>
      <c r="G31" s="33">
        <f>F31/H31*100</f>
        <v>4.4420446364290855</v>
      </c>
      <c r="H31" s="34">
        <f>H18+H30</f>
        <v>41670</v>
      </c>
    </row>
    <row r="32" spans="1:8" ht="18" customHeight="1">
      <c r="A32" s="20" t="s">
        <v>34</v>
      </c>
      <c r="B32" s="16"/>
      <c r="C32" s="17"/>
      <c r="D32" s="18"/>
      <c r="E32" s="17"/>
      <c r="F32" s="18"/>
      <c r="G32" s="17"/>
      <c r="H32" s="15"/>
    </row>
    <row r="33" spans="1:8" ht="31.5" customHeight="1">
      <c r="A33" s="47" t="s">
        <v>36</v>
      </c>
      <c r="B33" s="47"/>
      <c r="C33" s="47"/>
      <c r="D33" s="47"/>
      <c r="E33" s="47"/>
      <c r="F33" s="47"/>
      <c r="G33" s="47"/>
      <c r="H33" s="47"/>
    </row>
    <row r="34" spans="1:8" ht="30" customHeight="1">
      <c r="A34" s="48"/>
      <c r="B34" s="48"/>
      <c r="C34" s="48"/>
      <c r="D34" s="48"/>
      <c r="E34" s="48"/>
      <c r="F34" s="48"/>
      <c r="G34" s="48"/>
      <c r="H34" s="48"/>
    </row>
    <row r="36" ht="12.75">
      <c r="D36" s="19"/>
    </row>
  </sheetData>
  <sheetProtection/>
  <mergeCells count="3">
    <mergeCell ref="A2:H2"/>
    <mergeCell ref="A33:H33"/>
    <mergeCell ref="A34:H3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2023-02-20T04:48:08Z</dcterms:created>
  <dcterms:modified xsi:type="dcterms:W3CDTF">2023-02-20T04:48:12Z</dcterms:modified>
  <cp:category/>
  <cp:version/>
  <cp:contentType/>
  <cp:contentStatus/>
</cp:coreProperties>
</file>