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86291\Desktop\指定管理者系\43.経営比較分析票（2.3〆）\商工振興課\作成資料\"/>
    </mc:Choice>
  </mc:AlternateContent>
  <workbookProtection workbookAlgorithmName="SHA-512" workbookHashValue="OdsBln+KgbDjQLrC/q8OdoemSxMtBKgdMZ9V+4Fy9YR4jIqLO44DWccjSGh3JWStMnKUQXDbb62YKBhYLSuq7A==" workbookSaltValue="Gn/ZeTT+83rvtqpep5fwtQ==" workbookSpinCount="100000" lockStructure="1"/>
  <bookViews>
    <workbookView xWindow="0" yWindow="0" windowWidth="20445" windowHeight="781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HJ51" i="4"/>
  <c r="IT76" i="4"/>
  <c r="CS51" i="4"/>
  <c r="HJ30" i="4"/>
  <c r="MA30" i="4"/>
  <c r="CS30" i="4"/>
  <c r="MI76" i="4"/>
  <c r="C11" i="5"/>
  <c r="D11" i="5"/>
  <c r="E11" i="5"/>
  <c r="B11" i="5"/>
  <c r="BZ30" i="4" l="1"/>
  <c r="BK76" i="4"/>
  <c r="LT76" i="4"/>
  <c r="GQ51" i="4"/>
  <c r="LH30" i="4"/>
  <c r="BZ51" i="4"/>
  <c r="GQ30" i="4"/>
  <c r="LH51" i="4"/>
  <c r="IE76" i="4"/>
  <c r="HP76" i="4"/>
  <c r="BG51" i="4"/>
  <c r="FX30" i="4"/>
  <c r="AV76" i="4"/>
  <c r="KO51" i="4"/>
  <c r="LE76" i="4"/>
  <c r="BG30" i="4"/>
  <c r="FX51" i="4"/>
  <c r="KO30" i="4"/>
  <c r="KP76" i="4"/>
  <c r="FE51" i="4"/>
  <c r="JV30" i="4"/>
  <c r="AN30" i="4"/>
  <c r="JV51" i="4"/>
  <c r="AG76" i="4"/>
  <c r="HA76" i="4"/>
  <c r="AN51" i="4"/>
  <c r="FE30" i="4"/>
  <c r="R76" i="4"/>
  <c r="JC51" i="4"/>
  <c r="KA76" i="4"/>
  <c r="JC30" i="4"/>
  <c r="EL51" i="4"/>
  <c r="GL76" i="4"/>
  <c r="U51" i="4"/>
  <c r="EL30" i="4"/>
  <c r="U30" i="4"/>
</calcChain>
</file>

<file path=xl/sharedStrings.xml><?xml version="1.0" encoding="utf-8"?>
<sst xmlns="http://schemas.openxmlformats.org/spreadsheetml/2006/main" count="278" uniqueCount="141">
  <si>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</si>
  <si>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</si>
  <si>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</si>
  <si>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</si>
  <si>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</si>
  <si>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</si>
  <si>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</si>
  <si>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</si>
  <si>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</si>
  <si>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</si>
  <si>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</si>
  <si>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</si>
  <si>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</si>
  <si>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</si>
  <si>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</si>
  <si>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</si>
  <si>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</si>
  <si>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</si>
  <si>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</si>
  <si>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</si>
  <si>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</si>
  <si>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</si>
  <si>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</si>
  <si>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</si>
  <si>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</si>
  <si>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</si>
  <si>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</si>
  <si>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</si>
  <si>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</si>
  <si>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</si>
  <si>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</si>
  <si>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</si>
  <si>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</si>
  <si>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</si>
  <si>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</si>
  <si>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</si>
  <si>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</si>
  <si>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</si>
  <si>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</si>
  <si>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</si>
  <si>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</si>
  <si>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</si>
  <si>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</si>
  <si>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</si>
  <si>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</si>
  <si>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</si>
  <si>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</si>
  <si>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</si>
  <si>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</si>
  <si>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</si>
  <si>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</si>
  <si>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</si>
  <si>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</si>
  <si>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</si>
  <si>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</si>
  <si>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</si>
  <si>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</si>
  <si>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</si>
  <si>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</si>
  <si>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</si>
  <si>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</si>
  <si>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</si>
  <si>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</si>
  <si>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</si>
  <si>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</si>
  <si>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</si>
  <si>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</si>
  <si>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</si>
  <si>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</si>
  <si>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</si>
  <si>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</si>
  <si>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</si>
  <si>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</si>
  <si>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</si>
  <si>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</si>
  <si>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</si>
  <si>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</si>
  <si>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</si>
  <si>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</si>
  <si>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</si>
  <si>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</si>
  <si>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</si>
  <si>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</si>
  <si>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</si>
  <si>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</si>
  <si>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</si>
  <si>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</si>
  <si>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</si>
  <si>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</si>
  <si>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</si>
  <si>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</si>
  <si>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</si>
  <si>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</si>
  <si>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</si>
  <si>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</si>
  <si>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</si>
  <si>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</si>
  <si>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</si>
  <si>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</si>
  <si>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</si>
  <si>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</si>
  <si>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</si>
  <si>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当該値(N-4)</t>
    <phoneticPr fontId="5"/>
  </si>
  <si>
    <t>当該値(N-3)</t>
    <phoneticPr fontId="5"/>
  </si>
  <si>
    <t>当該値(N-2)</t>
    <phoneticPr fontId="5"/>
  </si>
  <si>
    <t>当該値(N-4)</t>
    <phoneticPr fontId="5"/>
  </si>
  <si>
    <t>当該値(N-1)</t>
    <phoneticPr fontId="5"/>
  </si>
  <si>
    <t>当該値(N)</t>
    <phoneticPr fontId="5"/>
  </si>
  <si>
    <t>当該値(N-1)</t>
    <phoneticPr fontId="5"/>
  </si>
  <si>
    <t>当該値(N-3)</t>
    <phoneticPr fontId="5"/>
  </si>
  <si>
    <t>当該値(N)</t>
    <phoneticPr fontId="5"/>
  </si>
  <si>
    <t>当該値(N-1)</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</si>
  <si>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</si>
  <si>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</si>
  <si>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</si>
  <si>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</si>
  <si>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</si>
  <si>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</si>
  <si>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</si>
  <si>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栃木県　宇都宮市</t>
  </si>
  <si>
    <t>相生駐車場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</si>
  <si>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</si>
  <si>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</si>
  <si>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</si>
  <si>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</si>
  <si>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</si>
  <si>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</si>
  <si>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</si>
  <si>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</si>
  <si>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</si>
  <si>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</si>
  <si>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</si>
  <si>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</si>
  <si>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</si>
  <si>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</si>
  <si>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</si>
  <si>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</si>
  <si>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過去数年にわたって，他会計からの繰り入れがないことから，②他会計補助金比率及び③駐車台数一台当たりの他会計補助金額の値は，ゼロで推移している。
　①収益的収支比率の値は，類似施設平均値及び全国平均値と比較して低く，100％未満であることから，収支は赤字である。主な支出は，指定管理料のほか私有地の土地賃借料である。
　また，④売上高ＧＯＰ比率・⑤ＥＢＩＴＤＡは，類似施設平均値・全国平均値よりも低い状況である。老朽化の進んでいる立体機械式駐車場であることから，維持管理費が大きく，収益性が低下している状況である。
　以上から，当該施設の新たな利用者獲得策や更なる経営効率化の検討など，経営改善に向けた取組が必要である。</t>
    <phoneticPr fontId="5"/>
  </si>
  <si>
    <t>　設備投資見込額は，3,666千円であるが，一般的に施設の老朽化が進むと，建設改良費等が大きくなっていくことから，今後は，予防保全やアセットマネジメント等の取組に努めていく必要がある。
　企業債発行による借入資本金はゼロであり，⑩企業債残高対料金収入比率もゼロで推移している。</t>
    <phoneticPr fontId="5"/>
  </si>
  <si>
    <t>　近隣大型商業施設の集客力の低下や中心市街地内でのコインパーキングの増加等により，稼働率が昨年度と比べ低下しており，類似施設の平均値を下回っている。今後，利用者の確保に向けた利用促進策の検討などの取組が必要である。</t>
    <rPh sb="10" eb="13">
      <t>シュウキャクリョク</t>
    </rPh>
    <rPh sb="14" eb="16">
      <t>テイカ</t>
    </rPh>
    <rPh sb="17" eb="19">
      <t>チュウシン</t>
    </rPh>
    <rPh sb="19" eb="22">
      <t>シガイチ</t>
    </rPh>
    <rPh sb="22" eb="23">
      <t>ナイ</t>
    </rPh>
    <rPh sb="34" eb="36">
      <t>ゾウカ</t>
    </rPh>
    <rPh sb="36" eb="37">
      <t>トウ</t>
    </rPh>
    <rPh sb="41" eb="43">
      <t>カドウ</t>
    </rPh>
    <rPh sb="43" eb="44">
      <t>リツ</t>
    </rPh>
    <rPh sb="45" eb="48">
      <t>サクネンド</t>
    </rPh>
    <rPh sb="49" eb="50">
      <t>クラ</t>
    </rPh>
    <rPh sb="51" eb="53">
      <t>テイカ</t>
    </rPh>
    <rPh sb="58" eb="60">
      <t>ルイジ</t>
    </rPh>
    <rPh sb="60" eb="62">
      <t>シセツ</t>
    </rPh>
    <rPh sb="63" eb="66">
      <t>ヘイキンチ</t>
    </rPh>
    <rPh sb="67" eb="69">
      <t>シタマワ</t>
    </rPh>
    <rPh sb="74" eb="76">
      <t>コンゴ</t>
    </rPh>
    <rPh sb="77" eb="80">
      <t>リヨウシャ</t>
    </rPh>
    <rPh sb="81" eb="83">
      <t>カクホ</t>
    </rPh>
    <rPh sb="84" eb="85">
      <t>ム</t>
    </rPh>
    <rPh sb="87" eb="89">
      <t>リヨウ</t>
    </rPh>
    <rPh sb="89" eb="92">
      <t>ソクシンサク</t>
    </rPh>
    <rPh sb="93" eb="95">
      <t>ケントウ</t>
    </rPh>
    <rPh sb="98" eb="100">
      <t>トリクミ</t>
    </rPh>
    <rPh sb="101" eb="103">
      <t>ヒツヨウ</t>
    </rPh>
    <phoneticPr fontId="5"/>
  </si>
  <si>
    <t>　施設単体では，経営収支が赤字で，老朽化が進み，利用者の減少傾向も見られることから，経営としては厳しい状況が続いている。
　このような中，健全な経営に向けて改善を行っていくには，市民サービスの水準を維持したまま，計画的な施設更新により費用の平準化を図り，施設の更なる効率的稼働の推進等による維持管理費の削減に取り組む必要があるとともに，利用者増に向けた利用促進策に取り組む必要がある。</t>
    <rPh sb="168" eb="170">
      <t>リヨウ</t>
    </rPh>
    <rPh sb="170" eb="171">
      <t>シャ</t>
    </rPh>
    <rPh sb="171" eb="172">
      <t>ゾウ</t>
    </rPh>
    <rPh sb="173" eb="174">
      <t>ム</t>
    </rPh>
    <rPh sb="176" eb="178">
      <t>リヨウ</t>
    </rPh>
    <rPh sb="178" eb="181">
      <t>ソクシンサク</t>
    </rPh>
    <rPh sb="182" eb="183">
      <t>ト</t>
    </rPh>
    <rPh sb="184" eb="185">
      <t>ク</t>
    </rPh>
    <rPh sb="186" eb="18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</si>
</sst>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65</c:v>
                </c:pt>
                <c:pt idx="1">
                  <c:v>65</c:v>
                </c:pt>
                <c:pt idx="2">
                  <c:v>60</c:v>
                </c:pt>
                <c:pt idx="3">
                  <c:v>62.4</c:v>
                </c:pt>
                <c:pt idx="4">
                  <c:v>62.4</c:v>
                </c:pt>
              </c:numCache>
            </c:numRef>
          </c:val>
          <c:extLst xmlns:c16r2="http://schemas.microsoft.com/office/drawing/2015/06/chart">
            <c:ext xmlns:c16="http://schemas.microsoft.com/office/drawing/2014/chart" uri="{C3380CC4-5D6E-409C-BE32-E72D297353CC}">
              <c16:uniqueId val="{00000000-0116-418E-995D-F956511154FE}"/>
            </c:ext>
          </c:extLst>
        </c:ser>
        <c:dLbls>
          <c:showLegendKey val="0"/>
          <c:showVal val="0"/>
          <c:showCatName val="0"/>
          <c:showSerName val="0"/>
          <c:showPercent val="0"/>
          <c:showBubbleSize val="0"/>
        </c:dLbls>
        <c:gapWidth val="150"/>
        <c:axId val="-217516496"/>
        <c:axId val="-21751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xmlns:c16r2="http://schemas.microsoft.com/office/drawing/2015/06/chart">
            <c:ext xmlns:c16="http://schemas.microsoft.com/office/drawing/2014/chart" uri="{C3380CC4-5D6E-409C-BE32-E72D297353CC}">
              <c16:uniqueId val="{00000001-0116-418E-995D-F956511154FE}"/>
            </c:ext>
          </c:extLst>
        </c:ser>
        <c:dLbls>
          <c:showLegendKey val="0"/>
          <c:showVal val="0"/>
          <c:showCatName val="0"/>
          <c:showSerName val="0"/>
          <c:showPercent val="0"/>
          <c:showBubbleSize val="0"/>
        </c:dLbls>
        <c:marker val="1"/>
        <c:smooth val="0"/>
        <c:axId val="-217516496"/>
        <c:axId val="-217513776"/>
      </c:lineChart>
      <c:dateAx>
        <c:axId val="-217516496"/>
        <c:scaling>
          <c:orientation val="minMax"/>
        </c:scaling>
        <c:delete val="1"/>
        <c:axPos val="b"/>
        <c:numFmt formatCode="ge" sourceLinked="1"/>
        <c:majorTickMark val="none"/>
        <c:minorTickMark val="none"/>
        <c:tickLblPos val="none"/>
        <c:crossAx val="-217513776"/>
        <c:crosses val="autoZero"/>
        <c:auto val="1"/>
        <c:lblOffset val="100"/>
        <c:baseTimeUnit val="years"/>
      </c:dateAx>
      <c:valAx>
        <c:axId val="-21751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51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49-43DE-B4DF-C297702E523F}"/>
            </c:ext>
          </c:extLst>
        </c:ser>
        <c:dLbls>
          <c:showLegendKey val="0"/>
          <c:showVal val="0"/>
          <c:showCatName val="0"/>
          <c:showSerName val="0"/>
          <c:showPercent val="0"/>
          <c:showBubbleSize val="0"/>
        </c:dLbls>
        <c:gapWidth val="150"/>
        <c:axId val="-217513232"/>
        <c:axId val="-21773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xmlns:c16r2="http://schemas.microsoft.com/office/drawing/2015/06/chart">
            <c:ext xmlns:c16="http://schemas.microsoft.com/office/drawing/2014/chart" uri="{C3380CC4-5D6E-409C-BE32-E72D297353CC}">
              <c16:uniqueId val="{00000001-2349-43DE-B4DF-C297702E523F}"/>
            </c:ext>
          </c:extLst>
        </c:ser>
        <c:dLbls>
          <c:showLegendKey val="0"/>
          <c:showVal val="0"/>
          <c:showCatName val="0"/>
          <c:showSerName val="0"/>
          <c:showPercent val="0"/>
          <c:showBubbleSize val="0"/>
        </c:dLbls>
        <c:marker val="1"/>
        <c:smooth val="0"/>
        <c:axId val="-217513232"/>
        <c:axId val="-217735024"/>
      </c:lineChart>
      <c:dateAx>
        <c:axId val="-217513232"/>
        <c:scaling>
          <c:orientation val="minMax"/>
        </c:scaling>
        <c:delete val="1"/>
        <c:axPos val="b"/>
        <c:numFmt formatCode="ge" sourceLinked="1"/>
        <c:majorTickMark val="none"/>
        <c:minorTickMark val="none"/>
        <c:tickLblPos val="none"/>
        <c:crossAx val="-217735024"/>
        <c:crosses val="autoZero"/>
        <c:auto val="1"/>
        <c:lblOffset val="100"/>
        <c:baseTimeUnit val="years"/>
      </c:dateAx>
      <c:valAx>
        <c:axId val="-21773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51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E2F-411A-BDC7-0D2D854FD5DB}"/>
            </c:ext>
          </c:extLst>
        </c:ser>
        <c:dLbls>
          <c:showLegendKey val="0"/>
          <c:showVal val="0"/>
          <c:showCatName val="0"/>
          <c:showSerName val="0"/>
          <c:showPercent val="0"/>
          <c:showBubbleSize val="0"/>
        </c:dLbls>
        <c:gapWidth val="150"/>
        <c:axId val="-217734480"/>
        <c:axId val="-21773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E2F-411A-BDC7-0D2D854FD5DB}"/>
            </c:ext>
          </c:extLst>
        </c:ser>
        <c:dLbls>
          <c:showLegendKey val="0"/>
          <c:showVal val="0"/>
          <c:showCatName val="0"/>
          <c:showSerName val="0"/>
          <c:showPercent val="0"/>
          <c:showBubbleSize val="0"/>
        </c:dLbls>
        <c:marker val="1"/>
        <c:smooth val="0"/>
        <c:axId val="-217734480"/>
        <c:axId val="-217733936"/>
      </c:lineChart>
      <c:dateAx>
        <c:axId val="-217734480"/>
        <c:scaling>
          <c:orientation val="minMax"/>
        </c:scaling>
        <c:delete val="1"/>
        <c:axPos val="b"/>
        <c:numFmt formatCode="ge" sourceLinked="1"/>
        <c:majorTickMark val="none"/>
        <c:minorTickMark val="none"/>
        <c:tickLblPos val="none"/>
        <c:crossAx val="-217733936"/>
        <c:crosses val="autoZero"/>
        <c:auto val="1"/>
        <c:lblOffset val="100"/>
        <c:baseTimeUnit val="years"/>
      </c:dateAx>
      <c:valAx>
        <c:axId val="-217733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73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EED-4599-8ACC-CE8D2180804F}"/>
            </c:ext>
          </c:extLst>
        </c:ser>
        <c:dLbls>
          <c:showLegendKey val="0"/>
          <c:showVal val="0"/>
          <c:showCatName val="0"/>
          <c:showSerName val="0"/>
          <c:showPercent val="0"/>
          <c:showBubbleSize val="0"/>
        </c:dLbls>
        <c:gapWidth val="150"/>
        <c:axId val="-2058206592"/>
        <c:axId val="-205819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EED-4599-8ACC-CE8D2180804F}"/>
            </c:ext>
          </c:extLst>
        </c:ser>
        <c:dLbls>
          <c:showLegendKey val="0"/>
          <c:showVal val="0"/>
          <c:showCatName val="0"/>
          <c:showSerName val="0"/>
          <c:showPercent val="0"/>
          <c:showBubbleSize val="0"/>
        </c:dLbls>
        <c:marker val="1"/>
        <c:smooth val="0"/>
        <c:axId val="-2058206592"/>
        <c:axId val="-2058199520"/>
      </c:lineChart>
      <c:dateAx>
        <c:axId val="-2058206592"/>
        <c:scaling>
          <c:orientation val="minMax"/>
        </c:scaling>
        <c:delete val="1"/>
        <c:axPos val="b"/>
        <c:numFmt formatCode="ge" sourceLinked="1"/>
        <c:majorTickMark val="none"/>
        <c:minorTickMark val="none"/>
        <c:tickLblPos val="none"/>
        <c:crossAx val="-2058199520"/>
        <c:crosses val="autoZero"/>
        <c:auto val="1"/>
        <c:lblOffset val="100"/>
        <c:baseTimeUnit val="years"/>
      </c:dateAx>
      <c:valAx>
        <c:axId val="-205819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820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8D-44AD-B3E9-9E8BAD98D592}"/>
            </c:ext>
          </c:extLst>
        </c:ser>
        <c:dLbls>
          <c:showLegendKey val="0"/>
          <c:showVal val="0"/>
          <c:showCatName val="0"/>
          <c:showSerName val="0"/>
          <c:showPercent val="0"/>
          <c:showBubbleSize val="0"/>
        </c:dLbls>
        <c:gapWidth val="150"/>
        <c:axId val="-2058197888"/>
        <c:axId val="-205820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xmlns:c16r2="http://schemas.microsoft.com/office/drawing/2015/06/chart">
            <c:ext xmlns:c16="http://schemas.microsoft.com/office/drawing/2014/chart" uri="{C3380CC4-5D6E-409C-BE32-E72D297353CC}">
              <c16:uniqueId val="{00000001-5E8D-44AD-B3E9-9E8BAD98D592}"/>
            </c:ext>
          </c:extLst>
        </c:ser>
        <c:dLbls>
          <c:showLegendKey val="0"/>
          <c:showVal val="0"/>
          <c:showCatName val="0"/>
          <c:showSerName val="0"/>
          <c:showPercent val="0"/>
          <c:showBubbleSize val="0"/>
        </c:dLbls>
        <c:marker val="1"/>
        <c:smooth val="0"/>
        <c:axId val="-2058197888"/>
        <c:axId val="-2058202240"/>
      </c:lineChart>
      <c:dateAx>
        <c:axId val="-2058197888"/>
        <c:scaling>
          <c:orientation val="minMax"/>
        </c:scaling>
        <c:delete val="1"/>
        <c:axPos val="b"/>
        <c:numFmt formatCode="ge" sourceLinked="1"/>
        <c:majorTickMark val="none"/>
        <c:minorTickMark val="none"/>
        <c:tickLblPos val="none"/>
        <c:crossAx val="-2058202240"/>
        <c:crosses val="autoZero"/>
        <c:auto val="1"/>
        <c:lblOffset val="100"/>
        <c:baseTimeUnit val="years"/>
      </c:dateAx>
      <c:valAx>
        <c:axId val="-205820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819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9B-40CE-8223-A07E58EEB72E}"/>
            </c:ext>
          </c:extLst>
        </c:ser>
        <c:dLbls>
          <c:showLegendKey val="0"/>
          <c:showVal val="0"/>
          <c:showCatName val="0"/>
          <c:showSerName val="0"/>
          <c:showPercent val="0"/>
          <c:showBubbleSize val="0"/>
        </c:dLbls>
        <c:gapWidth val="150"/>
        <c:axId val="-2058197344"/>
        <c:axId val="-205819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xmlns:c16r2="http://schemas.microsoft.com/office/drawing/2015/06/chart">
            <c:ext xmlns:c16="http://schemas.microsoft.com/office/drawing/2014/chart" uri="{C3380CC4-5D6E-409C-BE32-E72D297353CC}">
              <c16:uniqueId val="{00000001-999B-40CE-8223-A07E58EEB72E}"/>
            </c:ext>
          </c:extLst>
        </c:ser>
        <c:dLbls>
          <c:showLegendKey val="0"/>
          <c:showVal val="0"/>
          <c:showCatName val="0"/>
          <c:showSerName val="0"/>
          <c:showPercent val="0"/>
          <c:showBubbleSize val="0"/>
        </c:dLbls>
        <c:marker val="1"/>
        <c:smooth val="0"/>
        <c:axId val="-2058197344"/>
        <c:axId val="-2058193536"/>
      </c:lineChart>
      <c:dateAx>
        <c:axId val="-2058197344"/>
        <c:scaling>
          <c:orientation val="minMax"/>
        </c:scaling>
        <c:delete val="1"/>
        <c:axPos val="b"/>
        <c:numFmt formatCode="ge" sourceLinked="1"/>
        <c:majorTickMark val="none"/>
        <c:minorTickMark val="none"/>
        <c:tickLblPos val="none"/>
        <c:crossAx val="-2058193536"/>
        <c:crosses val="autoZero"/>
        <c:auto val="1"/>
        <c:lblOffset val="100"/>
        <c:baseTimeUnit val="years"/>
      </c:dateAx>
      <c:valAx>
        <c:axId val="-2058193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5819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158.1</c:v>
                </c:pt>
                <c:pt idx="1">
                  <c:v>171.5</c:v>
                </c:pt>
                <c:pt idx="2">
                  <c:v>164</c:v>
                </c:pt>
                <c:pt idx="3">
                  <c:v>156.5</c:v>
                </c:pt>
                <c:pt idx="4">
                  <c:v>129</c:v>
                </c:pt>
              </c:numCache>
            </c:numRef>
          </c:val>
          <c:extLst xmlns:c16r2="http://schemas.microsoft.com/office/drawing/2015/06/chart">
            <c:ext xmlns:c16="http://schemas.microsoft.com/office/drawing/2014/chart" uri="{C3380CC4-5D6E-409C-BE32-E72D297353CC}">
              <c16:uniqueId val="{00000000-7943-40FF-9799-E71E7DAB5213}"/>
            </c:ext>
          </c:extLst>
        </c:ser>
        <c:dLbls>
          <c:showLegendKey val="0"/>
          <c:showVal val="0"/>
          <c:showCatName val="0"/>
          <c:showSerName val="0"/>
          <c:showPercent val="0"/>
          <c:showBubbleSize val="0"/>
        </c:dLbls>
        <c:gapWidth val="150"/>
        <c:axId val="-2058198976"/>
        <c:axId val="-2058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xmlns:c16r2="http://schemas.microsoft.com/office/drawing/2015/06/chart">
            <c:ext xmlns:c16="http://schemas.microsoft.com/office/drawing/2014/chart" uri="{C3380CC4-5D6E-409C-BE32-E72D297353CC}">
              <c16:uniqueId val="{00000001-7943-40FF-9799-E71E7DAB5213}"/>
            </c:ext>
          </c:extLst>
        </c:ser>
        <c:dLbls>
          <c:showLegendKey val="0"/>
          <c:showVal val="0"/>
          <c:showCatName val="0"/>
          <c:showSerName val="0"/>
          <c:showPercent val="0"/>
          <c:showBubbleSize val="0"/>
        </c:dLbls>
        <c:marker val="1"/>
        <c:smooth val="0"/>
        <c:axId val="-2058198976"/>
        <c:axId val="-2058195712"/>
      </c:lineChart>
      <c:dateAx>
        <c:axId val="-2058198976"/>
        <c:scaling>
          <c:orientation val="minMax"/>
        </c:scaling>
        <c:delete val="1"/>
        <c:axPos val="b"/>
        <c:numFmt formatCode="ge" sourceLinked="1"/>
        <c:majorTickMark val="none"/>
        <c:minorTickMark val="none"/>
        <c:tickLblPos val="none"/>
        <c:crossAx val="-2058195712"/>
        <c:crosses val="autoZero"/>
        <c:auto val="1"/>
        <c:lblOffset val="100"/>
        <c:baseTimeUnit val="years"/>
      </c:dateAx>
      <c:valAx>
        <c:axId val="-205819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819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-54</c:v>
                </c:pt>
                <c:pt idx="1">
                  <c:v>-53</c:v>
                </c:pt>
                <c:pt idx="2">
                  <c:v>-55</c:v>
                </c:pt>
                <c:pt idx="3">
                  <c:v>-60.3</c:v>
                </c:pt>
                <c:pt idx="4">
                  <c:v>-60.2</c:v>
                </c:pt>
              </c:numCache>
            </c:numRef>
          </c:val>
          <c:extLst xmlns:c16r2="http://schemas.microsoft.com/office/drawing/2015/06/chart">
            <c:ext xmlns:c16="http://schemas.microsoft.com/office/drawing/2014/chart" uri="{C3380CC4-5D6E-409C-BE32-E72D297353CC}">
              <c16:uniqueId val="{00000000-BF92-4832-90F3-FEB7732C0D20}"/>
            </c:ext>
          </c:extLst>
        </c:ser>
        <c:dLbls>
          <c:showLegendKey val="0"/>
          <c:showVal val="0"/>
          <c:showCatName val="0"/>
          <c:showSerName val="0"/>
          <c:showPercent val="0"/>
          <c:showBubbleSize val="0"/>
        </c:dLbls>
        <c:gapWidth val="150"/>
        <c:axId val="-2058200608"/>
        <c:axId val="-205819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xmlns:c16r2="http://schemas.microsoft.com/office/drawing/2015/06/chart">
            <c:ext xmlns:c16="http://schemas.microsoft.com/office/drawing/2014/chart" uri="{C3380CC4-5D6E-409C-BE32-E72D297353CC}">
              <c16:uniqueId val="{00000001-BF92-4832-90F3-FEB7732C0D20}"/>
            </c:ext>
          </c:extLst>
        </c:ser>
        <c:dLbls>
          <c:showLegendKey val="0"/>
          <c:showVal val="0"/>
          <c:showCatName val="0"/>
          <c:showSerName val="0"/>
          <c:showPercent val="0"/>
          <c:showBubbleSize val="0"/>
        </c:dLbls>
        <c:marker val="1"/>
        <c:smooth val="0"/>
        <c:axId val="-2058200608"/>
        <c:axId val="-2058198432"/>
      </c:lineChart>
      <c:dateAx>
        <c:axId val="-2058200608"/>
        <c:scaling>
          <c:orientation val="minMax"/>
        </c:scaling>
        <c:delete val="1"/>
        <c:axPos val="b"/>
        <c:numFmt formatCode="ge" sourceLinked="1"/>
        <c:majorTickMark val="none"/>
        <c:minorTickMark val="none"/>
        <c:tickLblPos val="none"/>
        <c:crossAx val="-2058198432"/>
        <c:crosses val="autoZero"/>
        <c:auto val="1"/>
        <c:lblOffset val="100"/>
        <c:baseTimeUnit val="years"/>
      </c:dateAx>
      <c:valAx>
        <c:axId val="-205819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820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-25240</c:v>
                </c:pt>
                <c:pt idx="1">
                  <c:v>-24713</c:v>
                </c:pt>
                <c:pt idx="2">
                  <c:v>-28725</c:v>
                </c:pt>
                <c:pt idx="3">
                  <c:v>-27330</c:v>
                </c:pt>
                <c:pt idx="4">
                  <c:v>-27310</c:v>
                </c:pt>
              </c:numCache>
            </c:numRef>
          </c:val>
          <c:extLst xmlns:c16r2="http://schemas.microsoft.com/office/drawing/2015/06/chart">
            <c:ext xmlns:c16="http://schemas.microsoft.com/office/drawing/2014/chart" uri="{C3380CC4-5D6E-409C-BE32-E72D297353CC}">
              <c16:uniqueId val="{00000000-E860-43E0-8061-A8077A46C45B}"/>
            </c:ext>
          </c:extLst>
        </c:ser>
        <c:dLbls>
          <c:showLegendKey val="0"/>
          <c:showVal val="0"/>
          <c:showCatName val="0"/>
          <c:showSerName val="0"/>
          <c:showPercent val="0"/>
          <c:showBubbleSize val="0"/>
        </c:dLbls>
        <c:gapWidth val="150"/>
        <c:axId val="-2058196800"/>
        <c:axId val="-20581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xmlns:c16r2="http://schemas.microsoft.com/office/drawing/2015/06/chart">
            <c:ext xmlns:c16="http://schemas.microsoft.com/office/drawing/2014/chart" uri="{C3380CC4-5D6E-409C-BE32-E72D297353CC}">
              <c16:uniqueId val="{00000001-E860-43E0-8061-A8077A46C45B}"/>
            </c:ext>
          </c:extLst>
        </c:ser>
        <c:dLbls>
          <c:showLegendKey val="0"/>
          <c:showVal val="0"/>
          <c:showCatName val="0"/>
          <c:showSerName val="0"/>
          <c:showPercent val="0"/>
          <c:showBubbleSize val="0"/>
        </c:dLbls>
        <c:marker val="1"/>
        <c:smooth val="0"/>
        <c:axId val="-2058196800"/>
        <c:axId val="-2058195168"/>
      </c:lineChart>
      <c:dateAx>
        <c:axId val="-2058196800"/>
        <c:scaling>
          <c:orientation val="minMax"/>
        </c:scaling>
        <c:delete val="1"/>
        <c:axPos val="b"/>
        <c:numFmt formatCode="ge" sourceLinked="1"/>
        <c:majorTickMark val="none"/>
        <c:minorTickMark val="none"/>
        <c:tickLblPos val="none"/>
        <c:crossAx val="-2058195168"/>
        <c:crosses val="autoZero"/>
        <c:auto val="1"/>
        <c:lblOffset val="100"/>
        <c:baseTimeUnit val="years"/>
      </c:dateAx>
      <c:valAx>
        <c:axId val="-2058195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5819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栃木県宇都宮市　相生駐車場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428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65</v>
      </c>
      <c r="V31" s="118"/>
      <c r="W31" s="118"/>
      <c r="X31" s="118"/>
      <c r="Y31" s="118"/>
      <c r="Z31" s="118"/>
      <c r="AA31" s="118"/>
      <c r="AB31" s="118"/>
      <c r="AC31" s="118"/>
      <c r="AD31" s="118"/>
      <c r="AE31" s="118"/>
      <c r="AF31" s="118"/>
      <c r="AG31" s="118"/>
      <c r="AH31" s="118"/>
      <c r="AI31" s="118"/>
      <c r="AJ31" s="118"/>
      <c r="AK31" s="118"/>
      <c r="AL31" s="118"/>
      <c r="AM31" s="118"/>
      <c r="AN31" s="118">
        <f>データ!Z7</f>
        <v>65</v>
      </c>
      <c r="AO31" s="118"/>
      <c r="AP31" s="118"/>
      <c r="AQ31" s="118"/>
      <c r="AR31" s="118"/>
      <c r="AS31" s="118"/>
      <c r="AT31" s="118"/>
      <c r="AU31" s="118"/>
      <c r="AV31" s="118"/>
      <c r="AW31" s="118"/>
      <c r="AX31" s="118"/>
      <c r="AY31" s="118"/>
      <c r="AZ31" s="118"/>
      <c r="BA31" s="118"/>
      <c r="BB31" s="118"/>
      <c r="BC31" s="118"/>
      <c r="BD31" s="118"/>
      <c r="BE31" s="118"/>
      <c r="BF31" s="118"/>
      <c r="BG31" s="118">
        <f>データ!AA7</f>
        <v>60</v>
      </c>
      <c r="BH31" s="118"/>
      <c r="BI31" s="118"/>
      <c r="BJ31" s="118"/>
      <c r="BK31" s="118"/>
      <c r="BL31" s="118"/>
      <c r="BM31" s="118"/>
      <c r="BN31" s="118"/>
      <c r="BO31" s="118"/>
      <c r="BP31" s="118"/>
      <c r="BQ31" s="118"/>
      <c r="BR31" s="118"/>
      <c r="BS31" s="118"/>
      <c r="BT31" s="118"/>
      <c r="BU31" s="118"/>
      <c r="BV31" s="118"/>
      <c r="BW31" s="118"/>
      <c r="BX31" s="118"/>
      <c r="BY31" s="118"/>
      <c r="BZ31" s="118">
        <f>データ!AB7</f>
        <v>62.4</v>
      </c>
      <c r="CA31" s="118"/>
      <c r="CB31" s="118"/>
      <c r="CC31" s="118"/>
      <c r="CD31" s="118"/>
      <c r="CE31" s="118"/>
      <c r="CF31" s="118"/>
      <c r="CG31" s="118"/>
      <c r="CH31" s="118"/>
      <c r="CI31" s="118"/>
      <c r="CJ31" s="118"/>
      <c r="CK31" s="118"/>
      <c r="CL31" s="118"/>
      <c r="CM31" s="118"/>
      <c r="CN31" s="118"/>
      <c r="CO31" s="118"/>
      <c r="CP31" s="118"/>
      <c r="CQ31" s="118"/>
      <c r="CR31" s="118"/>
      <c r="CS31" s="118">
        <f>データ!AC7</f>
        <v>62.4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158.1</v>
      </c>
      <c r="JD31" s="120"/>
      <c r="JE31" s="120"/>
      <c r="JF31" s="120"/>
      <c r="JG31" s="120"/>
      <c r="JH31" s="120"/>
      <c r="JI31" s="120"/>
      <c r="JJ31" s="120"/>
      <c r="JK31" s="120"/>
      <c r="JL31" s="120"/>
      <c r="JM31" s="120"/>
      <c r="JN31" s="120"/>
      <c r="JO31" s="120"/>
      <c r="JP31" s="120"/>
      <c r="JQ31" s="120"/>
      <c r="JR31" s="120"/>
      <c r="JS31" s="120"/>
      <c r="JT31" s="120"/>
      <c r="JU31" s="121"/>
      <c r="JV31" s="119">
        <f>データ!DL7</f>
        <v>171.5</v>
      </c>
      <c r="JW31" s="120"/>
      <c r="JX31" s="120"/>
      <c r="JY31" s="120"/>
      <c r="JZ31" s="120"/>
      <c r="KA31" s="120"/>
      <c r="KB31" s="120"/>
      <c r="KC31" s="120"/>
      <c r="KD31" s="120"/>
      <c r="KE31" s="120"/>
      <c r="KF31" s="120"/>
      <c r="KG31" s="120"/>
      <c r="KH31" s="120"/>
      <c r="KI31" s="120"/>
      <c r="KJ31" s="120"/>
      <c r="KK31" s="120"/>
      <c r="KL31" s="120"/>
      <c r="KM31" s="120"/>
      <c r="KN31" s="121"/>
      <c r="KO31" s="119">
        <f>データ!DM7</f>
        <v>164</v>
      </c>
      <c r="KP31" s="120"/>
      <c r="KQ31" s="120"/>
      <c r="KR31" s="120"/>
      <c r="KS31" s="120"/>
      <c r="KT31" s="120"/>
      <c r="KU31" s="120"/>
      <c r="KV31" s="120"/>
      <c r="KW31" s="120"/>
      <c r="KX31" s="120"/>
      <c r="KY31" s="120"/>
      <c r="KZ31" s="120"/>
      <c r="LA31" s="120"/>
      <c r="LB31" s="120"/>
      <c r="LC31" s="120"/>
      <c r="LD31" s="120"/>
      <c r="LE31" s="120"/>
      <c r="LF31" s="120"/>
      <c r="LG31" s="121"/>
      <c r="LH31" s="119">
        <f>データ!DN7</f>
        <v>156.5</v>
      </c>
      <c r="LI31" s="120"/>
      <c r="LJ31" s="120"/>
      <c r="LK31" s="120"/>
      <c r="LL31" s="120"/>
      <c r="LM31" s="120"/>
      <c r="LN31" s="120"/>
      <c r="LO31" s="120"/>
      <c r="LP31" s="120"/>
      <c r="LQ31" s="120"/>
      <c r="LR31" s="120"/>
      <c r="LS31" s="120"/>
      <c r="LT31" s="120"/>
      <c r="LU31" s="120"/>
      <c r="LV31" s="120"/>
      <c r="LW31" s="120"/>
      <c r="LX31" s="120"/>
      <c r="LY31" s="120"/>
      <c r="LZ31" s="121"/>
      <c r="MA31" s="119">
        <f>データ!DO7</f>
        <v>129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-54</v>
      </c>
      <c r="EM52" s="118"/>
      <c r="EN52" s="118"/>
      <c r="EO52" s="118"/>
      <c r="EP52" s="118"/>
      <c r="EQ52" s="118"/>
      <c r="ER52" s="118"/>
      <c r="ES52" s="118"/>
      <c r="ET52" s="118"/>
      <c r="EU52" s="118"/>
      <c r="EV52" s="118"/>
      <c r="EW52" s="118"/>
      <c r="EX52" s="118"/>
      <c r="EY52" s="118"/>
      <c r="EZ52" s="118"/>
      <c r="FA52" s="118"/>
      <c r="FB52" s="118"/>
      <c r="FC52" s="118"/>
      <c r="FD52" s="118"/>
      <c r="FE52" s="118">
        <f>データ!BG7</f>
        <v>-53</v>
      </c>
      <c r="FF52" s="118"/>
      <c r="FG52" s="118"/>
      <c r="FH52" s="118"/>
      <c r="FI52" s="118"/>
      <c r="FJ52" s="118"/>
      <c r="FK52" s="118"/>
      <c r="FL52" s="118"/>
      <c r="FM52" s="118"/>
      <c r="FN52" s="118"/>
      <c r="FO52" s="118"/>
      <c r="FP52" s="118"/>
      <c r="FQ52" s="118"/>
      <c r="FR52" s="118"/>
      <c r="FS52" s="118"/>
      <c r="FT52" s="118"/>
      <c r="FU52" s="118"/>
      <c r="FV52" s="118"/>
      <c r="FW52" s="118"/>
      <c r="FX52" s="118">
        <f>データ!BH7</f>
        <v>-55</v>
      </c>
      <c r="FY52" s="118"/>
      <c r="FZ52" s="118"/>
      <c r="GA52" s="118"/>
      <c r="GB52" s="118"/>
      <c r="GC52" s="118"/>
      <c r="GD52" s="118"/>
      <c r="GE52" s="118"/>
      <c r="GF52" s="118"/>
      <c r="GG52" s="118"/>
      <c r="GH52" s="118"/>
      <c r="GI52" s="118"/>
      <c r="GJ52" s="118"/>
      <c r="GK52" s="118"/>
      <c r="GL52" s="118"/>
      <c r="GM52" s="118"/>
      <c r="GN52" s="118"/>
      <c r="GO52" s="118"/>
      <c r="GP52" s="118"/>
      <c r="GQ52" s="118">
        <f>データ!BI7</f>
        <v>-60.3</v>
      </c>
      <c r="GR52" s="118"/>
      <c r="GS52" s="118"/>
      <c r="GT52" s="118"/>
      <c r="GU52" s="118"/>
      <c r="GV52" s="118"/>
      <c r="GW52" s="118"/>
      <c r="GX52" s="118"/>
      <c r="GY52" s="118"/>
      <c r="GZ52" s="118"/>
      <c r="HA52" s="118"/>
      <c r="HB52" s="118"/>
      <c r="HC52" s="118"/>
      <c r="HD52" s="118"/>
      <c r="HE52" s="118"/>
      <c r="HF52" s="118"/>
      <c r="HG52" s="118"/>
      <c r="HH52" s="118"/>
      <c r="HI52" s="118"/>
      <c r="HJ52" s="118">
        <f>データ!BJ7</f>
        <v>-60.2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-25240</v>
      </c>
      <c r="JD52" s="125"/>
      <c r="JE52" s="125"/>
      <c r="JF52" s="125"/>
      <c r="JG52" s="125"/>
      <c r="JH52" s="125"/>
      <c r="JI52" s="125"/>
      <c r="JJ52" s="125"/>
      <c r="JK52" s="125"/>
      <c r="JL52" s="125"/>
      <c r="JM52" s="125"/>
      <c r="JN52" s="125"/>
      <c r="JO52" s="125"/>
      <c r="JP52" s="125"/>
      <c r="JQ52" s="125"/>
      <c r="JR52" s="125"/>
      <c r="JS52" s="125"/>
      <c r="JT52" s="125"/>
      <c r="JU52" s="125"/>
      <c r="JV52" s="125">
        <f>データ!BR7</f>
        <v>-24713</v>
      </c>
      <c r="JW52" s="125"/>
      <c r="JX52" s="125"/>
      <c r="JY52" s="125"/>
      <c r="JZ52" s="125"/>
      <c r="KA52" s="125"/>
      <c r="KB52" s="125"/>
      <c r="KC52" s="125"/>
      <c r="KD52" s="125"/>
      <c r="KE52" s="125"/>
      <c r="KF52" s="125"/>
      <c r="KG52" s="125"/>
      <c r="KH52" s="125"/>
      <c r="KI52" s="125"/>
      <c r="KJ52" s="125"/>
      <c r="KK52" s="125"/>
      <c r="KL52" s="125"/>
      <c r="KM52" s="125"/>
      <c r="KN52" s="125"/>
      <c r="KO52" s="125">
        <f>データ!BS7</f>
        <v>-28725</v>
      </c>
      <c r="KP52" s="125"/>
      <c r="KQ52" s="125"/>
      <c r="KR52" s="125"/>
      <c r="KS52" s="125"/>
      <c r="KT52" s="125"/>
      <c r="KU52" s="125"/>
      <c r="KV52" s="125"/>
      <c r="KW52" s="125"/>
      <c r="KX52" s="125"/>
      <c r="KY52" s="125"/>
      <c r="KZ52" s="125"/>
      <c r="LA52" s="125"/>
      <c r="LB52" s="125"/>
      <c r="LC52" s="125"/>
      <c r="LD52" s="125"/>
      <c r="LE52" s="125"/>
      <c r="LF52" s="125"/>
      <c r="LG52" s="125"/>
      <c r="LH52" s="125">
        <f>データ!BT7</f>
        <v>-27330</v>
      </c>
      <c r="LI52" s="125"/>
      <c r="LJ52" s="125"/>
      <c r="LK52" s="125"/>
      <c r="LL52" s="125"/>
      <c r="LM52" s="125"/>
      <c r="LN52" s="125"/>
      <c r="LO52" s="125"/>
      <c r="LP52" s="125"/>
      <c r="LQ52" s="125"/>
      <c r="LR52" s="125"/>
      <c r="LS52" s="125"/>
      <c r="LT52" s="125"/>
      <c r="LU52" s="125"/>
      <c r="LV52" s="125"/>
      <c r="LW52" s="125"/>
      <c r="LX52" s="125"/>
      <c r="LY52" s="125"/>
      <c r="LZ52" s="125"/>
      <c r="MA52" s="125">
        <f>データ!BU7</f>
        <v>-27310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133936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3666</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neb6wrF+WcM9xdEvGvmWGqBcMQfyB6LIMB7Srm8Ij2pQCUJKhwSSgdaIn56xWUaA2R9PmSL32ZuduV6j1Ea8BQ==" saltValue="K70gOCh++6hlciL+BGUD6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92</v>
      </c>
      <c r="AN5" s="59" t="s">
        <v>93</v>
      </c>
      <c r="AO5" s="59" t="s">
        <v>94</v>
      </c>
      <c r="AP5" s="59" t="s">
        <v>95</v>
      </c>
      <c r="AQ5" s="59" t="s">
        <v>96</v>
      </c>
      <c r="AR5" s="59" t="s">
        <v>97</v>
      </c>
      <c r="AS5" s="59" t="s">
        <v>98</v>
      </c>
      <c r="AT5" s="59" t="s">
        <v>99</v>
      </c>
      <c r="AU5" s="59" t="s">
        <v>102</v>
      </c>
      <c r="AV5" s="59" t="s">
        <v>103</v>
      </c>
      <c r="AW5" s="59" t="s">
        <v>104</v>
      </c>
      <c r="AX5" s="59" t="s">
        <v>92</v>
      </c>
      <c r="AY5" s="59" t="s">
        <v>93</v>
      </c>
      <c r="AZ5" s="59" t="s">
        <v>94</v>
      </c>
      <c r="BA5" s="59" t="s">
        <v>95</v>
      </c>
      <c r="BB5" s="59" t="s">
        <v>96</v>
      </c>
      <c r="BC5" s="59" t="s">
        <v>97</v>
      </c>
      <c r="BD5" s="59" t="s">
        <v>98</v>
      </c>
      <c r="BE5" s="59" t="s">
        <v>99</v>
      </c>
      <c r="BF5" s="59" t="s">
        <v>105</v>
      </c>
      <c r="BG5" s="59" t="s">
        <v>90</v>
      </c>
      <c r="BH5" s="59" t="s">
        <v>101</v>
      </c>
      <c r="BI5" s="59" t="s">
        <v>106</v>
      </c>
      <c r="BJ5" s="59" t="s">
        <v>107</v>
      </c>
      <c r="BK5" s="59" t="s">
        <v>94</v>
      </c>
      <c r="BL5" s="59" t="s">
        <v>95</v>
      </c>
      <c r="BM5" s="59" t="s">
        <v>96</v>
      </c>
      <c r="BN5" s="59" t="s">
        <v>97</v>
      </c>
      <c r="BO5" s="59" t="s">
        <v>98</v>
      </c>
      <c r="BP5" s="59" t="s">
        <v>99</v>
      </c>
      <c r="BQ5" s="59" t="s">
        <v>102</v>
      </c>
      <c r="BR5" s="59" t="s">
        <v>90</v>
      </c>
      <c r="BS5" s="59" t="s">
        <v>101</v>
      </c>
      <c r="BT5" s="59" t="s">
        <v>108</v>
      </c>
      <c r="BU5" s="59" t="s">
        <v>93</v>
      </c>
      <c r="BV5" s="59" t="s">
        <v>94</v>
      </c>
      <c r="BW5" s="59" t="s">
        <v>95</v>
      </c>
      <c r="BX5" s="59" t="s">
        <v>96</v>
      </c>
      <c r="BY5" s="59" t="s">
        <v>97</v>
      </c>
      <c r="BZ5" s="59" t="s">
        <v>98</v>
      </c>
      <c r="CA5" s="59" t="s">
        <v>99</v>
      </c>
      <c r="CB5" s="59" t="s">
        <v>89</v>
      </c>
      <c r="CC5" s="59" t="s">
        <v>109</v>
      </c>
      <c r="CD5" s="59" t="s">
        <v>101</v>
      </c>
      <c r="CE5" s="59" t="s">
        <v>92</v>
      </c>
      <c r="CF5" s="59" t="s">
        <v>93</v>
      </c>
      <c r="CG5" s="59" t="s">
        <v>94</v>
      </c>
      <c r="CH5" s="59" t="s">
        <v>95</v>
      </c>
      <c r="CI5" s="59" t="s">
        <v>96</v>
      </c>
      <c r="CJ5" s="59" t="s">
        <v>97</v>
      </c>
      <c r="CK5" s="59" t="s">
        <v>98</v>
      </c>
      <c r="CL5" s="59" t="s">
        <v>99</v>
      </c>
      <c r="CM5" s="150"/>
      <c r="CN5" s="150"/>
      <c r="CO5" s="59" t="s">
        <v>102</v>
      </c>
      <c r="CP5" s="59" t="s">
        <v>90</v>
      </c>
      <c r="CQ5" s="59" t="s">
        <v>91</v>
      </c>
      <c r="CR5" s="59" t="s">
        <v>92</v>
      </c>
      <c r="CS5" s="59" t="s">
        <v>110</v>
      </c>
      <c r="CT5" s="59" t="s">
        <v>94</v>
      </c>
      <c r="CU5" s="59" t="s">
        <v>95</v>
      </c>
      <c r="CV5" s="59" t="s">
        <v>96</v>
      </c>
      <c r="CW5" s="59" t="s">
        <v>97</v>
      </c>
      <c r="CX5" s="59" t="s">
        <v>98</v>
      </c>
      <c r="CY5" s="59" t="s">
        <v>99</v>
      </c>
      <c r="CZ5" s="59" t="s">
        <v>89</v>
      </c>
      <c r="DA5" s="59" t="s">
        <v>90</v>
      </c>
      <c r="DB5" s="59" t="s">
        <v>104</v>
      </c>
      <c r="DC5" s="59" t="s">
        <v>111</v>
      </c>
      <c r="DD5" s="59" t="s">
        <v>93</v>
      </c>
      <c r="DE5" s="59" t="s">
        <v>94</v>
      </c>
      <c r="DF5" s="59" t="s">
        <v>95</v>
      </c>
      <c r="DG5" s="59" t="s">
        <v>96</v>
      </c>
      <c r="DH5" s="59" t="s">
        <v>97</v>
      </c>
      <c r="DI5" s="59" t="s">
        <v>98</v>
      </c>
      <c r="DJ5" s="59" t="s">
        <v>35</v>
      </c>
      <c r="DK5" s="59" t="s">
        <v>102</v>
      </c>
      <c r="DL5" s="59" t="s">
        <v>109</v>
      </c>
      <c r="DM5" s="59" t="s">
        <v>101</v>
      </c>
      <c r="DN5" s="59" t="s">
        <v>112</v>
      </c>
      <c r="DO5" s="59" t="s">
        <v>93</v>
      </c>
      <c r="DP5" s="59" t="s">
        <v>94</v>
      </c>
      <c r="DQ5" s="59" t="s">
        <v>95</v>
      </c>
      <c r="DR5" s="59" t="s">
        <v>96</v>
      </c>
      <c r="DS5" s="59" t="s">
        <v>97</v>
      </c>
      <c r="DT5" s="59" t="s">
        <v>98</v>
      </c>
      <c r="DU5" s="59" t="s">
        <v>99</v>
      </c>
    </row>
    <row r="6" spans="1:125" s="66" customFormat="1" x14ac:dyDescent="0.15">
      <c r="A6" s="49" t="s">
        <v>113</v>
      </c>
      <c r="B6" s="60">
        <f>B8</f>
        <v>2018</v>
      </c>
      <c r="C6" s="60">
        <f t="shared" ref="C6:X6" si="1">C8</f>
        <v>92011</v>
      </c>
      <c r="D6" s="60">
        <f t="shared" si="1"/>
        <v>47</v>
      </c>
      <c r="E6" s="60">
        <f t="shared" si="1"/>
        <v>14</v>
      </c>
      <c r="F6" s="60">
        <f t="shared" si="1"/>
        <v>0</v>
      </c>
      <c r="G6" s="60">
        <f t="shared" si="1"/>
        <v>5</v>
      </c>
      <c r="H6" s="60" t="str">
        <f>SUBSTITUTE(H8,"　","")</f>
        <v>栃木県宇都宮市</v>
      </c>
      <c r="I6" s="60" t="str">
        <f t="shared" si="1"/>
        <v>相生駐車場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21</v>
      </c>
      <c r="S6" s="62" t="str">
        <f t="shared" si="1"/>
        <v>商業施設</v>
      </c>
      <c r="T6" s="62" t="str">
        <f t="shared" si="1"/>
        <v>無</v>
      </c>
      <c r="U6" s="63">
        <f t="shared" si="1"/>
        <v>428</v>
      </c>
      <c r="V6" s="63">
        <f t="shared" si="1"/>
        <v>186</v>
      </c>
      <c r="W6" s="63">
        <f t="shared" si="1"/>
        <v>300</v>
      </c>
      <c r="X6" s="62" t="str">
        <f t="shared" si="1"/>
        <v>利用料金制</v>
      </c>
      <c r="Y6" s="64">
        <f>IF(Y8="-",NA(),Y8)</f>
        <v>65</v>
      </c>
      <c r="Z6" s="64">
        <f t="shared" ref="Z6:AH6" si="2">IF(Z8="-",NA(),Z8)</f>
        <v>65</v>
      </c>
      <c r="AA6" s="64">
        <f t="shared" si="2"/>
        <v>60</v>
      </c>
      <c r="AB6" s="64">
        <f t="shared" si="2"/>
        <v>62.4</v>
      </c>
      <c r="AC6" s="64">
        <f t="shared" si="2"/>
        <v>62.4</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-54</v>
      </c>
      <c r="BG6" s="64">
        <f t="shared" ref="BG6:BO6" si="5">IF(BG8="-",NA(),BG8)</f>
        <v>-53</v>
      </c>
      <c r="BH6" s="64">
        <f t="shared" si="5"/>
        <v>-55</v>
      </c>
      <c r="BI6" s="64">
        <f t="shared" si="5"/>
        <v>-60.3</v>
      </c>
      <c r="BJ6" s="64">
        <f t="shared" si="5"/>
        <v>-60.2</v>
      </c>
      <c r="BK6" s="64">
        <f t="shared" si="5"/>
        <v>33.6</v>
      </c>
      <c r="BL6" s="64">
        <f t="shared" si="5"/>
        <v>33.200000000000003</v>
      </c>
      <c r="BM6" s="64">
        <f t="shared" si="5"/>
        <v>29.6</v>
      </c>
      <c r="BN6" s="64">
        <f t="shared" si="5"/>
        <v>29.2</v>
      </c>
      <c r="BO6" s="64">
        <f t="shared" si="5"/>
        <v>30.4</v>
      </c>
      <c r="BP6" s="61" t="str">
        <f>IF(BP8="-","",IF(BP8="-","【-】","【"&amp;SUBSTITUTE(TEXT(BP8,"#,##0.0"),"-","△")&amp;"】"))</f>
        <v>【26.3】</v>
      </c>
      <c r="BQ6" s="65">
        <f>IF(BQ8="-",NA(),BQ8)</f>
        <v>-25240</v>
      </c>
      <c r="BR6" s="65">
        <f t="shared" ref="BR6:BZ6" si="6">IF(BR8="-",NA(),BR8)</f>
        <v>-24713</v>
      </c>
      <c r="BS6" s="65">
        <f t="shared" si="6"/>
        <v>-28725</v>
      </c>
      <c r="BT6" s="65">
        <f t="shared" si="6"/>
        <v>-27330</v>
      </c>
      <c r="BU6" s="65">
        <f t="shared" si="6"/>
        <v>-27310</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114</v>
      </c>
      <c r="CM6" s="63">
        <f t="shared" ref="CM6:CN6" si="7">CM8</f>
        <v>133936</v>
      </c>
      <c r="CN6" s="63">
        <f t="shared" si="7"/>
        <v>3666</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158.1</v>
      </c>
      <c r="DL6" s="64">
        <f t="shared" ref="DL6:DT6" si="9">IF(DL8="-",NA(),DL8)</f>
        <v>171.5</v>
      </c>
      <c r="DM6" s="64">
        <f t="shared" si="9"/>
        <v>164</v>
      </c>
      <c r="DN6" s="64">
        <f t="shared" si="9"/>
        <v>156.5</v>
      </c>
      <c r="DO6" s="64">
        <f t="shared" si="9"/>
        <v>129</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116</v>
      </c>
      <c r="B7" s="60">
        <f t="shared" ref="B7:X7" si="10">B8</f>
        <v>2018</v>
      </c>
      <c r="C7" s="60">
        <f t="shared" si="10"/>
        <v>92011</v>
      </c>
      <c r="D7" s="60">
        <f t="shared" si="10"/>
        <v>47</v>
      </c>
      <c r="E7" s="60">
        <f t="shared" si="10"/>
        <v>14</v>
      </c>
      <c r="F7" s="60">
        <f t="shared" si="10"/>
        <v>0</v>
      </c>
      <c r="G7" s="60">
        <f t="shared" si="10"/>
        <v>5</v>
      </c>
      <c r="H7" s="60" t="str">
        <f t="shared" si="10"/>
        <v>栃木県　宇都宮市</v>
      </c>
      <c r="I7" s="60" t="str">
        <f t="shared" si="10"/>
        <v>相生駐車場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21</v>
      </c>
      <c r="S7" s="62" t="str">
        <f t="shared" si="10"/>
        <v>商業施設</v>
      </c>
      <c r="T7" s="62" t="str">
        <f t="shared" si="10"/>
        <v>無</v>
      </c>
      <c r="U7" s="63">
        <f t="shared" si="10"/>
        <v>428</v>
      </c>
      <c r="V7" s="63">
        <f t="shared" si="10"/>
        <v>186</v>
      </c>
      <c r="W7" s="63">
        <f t="shared" si="10"/>
        <v>300</v>
      </c>
      <c r="X7" s="62" t="str">
        <f t="shared" si="10"/>
        <v>利用料金制</v>
      </c>
      <c r="Y7" s="64">
        <f>Y8</f>
        <v>65</v>
      </c>
      <c r="Z7" s="64">
        <f t="shared" ref="Z7:AH7" si="11">Z8</f>
        <v>65</v>
      </c>
      <c r="AA7" s="64">
        <f t="shared" si="11"/>
        <v>60</v>
      </c>
      <c r="AB7" s="64">
        <f t="shared" si="11"/>
        <v>62.4</v>
      </c>
      <c r="AC7" s="64">
        <f t="shared" si="11"/>
        <v>62.4</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-54</v>
      </c>
      <c r="BG7" s="64">
        <f t="shared" ref="BG7:BO7" si="14">BG8</f>
        <v>-53</v>
      </c>
      <c r="BH7" s="64">
        <f t="shared" si="14"/>
        <v>-55</v>
      </c>
      <c r="BI7" s="64">
        <f t="shared" si="14"/>
        <v>-60.3</v>
      </c>
      <c r="BJ7" s="64">
        <f t="shared" si="14"/>
        <v>-60.2</v>
      </c>
      <c r="BK7" s="64">
        <f t="shared" si="14"/>
        <v>33.6</v>
      </c>
      <c r="BL7" s="64">
        <f t="shared" si="14"/>
        <v>33.200000000000003</v>
      </c>
      <c r="BM7" s="64">
        <f t="shared" si="14"/>
        <v>29.6</v>
      </c>
      <c r="BN7" s="64">
        <f t="shared" si="14"/>
        <v>29.2</v>
      </c>
      <c r="BO7" s="64">
        <f t="shared" si="14"/>
        <v>30.4</v>
      </c>
      <c r="BP7" s="61"/>
      <c r="BQ7" s="65">
        <f>BQ8</f>
        <v>-25240</v>
      </c>
      <c r="BR7" s="65">
        <f t="shared" ref="BR7:BZ7" si="15">BR8</f>
        <v>-24713</v>
      </c>
      <c r="BS7" s="65">
        <f t="shared" si="15"/>
        <v>-28725</v>
      </c>
      <c r="BT7" s="65">
        <f t="shared" si="15"/>
        <v>-27330</v>
      </c>
      <c r="BU7" s="65">
        <f t="shared" si="15"/>
        <v>-27310</v>
      </c>
      <c r="BV7" s="65">
        <f t="shared" si="15"/>
        <v>44860</v>
      </c>
      <c r="BW7" s="65">
        <f t="shared" si="15"/>
        <v>37496</v>
      </c>
      <c r="BX7" s="65">
        <f t="shared" si="15"/>
        <v>31888</v>
      </c>
      <c r="BY7" s="65">
        <f t="shared" si="15"/>
        <v>13314</v>
      </c>
      <c r="BZ7" s="65">
        <f t="shared" si="15"/>
        <v>23300</v>
      </c>
      <c r="CA7" s="63"/>
      <c r="CB7" s="64" t="s">
        <v>117</v>
      </c>
      <c r="CC7" s="64" t="s">
        <v>117</v>
      </c>
      <c r="CD7" s="64" t="s">
        <v>117</v>
      </c>
      <c r="CE7" s="64" t="s">
        <v>117</v>
      </c>
      <c r="CF7" s="64" t="s">
        <v>117</v>
      </c>
      <c r="CG7" s="64" t="s">
        <v>117</v>
      </c>
      <c r="CH7" s="64" t="s">
        <v>117</v>
      </c>
      <c r="CI7" s="64" t="s">
        <v>117</v>
      </c>
      <c r="CJ7" s="64" t="s">
        <v>117</v>
      </c>
      <c r="CK7" s="64" t="s">
        <v>118</v>
      </c>
      <c r="CL7" s="61"/>
      <c r="CM7" s="63">
        <f>CM8</f>
        <v>133936</v>
      </c>
      <c r="CN7" s="63">
        <f>CN8</f>
        <v>3666</v>
      </c>
      <c r="CO7" s="64" t="s">
        <v>117</v>
      </c>
      <c r="CP7" s="64" t="s">
        <v>117</v>
      </c>
      <c r="CQ7" s="64" t="s">
        <v>117</v>
      </c>
      <c r="CR7" s="64" t="s">
        <v>117</v>
      </c>
      <c r="CS7" s="64" t="s">
        <v>117</v>
      </c>
      <c r="CT7" s="64" t="s">
        <v>117</v>
      </c>
      <c r="CU7" s="64" t="s">
        <v>117</v>
      </c>
      <c r="CV7" s="64" t="s">
        <v>117</v>
      </c>
      <c r="CW7" s="64" t="s">
        <v>117</v>
      </c>
      <c r="CX7" s="64" t="s">
        <v>118</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158.1</v>
      </c>
      <c r="DL7" s="64">
        <f t="shared" ref="DL7:DT7" si="17">DL8</f>
        <v>171.5</v>
      </c>
      <c r="DM7" s="64">
        <f t="shared" si="17"/>
        <v>164</v>
      </c>
      <c r="DN7" s="64">
        <f t="shared" si="17"/>
        <v>156.5</v>
      </c>
      <c r="DO7" s="64">
        <f t="shared" si="17"/>
        <v>129</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92011</v>
      </c>
      <c r="D8" s="67">
        <v>47</v>
      </c>
      <c r="E8" s="67">
        <v>14</v>
      </c>
      <c r="F8" s="67">
        <v>0</v>
      </c>
      <c r="G8" s="67">
        <v>5</v>
      </c>
      <c r="H8" s="67" t="s">
        <v>119</v>
      </c>
      <c r="I8" s="67" t="s">
        <v>120</v>
      </c>
      <c r="J8" s="67" t="s">
        <v>121</v>
      </c>
      <c r="K8" s="67" t="s">
        <v>122</v>
      </c>
      <c r="L8" s="67" t="s">
        <v>123</v>
      </c>
      <c r="M8" s="67" t="s">
        <v>124</v>
      </c>
      <c r="N8" s="67" t="s">
        <v>125</v>
      </c>
      <c r="O8" s="68" t="s">
        <v>126</v>
      </c>
      <c r="P8" s="69" t="s">
        <v>127</v>
      </c>
      <c r="Q8" s="69" t="s">
        <v>128</v>
      </c>
      <c r="R8" s="70">
        <v>21</v>
      </c>
      <c r="S8" s="69" t="s">
        <v>129</v>
      </c>
      <c r="T8" s="69" t="s">
        <v>130</v>
      </c>
      <c r="U8" s="70">
        <v>428</v>
      </c>
      <c r="V8" s="70">
        <v>186</v>
      </c>
      <c r="W8" s="70">
        <v>300</v>
      </c>
      <c r="X8" s="69" t="s">
        <v>131</v>
      </c>
      <c r="Y8" s="71">
        <v>65</v>
      </c>
      <c r="Z8" s="71">
        <v>65</v>
      </c>
      <c r="AA8" s="71">
        <v>60</v>
      </c>
      <c r="AB8" s="71">
        <v>62.4</v>
      </c>
      <c r="AC8" s="71">
        <v>62.4</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-54</v>
      </c>
      <c r="BG8" s="71">
        <v>-53</v>
      </c>
      <c r="BH8" s="71">
        <v>-55</v>
      </c>
      <c r="BI8" s="71">
        <v>-60.3</v>
      </c>
      <c r="BJ8" s="71">
        <v>-60.2</v>
      </c>
      <c r="BK8" s="71">
        <v>33.6</v>
      </c>
      <c r="BL8" s="71">
        <v>33.200000000000003</v>
      </c>
      <c r="BM8" s="71">
        <v>29.6</v>
      </c>
      <c r="BN8" s="71">
        <v>29.2</v>
      </c>
      <c r="BO8" s="71">
        <v>30.4</v>
      </c>
      <c r="BP8" s="68">
        <v>26.3</v>
      </c>
      <c r="BQ8" s="72">
        <v>-25240</v>
      </c>
      <c r="BR8" s="72">
        <v>-24713</v>
      </c>
      <c r="BS8" s="72">
        <v>-28725</v>
      </c>
      <c r="BT8" s="73">
        <v>-27330</v>
      </c>
      <c r="BU8" s="73">
        <v>-27310</v>
      </c>
      <c r="BV8" s="72">
        <v>44860</v>
      </c>
      <c r="BW8" s="72">
        <v>37496</v>
      </c>
      <c r="BX8" s="72">
        <v>31888</v>
      </c>
      <c r="BY8" s="72">
        <v>13314</v>
      </c>
      <c r="BZ8" s="72">
        <v>23300</v>
      </c>
      <c r="CA8" s="70">
        <v>16102</v>
      </c>
      <c r="CB8" s="71" t="s">
        <v>123</v>
      </c>
      <c r="CC8" s="71" t="s">
        <v>123</v>
      </c>
      <c r="CD8" s="71" t="s">
        <v>123</v>
      </c>
      <c r="CE8" s="71" t="s">
        <v>123</v>
      </c>
      <c r="CF8" s="71" t="s">
        <v>123</v>
      </c>
      <c r="CG8" s="71" t="s">
        <v>123</v>
      </c>
      <c r="CH8" s="71" t="s">
        <v>123</v>
      </c>
      <c r="CI8" s="71" t="s">
        <v>123</v>
      </c>
      <c r="CJ8" s="71" t="s">
        <v>123</v>
      </c>
      <c r="CK8" s="71" t="s">
        <v>123</v>
      </c>
      <c r="CL8" s="68" t="s">
        <v>123</v>
      </c>
      <c r="CM8" s="70">
        <v>133936</v>
      </c>
      <c r="CN8" s="70">
        <v>3666</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254</v>
      </c>
      <c r="DF8" s="71">
        <v>280</v>
      </c>
      <c r="DG8" s="71">
        <v>239.6</v>
      </c>
      <c r="DH8" s="71">
        <v>224.1</v>
      </c>
      <c r="DI8" s="71">
        <v>155.19999999999999</v>
      </c>
      <c r="DJ8" s="68">
        <v>103.6</v>
      </c>
      <c r="DK8" s="71">
        <v>158.1</v>
      </c>
      <c r="DL8" s="71">
        <v>171.5</v>
      </c>
      <c r="DM8" s="71">
        <v>164</v>
      </c>
      <c r="DN8" s="71">
        <v>156.5</v>
      </c>
      <c r="DO8" s="71">
        <v>129</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2019-12-05T07:20:47Z</dcterms:created>
  <dcterms:modified xsi:type="dcterms:W3CDTF">2020-01-30T00:55:37Z</dcterms:modified>
  <cp:category/>
</cp:coreProperties>
</file>