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8駐車場\"/>
    </mc:Choice>
  </mc:AlternateContent>
  <workbookProtection workbookAlgorithmName="SHA-512" workbookHashValue="wZkR1bgJtU6hslsPW4ODGVrdI3OWJdfqZH7fo4L0PraabmxCL5anJHvUZhhvNAYKVPhL20gbTUvubtVWYv5/8g==" workbookSaltValue="G1AtdM+F1DEwKR27LPNosQ==" workbookSpinCount="100000" lockStructure="1"/>
  <bookViews>
    <workbookView xWindow="0" yWindow="0" windowWidth="20445" windowHeight="78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BZ76" i="4"/>
  <c r="IT76" i="4"/>
  <c r="CS51" i="4"/>
  <c r="HJ30" i="4"/>
  <c r="CS30" i="4"/>
  <c r="MA51" i="4"/>
  <c r="C11" i="5"/>
  <c r="D11" i="5"/>
  <c r="E11" i="5"/>
  <c r="B11" i="5"/>
  <c r="BK76" i="4" l="1"/>
  <c r="LH51" i="4"/>
  <c r="LT76" i="4"/>
  <c r="GQ51" i="4"/>
  <c r="LH30" i="4"/>
  <c r="IE76" i="4"/>
  <c r="BZ30" i="4"/>
  <c r="BZ51" i="4"/>
  <c r="GQ30" i="4"/>
  <c r="BG30" i="4"/>
  <c r="KO30" i="4"/>
  <c r="BG51" i="4"/>
  <c r="AV76" i="4"/>
  <c r="KO51" i="4"/>
  <c r="LE76" i="4"/>
  <c r="FX51" i="4"/>
  <c r="HP76" i="4"/>
  <c r="FX30" i="4"/>
  <c r="HA76" i="4"/>
  <c r="AN51" i="4"/>
  <c r="FE30" i="4"/>
  <c r="JV51" i="4"/>
  <c r="KP76" i="4"/>
  <c r="JV30" i="4"/>
  <c r="AN30" i="4"/>
  <c r="AG76" i="4"/>
  <c r="FE51" i="4"/>
  <c r="JC51" i="4"/>
  <c r="KA76" i="4"/>
  <c r="EL51" i="4"/>
  <c r="JC30" i="4"/>
  <c r="U30" i="4"/>
  <c r="GL76" i="4"/>
  <c r="U51" i="4"/>
  <c r="EL30" i="4"/>
  <c r="R76"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<sst xmlns="http://schemas.openxmlformats.org/spreadsheetml/2006/main" count="278" uniqueCount="140">
  <si>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</si>
  <si>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</si>
  <si>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</si>
  <si>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</si>
  <si>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</si>
  <si>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</si>
  <si>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</si>
  <si>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</si>
  <si>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</si>
  <si>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</si>
  <si>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</si>
  <si>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</si>
  <si>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</si>
  <si>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</si>
  <si>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</si>
  <si>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</si>
  <si>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</si>
  <si>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</si>
  <si>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</si>
  <si>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</si>
  <si>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</si>
  <si>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</si>
  <si>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</si>
  <si>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</si>
  <si>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</si>
  <si>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</si>
  <si>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</si>
  <si>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</si>
  <si>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</si>
  <si>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</si>
  <si>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</si>
  <si>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</si>
  <si>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</si>
  <si>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</si>
  <si>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</si>
  <si>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</si>
  <si>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</si>
  <si>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</si>
  <si>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</si>
  <si>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</si>
  <si>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</si>
  <si>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</si>
  <si>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</si>
  <si>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</si>
  <si>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</si>
  <si>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</si>
  <si>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</si>
  <si>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</si>
  <si>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</si>
  <si>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</si>
  <si>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</si>
  <si>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</si>
  <si>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</si>
  <si>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</si>
  <si>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</si>
  <si>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</si>
  <si>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</si>
  <si>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</si>
  <si>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</si>
  <si>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</si>
  <si>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</si>
  <si>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</si>
  <si>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</si>
  <si>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</si>
  <si>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</si>
  <si>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</si>
  <si>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</si>
  <si>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</si>
  <si>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</si>
  <si>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</si>
  <si>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</si>
  <si>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</si>
  <si>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</si>
  <si>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</si>
  <si>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</si>
  <si>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</si>
  <si>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</si>
  <si>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</si>
  <si>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</si>
  <si>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</si>
  <si>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</si>
  <si>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</si>
  <si>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</si>
  <si>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</si>
  <si>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</si>
  <si>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</si>
  <si>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</si>
  <si>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</si>
  <si>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</si>
  <si>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</si>
  <si>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</si>
  <si>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</si>
  <si>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</si>
  <si>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</si>
  <si>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</si>
  <si>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</si>
  <si>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</si>
  <si>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</si>
  <si>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</si>
  <si>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</si>
  <si>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</si>
  <si>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</si>
  <si>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</si>
  <si>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</si>
  <si>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</si>
  <si>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当該値(N-4)</t>
    <phoneticPr fontId="5"/>
  </si>
  <si>
    <t>当該値(N-2)</t>
    <phoneticPr fontId="5"/>
  </si>
  <si>
    <t>当該値(N)</t>
    <phoneticPr fontId="5"/>
  </si>
  <si>
    <t>当該値(N-3)</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</si>
  <si>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</si>
  <si>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</si>
  <si>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</si>
  <si>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</si>
  <si>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</si>
  <si>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</si>
  <si>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</si>
  <si>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</si>
  <si>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</si>
  <si>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</si>
  <si>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</si>
  <si>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</si>
  <si>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</si>
  <si>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</si>
  <si>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</si>
  <si>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</si>
  <si>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</si>
  <si>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</si>
  <si>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</si>
  <si>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</si>
  <si>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</si>
  <si>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</si>
  <si>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</si>
  <si>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</si>
  <si>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</si>
  <si>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</si>
  <si>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</si>
  <si>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</si>
  <si>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医療機関，ホテルの定期利用者がいるほか，近くに生涯学習センター等の公共施設があり，一定の利用者がいることから，類似施設平均・全国平均と比べて，高い稼働率を維持している。</t>
    <phoneticPr fontId="5"/>
  </si>
  <si>
    <t>施設単体では，収支が黒字であるが，今後，ますます当該施設の老朽化が進行していくことを踏まえ，計画的な施設更新による費用の平準化を図り，施設の更なる効率的稼働の推進等による維持管理費の削減に取り組む必要がある。</t>
    <phoneticPr fontId="5"/>
  </si>
  <si>
    <t>　過去数年にわたって，他会計からの繰り入れがないことから，②他会計補助金比率及び③駐車台数一台当たりの他会計補助金額の値は，ゼロで推移している。
　①収益的収支比率は，昨年度から15％増え，収支は黒字を維持している。
　営業収益に対する粗利益を示す④売上高ＧＯＰ比率は，昨年度より数値が上昇し，本業の収益性を示す⑤ＥＢＩＴＤＡは，類似施設平均値よりは低いものの，昨年度より値が僅かに上昇し，当該施設の収益性が向上していることを示している。</t>
    <rPh sb="140" eb="142">
      <t>スウチ</t>
    </rPh>
    <rPh sb="143" eb="145">
      <t>ジョウショウ</t>
    </rPh>
    <rPh sb="188" eb="189">
      <t>ワズ</t>
    </rPh>
    <rPh sb="191" eb="19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</si>
</sst>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253</c:v>
                </c:pt>
                <c:pt idx="1">
                  <c:v>251</c:v>
                </c:pt>
                <c:pt idx="2">
                  <c:v>252</c:v>
                </c:pt>
                <c:pt idx="3">
                  <c:v>267</c:v>
                </c:pt>
                <c:pt idx="4">
                  <c:v>281.8</c:v>
                </c:pt>
              </c:numCache>
            </c:numRef>
          </c:val>
          <c:extLst>
            <c:ext xmlns:c16="http://schemas.microsoft.com/office/drawing/2014/chart" uri="{C3380CC4-5D6E-409C-BE32-E72D297353CC}">
              <c16:uniqueId val="{00000000-9C0D-4A5D-949C-D70E48B7A025}"/>
            </c:ext>
          </c:extLst>
        </c:ser>
        <c:dLbls>
          <c:showLegendKey val="0"/>
          <c:showVal val="0"/>
          <c:showCatName val="0"/>
          <c:showSerName val="0"/>
          <c:showPercent val="0"/>
          <c:showBubbleSize val="0"/>
        </c:dLbls>
        <c:gapWidth val="150"/>
        <c:axId val="-412657888"/>
        <c:axId val="-4126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9C0D-4A5D-949C-D70E48B7A025}"/>
            </c:ext>
          </c:extLst>
        </c:ser>
        <c:dLbls>
          <c:showLegendKey val="0"/>
          <c:showVal val="0"/>
          <c:showCatName val="0"/>
          <c:showSerName val="0"/>
          <c:showPercent val="0"/>
          <c:showBubbleSize val="0"/>
        </c:dLbls>
        <c:marker val="1"/>
        <c:smooth val="0"/>
        <c:axId val="-412657888"/>
        <c:axId val="-412656256"/>
      </c:lineChart>
      <c:dateAx>
        <c:axId val="-412657888"/>
        <c:scaling>
          <c:orientation val="minMax"/>
        </c:scaling>
        <c:delete val="1"/>
        <c:axPos val="b"/>
        <c:numFmt formatCode="ge" sourceLinked="1"/>
        <c:majorTickMark val="none"/>
        <c:minorTickMark val="none"/>
        <c:tickLblPos val="none"/>
        <c:crossAx val="-412656256"/>
        <c:crosses val="autoZero"/>
        <c:auto val="1"/>
        <c:lblOffset val="100"/>
        <c:baseTimeUnit val="years"/>
      </c:dateAx>
      <c:valAx>
        <c:axId val="-41265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6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10-4E57-A120-C37C501BFE5D}"/>
            </c:ext>
          </c:extLst>
        </c:ser>
        <c:dLbls>
          <c:showLegendKey val="0"/>
          <c:showVal val="0"/>
          <c:showCatName val="0"/>
          <c:showSerName val="0"/>
          <c:showPercent val="0"/>
          <c:showBubbleSize val="0"/>
        </c:dLbls>
        <c:gapWidth val="150"/>
        <c:axId val="-412655712"/>
        <c:axId val="-4128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8410-4E57-A120-C37C501BFE5D}"/>
            </c:ext>
          </c:extLst>
        </c:ser>
        <c:dLbls>
          <c:showLegendKey val="0"/>
          <c:showVal val="0"/>
          <c:showCatName val="0"/>
          <c:showSerName val="0"/>
          <c:showPercent val="0"/>
          <c:showBubbleSize val="0"/>
        </c:dLbls>
        <c:marker val="1"/>
        <c:smooth val="0"/>
        <c:axId val="-412655712"/>
        <c:axId val="-412870240"/>
      </c:lineChart>
      <c:dateAx>
        <c:axId val="-412655712"/>
        <c:scaling>
          <c:orientation val="minMax"/>
        </c:scaling>
        <c:delete val="1"/>
        <c:axPos val="b"/>
        <c:numFmt formatCode="ge" sourceLinked="1"/>
        <c:majorTickMark val="none"/>
        <c:minorTickMark val="none"/>
        <c:tickLblPos val="none"/>
        <c:crossAx val="-412870240"/>
        <c:crosses val="autoZero"/>
        <c:auto val="1"/>
        <c:lblOffset val="100"/>
        <c:baseTimeUnit val="years"/>
      </c:dateAx>
      <c:valAx>
        <c:axId val="-4128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65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DCF-455B-BC86-C5D269DC1847}"/>
            </c:ext>
          </c:extLst>
        </c:ser>
        <c:dLbls>
          <c:showLegendKey val="0"/>
          <c:showVal val="0"/>
          <c:showCatName val="0"/>
          <c:showSerName val="0"/>
          <c:showPercent val="0"/>
          <c:showBubbleSize val="0"/>
        </c:dLbls>
        <c:gapWidth val="150"/>
        <c:axId val="-412868608"/>
        <c:axId val="-4128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CF-455B-BC86-C5D269DC1847}"/>
            </c:ext>
          </c:extLst>
        </c:ser>
        <c:dLbls>
          <c:showLegendKey val="0"/>
          <c:showVal val="0"/>
          <c:showCatName val="0"/>
          <c:showSerName val="0"/>
          <c:showPercent val="0"/>
          <c:showBubbleSize val="0"/>
        </c:dLbls>
        <c:marker val="1"/>
        <c:smooth val="0"/>
        <c:axId val="-412868608"/>
        <c:axId val="-412868064"/>
      </c:lineChart>
      <c:dateAx>
        <c:axId val="-412868608"/>
        <c:scaling>
          <c:orientation val="minMax"/>
        </c:scaling>
        <c:delete val="1"/>
        <c:axPos val="b"/>
        <c:numFmt formatCode="ge" sourceLinked="1"/>
        <c:majorTickMark val="none"/>
        <c:minorTickMark val="none"/>
        <c:tickLblPos val="none"/>
        <c:crossAx val="-412868064"/>
        <c:crosses val="autoZero"/>
        <c:auto val="1"/>
        <c:lblOffset val="100"/>
        <c:baseTimeUnit val="years"/>
      </c:dateAx>
      <c:valAx>
        <c:axId val="-41286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86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0B6-43A4-9255-145F0EAFD972}"/>
            </c:ext>
          </c:extLst>
        </c:ser>
        <c:dLbls>
          <c:showLegendKey val="0"/>
          <c:showVal val="0"/>
          <c:showCatName val="0"/>
          <c:showSerName val="0"/>
          <c:showPercent val="0"/>
          <c:showBubbleSize val="0"/>
        </c:dLbls>
        <c:gapWidth val="150"/>
        <c:axId val="-111684272"/>
        <c:axId val="-11169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B6-43A4-9255-145F0EAFD972}"/>
            </c:ext>
          </c:extLst>
        </c:ser>
        <c:dLbls>
          <c:showLegendKey val="0"/>
          <c:showVal val="0"/>
          <c:showCatName val="0"/>
          <c:showSerName val="0"/>
          <c:showPercent val="0"/>
          <c:showBubbleSize val="0"/>
        </c:dLbls>
        <c:marker val="1"/>
        <c:smooth val="0"/>
        <c:axId val="-111684272"/>
        <c:axId val="-111692976"/>
      </c:lineChart>
      <c:dateAx>
        <c:axId val="-111684272"/>
        <c:scaling>
          <c:orientation val="minMax"/>
        </c:scaling>
        <c:delete val="1"/>
        <c:axPos val="b"/>
        <c:numFmt formatCode="ge" sourceLinked="1"/>
        <c:majorTickMark val="none"/>
        <c:minorTickMark val="none"/>
        <c:tickLblPos val="none"/>
        <c:crossAx val="-111692976"/>
        <c:crosses val="autoZero"/>
        <c:auto val="1"/>
        <c:lblOffset val="100"/>
        <c:baseTimeUnit val="years"/>
      </c:dateAx>
      <c:valAx>
        <c:axId val="-11169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8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0C-4224-B5F5-1C96C1AAF721}"/>
            </c:ext>
          </c:extLst>
        </c:ser>
        <c:dLbls>
          <c:showLegendKey val="0"/>
          <c:showVal val="0"/>
          <c:showCatName val="0"/>
          <c:showSerName val="0"/>
          <c:showPercent val="0"/>
          <c:showBubbleSize val="0"/>
        </c:dLbls>
        <c:gapWidth val="150"/>
        <c:axId val="-111683728"/>
        <c:axId val="-11168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970C-4224-B5F5-1C96C1AAF721}"/>
            </c:ext>
          </c:extLst>
        </c:ser>
        <c:dLbls>
          <c:showLegendKey val="0"/>
          <c:showVal val="0"/>
          <c:showCatName val="0"/>
          <c:showSerName val="0"/>
          <c:showPercent val="0"/>
          <c:showBubbleSize val="0"/>
        </c:dLbls>
        <c:marker val="1"/>
        <c:smooth val="0"/>
        <c:axId val="-111683728"/>
        <c:axId val="-111685904"/>
      </c:lineChart>
      <c:dateAx>
        <c:axId val="-111683728"/>
        <c:scaling>
          <c:orientation val="minMax"/>
        </c:scaling>
        <c:delete val="1"/>
        <c:axPos val="b"/>
        <c:numFmt formatCode="ge" sourceLinked="1"/>
        <c:majorTickMark val="none"/>
        <c:minorTickMark val="none"/>
        <c:tickLblPos val="none"/>
        <c:crossAx val="-111685904"/>
        <c:crosses val="autoZero"/>
        <c:auto val="1"/>
        <c:lblOffset val="100"/>
        <c:baseTimeUnit val="years"/>
      </c:dateAx>
      <c:valAx>
        <c:axId val="-11168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8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A47-4B99-AEFC-3485235870A0}"/>
            </c:ext>
          </c:extLst>
        </c:ser>
        <c:dLbls>
          <c:showLegendKey val="0"/>
          <c:showVal val="0"/>
          <c:showCatName val="0"/>
          <c:showSerName val="0"/>
          <c:showPercent val="0"/>
          <c:showBubbleSize val="0"/>
        </c:dLbls>
        <c:gapWidth val="150"/>
        <c:axId val="-111683184"/>
        <c:axId val="-11168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5A47-4B99-AEFC-3485235870A0}"/>
            </c:ext>
          </c:extLst>
        </c:ser>
        <c:dLbls>
          <c:showLegendKey val="0"/>
          <c:showVal val="0"/>
          <c:showCatName val="0"/>
          <c:showSerName val="0"/>
          <c:showPercent val="0"/>
          <c:showBubbleSize val="0"/>
        </c:dLbls>
        <c:marker val="1"/>
        <c:smooth val="0"/>
        <c:axId val="-111683184"/>
        <c:axId val="-111684816"/>
      </c:lineChart>
      <c:dateAx>
        <c:axId val="-111683184"/>
        <c:scaling>
          <c:orientation val="minMax"/>
        </c:scaling>
        <c:delete val="1"/>
        <c:axPos val="b"/>
        <c:numFmt formatCode="ge" sourceLinked="1"/>
        <c:majorTickMark val="none"/>
        <c:minorTickMark val="none"/>
        <c:tickLblPos val="none"/>
        <c:crossAx val="-111684816"/>
        <c:crosses val="autoZero"/>
        <c:auto val="1"/>
        <c:lblOffset val="100"/>
        <c:baseTimeUnit val="years"/>
      </c:dateAx>
      <c:valAx>
        <c:axId val="-11168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68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224.7</c:v>
                </c:pt>
                <c:pt idx="1">
                  <c:v>237</c:v>
                </c:pt>
                <c:pt idx="2">
                  <c:v>232.1</c:v>
                </c:pt>
                <c:pt idx="3">
                  <c:v>221</c:v>
                </c:pt>
                <c:pt idx="4">
                  <c:v>204.9</c:v>
                </c:pt>
              </c:numCache>
            </c:numRef>
          </c:val>
          <c:extLst>
            <c:ext xmlns:c16="http://schemas.microsoft.com/office/drawing/2014/chart" uri="{C3380CC4-5D6E-409C-BE32-E72D297353CC}">
              <c16:uniqueId val="{00000000-36F2-4002-8DFB-35C10AAA225D}"/>
            </c:ext>
          </c:extLst>
        </c:ser>
        <c:dLbls>
          <c:showLegendKey val="0"/>
          <c:showVal val="0"/>
          <c:showCatName val="0"/>
          <c:showSerName val="0"/>
          <c:showPercent val="0"/>
          <c:showBubbleSize val="0"/>
        </c:dLbls>
        <c:gapWidth val="150"/>
        <c:axId val="-111698416"/>
        <c:axId val="-1116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36F2-4002-8DFB-35C10AAA225D}"/>
            </c:ext>
          </c:extLst>
        </c:ser>
        <c:dLbls>
          <c:showLegendKey val="0"/>
          <c:showVal val="0"/>
          <c:showCatName val="0"/>
          <c:showSerName val="0"/>
          <c:showPercent val="0"/>
          <c:showBubbleSize val="0"/>
        </c:dLbls>
        <c:marker val="1"/>
        <c:smooth val="0"/>
        <c:axId val="-111698416"/>
        <c:axId val="-111695696"/>
      </c:lineChart>
      <c:dateAx>
        <c:axId val="-111698416"/>
        <c:scaling>
          <c:orientation val="minMax"/>
        </c:scaling>
        <c:delete val="1"/>
        <c:axPos val="b"/>
        <c:numFmt formatCode="ge" sourceLinked="1"/>
        <c:majorTickMark val="none"/>
        <c:minorTickMark val="none"/>
        <c:tickLblPos val="none"/>
        <c:crossAx val="-111695696"/>
        <c:crosses val="autoZero"/>
        <c:auto val="1"/>
        <c:lblOffset val="100"/>
        <c:baseTimeUnit val="years"/>
      </c:dateAx>
      <c:valAx>
        <c:axId val="-11169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9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65</c:v>
                </c:pt>
                <c:pt idx="1">
                  <c:v>64</c:v>
                </c:pt>
                <c:pt idx="2">
                  <c:v>65</c:v>
                </c:pt>
                <c:pt idx="3">
                  <c:v>67.3</c:v>
                </c:pt>
                <c:pt idx="4">
                  <c:v>69</c:v>
                </c:pt>
              </c:numCache>
            </c:numRef>
          </c:val>
          <c:extLst>
            <c:ext xmlns:c16="http://schemas.microsoft.com/office/drawing/2014/chart" uri="{C3380CC4-5D6E-409C-BE32-E72D297353CC}">
              <c16:uniqueId val="{00000000-C7F7-4A5E-AEAC-DF46377A3F1B}"/>
            </c:ext>
          </c:extLst>
        </c:ser>
        <c:dLbls>
          <c:showLegendKey val="0"/>
          <c:showVal val="0"/>
          <c:showCatName val="0"/>
          <c:showSerName val="0"/>
          <c:showPercent val="0"/>
          <c:showBubbleSize val="0"/>
        </c:dLbls>
        <c:gapWidth val="150"/>
        <c:axId val="-111695152"/>
        <c:axId val="-11169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C7F7-4A5E-AEAC-DF46377A3F1B}"/>
            </c:ext>
          </c:extLst>
        </c:ser>
        <c:dLbls>
          <c:showLegendKey val="0"/>
          <c:showVal val="0"/>
          <c:showCatName val="0"/>
          <c:showSerName val="0"/>
          <c:showPercent val="0"/>
          <c:showBubbleSize val="0"/>
        </c:dLbls>
        <c:marker val="1"/>
        <c:smooth val="0"/>
        <c:axId val="-111695152"/>
        <c:axId val="-111697872"/>
      </c:lineChart>
      <c:dateAx>
        <c:axId val="-111695152"/>
        <c:scaling>
          <c:orientation val="minMax"/>
        </c:scaling>
        <c:delete val="1"/>
        <c:axPos val="b"/>
        <c:numFmt formatCode="ge" sourceLinked="1"/>
        <c:majorTickMark val="none"/>
        <c:minorTickMark val="none"/>
        <c:tickLblPos val="none"/>
        <c:crossAx val="-111697872"/>
        <c:crosses val="autoZero"/>
        <c:auto val="1"/>
        <c:lblOffset val="100"/>
        <c:baseTimeUnit val="years"/>
      </c:dateAx>
      <c:valAx>
        <c:axId val="-11169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9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18882</c:v>
                </c:pt>
                <c:pt idx="1">
                  <c:v>19597</c:v>
                </c:pt>
                <c:pt idx="2">
                  <c:v>19674</c:v>
                </c:pt>
                <c:pt idx="3">
                  <c:v>21279</c:v>
                </c:pt>
                <c:pt idx="4">
                  <c:v>21946</c:v>
                </c:pt>
              </c:numCache>
            </c:numRef>
          </c:val>
          <c:extLst>
            <c:ext xmlns:c16="http://schemas.microsoft.com/office/drawing/2014/chart" uri="{C3380CC4-5D6E-409C-BE32-E72D297353CC}">
              <c16:uniqueId val="{00000000-30DC-4B81-A539-8ACA8B4F4754}"/>
            </c:ext>
          </c:extLst>
        </c:ser>
        <c:dLbls>
          <c:showLegendKey val="0"/>
          <c:showVal val="0"/>
          <c:showCatName val="0"/>
          <c:showSerName val="0"/>
          <c:showPercent val="0"/>
          <c:showBubbleSize val="0"/>
        </c:dLbls>
        <c:gapWidth val="150"/>
        <c:axId val="-111686992"/>
        <c:axId val="-11169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30DC-4B81-A539-8ACA8B4F4754}"/>
            </c:ext>
          </c:extLst>
        </c:ser>
        <c:dLbls>
          <c:showLegendKey val="0"/>
          <c:showVal val="0"/>
          <c:showCatName val="0"/>
          <c:showSerName val="0"/>
          <c:showPercent val="0"/>
          <c:showBubbleSize val="0"/>
        </c:dLbls>
        <c:marker val="1"/>
        <c:smooth val="0"/>
        <c:axId val="-111686992"/>
        <c:axId val="-111697328"/>
      </c:lineChart>
      <c:dateAx>
        <c:axId val="-111686992"/>
        <c:scaling>
          <c:orientation val="minMax"/>
        </c:scaling>
        <c:delete val="1"/>
        <c:axPos val="b"/>
        <c:numFmt formatCode="ge" sourceLinked="1"/>
        <c:majorTickMark val="none"/>
        <c:minorTickMark val="none"/>
        <c:tickLblPos val="none"/>
        <c:crossAx val="-111697328"/>
        <c:crosses val="autoZero"/>
        <c:auto val="1"/>
        <c:lblOffset val="100"/>
        <c:baseTimeUnit val="years"/>
      </c:dateAx>
      <c:valAx>
        <c:axId val="-111697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68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栃木県宇都宮市　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2862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253</v>
      </c>
      <c r="V31" s="110"/>
      <c r="W31" s="110"/>
      <c r="X31" s="110"/>
      <c r="Y31" s="110"/>
      <c r="Z31" s="110"/>
      <c r="AA31" s="110"/>
      <c r="AB31" s="110"/>
      <c r="AC31" s="110"/>
      <c r="AD31" s="110"/>
      <c r="AE31" s="110"/>
      <c r="AF31" s="110"/>
      <c r="AG31" s="110"/>
      <c r="AH31" s="110"/>
      <c r="AI31" s="110"/>
      <c r="AJ31" s="110"/>
      <c r="AK31" s="110"/>
      <c r="AL31" s="110"/>
      <c r="AM31" s="110"/>
      <c r="AN31" s="110">
        <f>データ!Z7</f>
        <v>251</v>
      </c>
      <c r="AO31" s="110"/>
      <c r="AP31" s="110"/>
      <c r="AQ31" s="110"/>
      <c r="AR31" s="110"/>
      <c r="AS31" s="110"/>
      <c r="AT31" s="110"/>
      <c r="AU31" s="110"/>
      <c r="AV31" s="110"/>
      <c r="AW31" s="110"/>
      <c r="AX31" s="110"/>
      <c r="AY31" s="110"/>
      <c r="AZ31" s="110"/>
      <c r="BA31" s="110"/>
      <c r="BB31" s="110"/>
      <c r="BC31" s="110"/>
      <c r="BD31" s="110"/>
      <c r="BE31" s="110"/>
      <c r="BF31" s="110"/>
      <c r="BG31" s="110">
        <f>データ!AA7</f>
        <v>252</v>
      </c>
      <c r="BH31" s="110"/>
      <c r="BI31" s="110"/>
      <c r="BJ31" s="110"/>
      <c r="BK31" s="110"/>
      <c r="BL31" s="110"/>
      <c r="BM31" s="110"/>
      <c r="BN31" s="110"/>
      <c r="BO31" s="110"/>
      <c r="BP31" s="110"/>
      <c r="BQ31" s="110"/>
      <c r="BR31" s="110"/>
      <c r="BS31" s="110"/>
      <c r="BT31" s="110"/>
      <c r="BU31" s="110"/>
      <c r="BV31" s="110"/>
      <c r="BW31" s="110"/>
      <c r="BX31" s="110"/>
      <c r="BY31" s="110"/>
      <c r="BZ31" s="110">
        <f>データ!AB7</f>
        <v>267</v>
      </c>
      <c r="CA31" s="110"/>
      <c r="CB31" s="110"/>
      <c r="CC31" s="110"/>
      <c r="CD31" s="110"/>
      <c r="CE31" s="110"/>
      <c r="CF31" s="110"/>
      <c r="CG31" s="110"/>
      <c r="CH31" s="110"/>
      <c r="CI31" s="110"/>
      <c r="CJ31" s="110"/>
      <c r="CK31" s="110"/>
      <c r="CL31" s="110"/>
      <c r="CM31" s="110"/>
      <c r="CN31" s="110"/>
      <c r="CO31" s="110"/>
      <c r="CP31" s="110"/>
      <c r="CQ31" s="110"/>
      <c r="CR31" s="110"/>
      <c r="CS31" s="110">
        <f>データ!AC7</f>
        <v>281.8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224.7</v>
      </c>
      <c r="JD31" s="81"/>
      <c r="JE31" s="81"/>
      <c r="JF31" s="81"/>
      <c r="JG31" s="81"/>
      <c r="JH31" s="81"/>
      <c r="JI31" s="81"/>
      <c r="JJ31" s="81"/>
      <c r="JK31" s="81"/>
      <c r="JL31" s="81"/>
      <c r="JM31" s="81"/>
      <c r="JN31" s="81"/>
      <c r="JO31" s="81"/>
      <c r="JP31" s="81"/>
      <c r="JQ31" s="81"/>
      <c r="JR31" s="81"/>
      <c r="JS31" s="81"/>
      <c r="JT31" s="81"/>
      <c r="JU31" s="82"/>
      <c r="JV31" s="80">
        <f>データ!DL7</f>
        <v>237</v>
      </c>
      <c r="JW31" s="81"/>
      <c r="JX31" s="81"/>
      <c r="JY31" s="81"/>
      <c r="JZ31" s="81"/>
      <c r="KA31" s="81"/>
      <c r="KB31" s="81"/>
      <c r="KC31" s="81"/>
      <c r="KD31" s="81"/>
      <c r="KE31" s="81"/>
      <c r="KF31" s="81"/>
      <c r="KG31" s="81"/>
      <c r="KH31" s="81"/>
      <c r="KI31" s="81"/>
      <c r="KJ31" s="81"/>
      <c r="KK31" s="81"/>
      <c r="KL31" s="81"/>
      <c r="KM31" s="81"/>
      <c r="KN31" s="82"/>
      <c r="KO31" s="80">
        <f>データ!DM7</f>
        <v>232.1</v>
      </c>
      <c r="KP31" s="81"/>
      <c r="KQ31" s="81"/>
      <c r="KR31" s="81"/>
      <c r="KS31" s="81"/>
      <c r="KT31" s="81"/>
      <c r="KU31" s="81"/>
      <c r="KV31" s="81"/>
      <c r="KW31" s="81"/>
      <c r="KX31" s="81"/>
      <c r="KY31" s="81"/>
      <c r="KZ31" s="81"/>
      <c r="LA31" s="81"/>
      <c r="LB31" s="81"/>
      <c r="LC31" s="81"/>
      <c r="LD31" s="81"/>
      <c r="LE31" s="81"/>
      <c r="LF31" s="81"/>
      <c r="LG31" s="82"/>
      <c r="LH31" s="80">
        <f>データ!DN7</f>
        <v>221</v>
      </c>
      <c r="LI31" s="81"/>
      <c r="LJ31" s="81"/>
      <c r="LK31" s="81"/>
      <c r="LL31" s="81"/>
      <c r="LM31" s="81"/>
      <c r="LN31" s="81"/>
      <c r="LO31" s="81"/>
      <c r="LP31" s="81"/>
      <c r="LQ31" s="81"/>
      <c r="LR31" s="81"/>
      <c r="LS31" s="81"/>
      <c r="LT31" s="81"/>
      <c r="LU31" s="81"/>
      <c r="LV31" s="81"/>
      <c r="LW31" s="81"/>
      <c r="LX31" s="81"/>
      <c r="LY31" s="81"/>
      <c r="LZ31" s="82"/>
      <c r="MA31" s="80">
        <f>データ!DO7</f>
        <v>204.9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65</v>
      </c>
      <c r="EM52" s="110"/>
      <c r="EN52" s="110"/>
      <c r="EO52" s="110"/>
      <c r="EP52" s="110"/>
      <c r="EQ52" s="110"/>
      <c r="ER52" s="110"/>
      <c r="ES52" s="110"/>
      <c r="ET52" s="110"/>
      <c r="EU52" s="110"/>
      <c r="EV52" s="110"/>
      <c r="EW52" s="110"/>
      <c r="EX52" s="110"/>
      <c r="EY52" s="110"/>
      <c r="EZ52" s="110"/>
      <c r="FA52" s="110"/>
      <c r="FB52" s="110"/>
      <c r="FC52" s="110"/>
      <c r="FD52" s="110"/>
      <c r="FE52" s="110">
        <f>データ!BG7</f>
        <v>64</v>
      </c>
      <c r="FF52" s="110"/>
      <c r="FG52" s="110"/>
      <c r="FH52" s="110"/>
      <c r="FI52" s="110"/>
      <c r="FJ52" s="110"/>
      <c r="FK52" s="110"/>
      <c r="FL52" s="110"/>
      <c r="FM52" s="110"/>
      <c r="FN52" s="110"/>
      <c r="FO52" s="110"/>
      <c r="FP52" s="110"/>
      <c r="FQ52" s="110"/>
      <c r="FR52" s="110"/>
      <c r="FS52" s="110"/>
      <c r="FT52" s="110"/>
      <c r="FU52" s="110"/>
      <c r="FV52" s="110"/>
      <c r="FW52" s="110"/>
      <c r="FX52" s="110">
        <f>データ!BH7</f>
        <v>65</v>
      </c>
      <c r="FY52" s="110"/>
      <c r="FZ52" s="110"/>
      <c r="GA52" s="110"/>
      <c r="GB52" s="110"/>
      <c r="GC52" s="110"/>
      <c r="GD52" s="110"/>
      <c r="GE52" s="110"/>
      <c r="GF52" s="110"/>
      <c r="GG52" s="110"/>
      <c r="GH52" s="110"/>
      <c r="GI52" s="110"/>
      <c r="GJ52" s="110"/>
      <c r="GK52" s="110"/>
      <c r="GL52" s="110"/>
      <c r="GM52" s="110"/>
      <c r="GN52" s="110"/>
      <c r="GO52" s="110"/>
      <c r="GP52" s="110"/>
      <c r="GQ52" s="110">
        <f>データ!BI7</f>
        <v>67.3</v>
      </c>
      <c r="GR52" s="110"/>
      <c r="GS52" s="110"/>
      <c r="GT52" s="110"/>
      <c r="GU52" s="110"/>
      <c r="GV52" s="110"/>
      <c r="GW52" s="110"/>
      <c r="GX52" s="110"/>
      <c r="GY52" s="110"/>
      <c r="GZ52" s="110"/>
      <c r="HA52" s="110"/>
      <c r="HB52" s="110"/>
      <c r="HC52" s="110"/>
      <c r="HD52" s="110"/>
      <c r="HE52" s="110"/>
      <c r="HF52" s="110"/>
      <c r="HG52" s="110"/>
      <c r="HH52" s="110"/>
      <c r="HI52" s="110"/>
      <c r="HJ52" s="110">
        <f>データ!BJ7</f>
        <v>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18882</v>
      </c>
      <c r="JD52" s="106"/>
      <c r="JE52" s="106"/>
      <c r="JF52" s="106"/>
      <c r="JG52" s="106"/>
      <c r="JH52" s="106"/>
      <c r="JI52" s="106"/>
      <c r="JJ52" s="106"/>
      <c r="JK52" s="106"/>
      <c r="JL52" s="106"/>
      <c r="JM52" s="106"/>
      <c r="JN52" s="106"/>
      <c r="JO52" s="106"/>
      <c r="JP52" s="106"/>
      <c r="JQ52" s="106"/>
      <c r="JR52" s="106"/>
      <c r="JS52" s="106"/>
      <c r="JT52" s="106"/>
      <c r="JU52" s="106"/>
      <c r="JV52" s="106">
        <f>データ!BR7</f>
        <v>19597</v>
      </c>
      <c r="JW52" s="106"/>
      <c r="JX52" s="106"/>
      <c r="JY52" s="106"/>
      <c r="JZ52" s="106"/>
      <c r="KA52" s="106"/>
      <c r="KB52" s="106"/>
      <c r="KC52" s="106"/>
      <c r="KD52" s="106"/>
      <c r="KE52" s="106"/>
      <c r="KF52" s="106"/>
      <c r="KG52" s="106"/>
      <c r="KH52" s="106"/>
      <c r="KI52" s="106"/>
      <c r="KJ52" s="106"/>
      <c r="KK52" s="106"/>
      <c r="KL52" s="106"/>
      <c r="KM52" s="106"/>
      <c r="KN52" s="106"/>
      <c r="KO52" s="106">
        <f>データ!BS7</f>
        <v>19674</v>
      </c>
      <c r="KP52" s="106"/>
      <c r="KQ52" s="106"/>
      <c r="KR52" s="106"/>
      <c r="KS52" s="106"/>
      <c r="KT52" s="106"/>
      <c r="KU52" s="106"/>
      <c r="KV52" s="106"/>
      <c r="KW52" s="106"/>
      <c r="KX52" s="106"/>
      <c r="KY52" s="106"/>
      <c r="KZ52" s="106"/>
      <c r="LA52" s="106"/>
      <c r="LB52" s="106"/>
      <c r="LC52" s="106"/>
      <c r="LD52" s="106"/>
      <c r="LE52" s="106"/>
      <c r="LF52" s="106"/>
      <c r="LG52" s="106"/>
      <c r="LH52" s="106">
        <f>データ!BT7</f>
        <v>21279</v>
      </c>
      <c r="LI52" s="106"/>
      <c r="LJ52" s="106"/>
      <c r="LK52" s="106"/>
      <c r="LL52" s="106"/>
      <c r="LM52" s="106"/>
      <c r="LN52" s="106"/>
      <c r="LO52" s="106"/>
      <c r="LP52" s="106"/>
      <c r="LQ52" s="106"/>
      <c r="LR52" s="106"/>
      <c r="LS52" s="106"/>
      <c r="LT52" s="106"/>
      <c r="LU52" s="106"/>
      <c r="LV52" s="106"/>
      <c r="LW52" s="106"/>
      <c r="LX52" s="106"/>
      <c r="LY52" s="106"/>
      <c r="LZ52" s="106"/>
      <c r="MA52" s="106">
        <f>データ!BU7</f>
        <v>21946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81075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3666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XyX2ul3QM31IaoOXcIVWHWG1lkd6IdAnAHcMJO+Bl/4YHkDMC8LhKoXr3s9HRA4Y/Ch+smi0Wn413M7y1J4IPA==" saltValue="x2s1RSyfxbMZ6slveI6V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103</v>
      </c>
      <c r="AV5" s="59" t="s">
        <v>90</v>
      </c>
      <c r="AW5" s="59" t="s">
        <v>104</v>
      </c>
      <c r="AX5" s="59" t="s">
        <v>92</v>
      </c>
      <c r="AY5" s="59" t="s">
        <v>93</v>
      </c>
      <c r="AZ5" s="59" t="s">
        <v>94</v>
      </c>
      <c r="BA5" s="59" t="s">
        <v>95</v>
      </c>
      <c r="BB5" s="59" t="s">
        <v>96</v>
      </c>
      <c r="BC5" s="59" t="s">
        <v>97</v>
      </c>
      <c r="BD5" s="59" t="s">
        <v>98</v>
      </c>
      <c r="BE5" s="59" t="s">
        <v>99</v>
      </c>
      <c r="BF5" s="59" t="s">
        <v>105</v>
      </c>
      <c r="BG5" s="59" t="s">
        <v>90</v>
      </c>
      <c r="BH5" s="59" t="s">
        <v>106</v>
      </c>
      <c r="BI5" s="59" t="s">
        <v>102</v>
      </c>
      <c r="BJ5" s="59" t="s">
        <v>107</v>
      </c>
      <c r="BK5" s="59" t="s">
        <v>94</v>
      </c>
      <c r="BL5" s="59" t="s">
        <v>95</v>
      </c>
      <c r="BM5" s="59" t="s">
        <v>96</v>
      </c>
      <c r="BN5" s="59" t="s">
        <v>97</v>
      </c>
      <c r="BO5" s="59" t="s">
        <v>98</v>
      </c>
      <c r="BP5" s="59" t="s">
        <v>99</v>
      </c>
      <c r="BQ5" s="59" t="s">
        <v>100</v>
      </c>
      <c r="BR5" s="59" t="s">
        <v>90</v>
      </c>
      <c r="BS5" s="59" t="s">
        <v>106</v>
      </c>
      <c r="BT5" s="59" t="s">
        <v>102</v>
      </c>
      <c r="BU5" s="59" t="s">
        <v>93</v>
      </c>
      <c r="BV5" s="59" t="s">
        <v>94</v>
      </c>
      <c r="BW5" s="59" t="s">
        <v>95</v>
      </c>
      <c r="BX5" s="59" t="s">
        <v>96</v>
      </c>
      <c r="BY5" s="59" t="s">
        <v>97</v>
      </c>
      <c r="BZ5" s="59" t="s">
        <v>98</v>
      </c>
      <c r="CA5" s="59" t="s">
        <v>99</v>
      </c>
      <c r="CB5" s="59" t="s">
        <v>89</v>
      </c>
      <c r="CC5" s="59" t="s">
        <v>108</v>
      </c>
      <c r="CD5" s="59" t="s">
        <v>91</v>
      </c>
      <c r="CE5" s="59" t="s">
        <v>109</v>
      </c>
      <c r="CF5" s="59" t="s">
        <v>107</v>
      </c>
      <c r="CG5" s="59" t="s">
        <v>94</v>
      </c>
      <c r="CH5" s="59" t="s">
        <v>95</v>
      </c>
      <c r="CI5" s="59" t="s">
        <v>96</v>
      </c>
      <c r="CJ5" s="59" t="s">
        <v>97</v>
      </c>
      <c r="CK5" s="59" t="s">
        <v>98</v>
      </c>
      <c r="CL5" s="59" t="s">
        <v>99</v>
      </c>
      <c r="CM5" s="150"/>
      <c r="CN5" s="150"/>
      <c r="CO5" s="59" t="s">
        <v>100</v>
      </c>
      <c r="CP5" s="59" t="s">
        <v>108</v>
      </c>
      <c r="CQ5" s="59" t="s">
        <v>110</v>
      </c>
      <c r="CR5" s="59" t="s">
        <v>111</v>
      </c>
      <c r="CS5" s="59" t="s">
        <v>112</v>
      </c>
      <c r="CT5" s="59" t="s">
        <v>94</v>
      </c>
      <c r="CU5" s="59" t="s">
        <v>95</v>
      </c>
      <c r="CV5" s="59" t="s">
        <v>96</v>
      </c>
      <c r="CW5" s="59" t="s">
        <v>97</v>
      </c>
      <c r="CX5" s="59" t="s">
        <v>98</v>
      </c>
      <c r="CY5" s="59" t="s">
        <v>99</v>
      </c>
      <c r="CZ5" s="59" t="s">
        <v>100</v>
      </c>
      <c r="DA5" s="59" t="s">
        <v>90</v>
      </c>
      <c r="DB5" s="59" t="s">
        <v>106</v>
      </c>
      <c r="DC5" s="59" t="s">
        <v>111</v>
      </c>
      <c r="DD5" s="59" t="s">
        <v>93</v>
      </c>
      <c r="DE5" s="59" t="s">
        <v>94</v>
      </c>
      <c r="DF5" s="59" t="s">
        <v>95</v>
      </c>
      <c r="DG5" s="59" t="s">
        <v>96</v>
      </c>
      <c r="DH5" s="59" t="s">
        <v>97</v>
      </c>
      <c r="DI5" s="59" t="s">
        <v>98</v>
      </c>
      <c r="DJ5" s="59" t="s">
        <v>35</v>
      </c>
      <c r="DK5" s="59" t="s">
        <v>100</v>
      </c>
      <c r="DL5" s="59" t="s">
        <v>90</v>
      </c>
      <c r="DM5" s="59" t="s">
        <v>110</v>
      </c>
      <c r="DN5" s="59" t="s">
        <v>111</v>
      </c>
      <c r="DO5" s="59" t="s">
        <v>93</v>
      </c>
      <c r="DP5" s="59" t="s">
        <v>94</v>
      </c>
      <c r="DQ5" s="59" t="s">
        <v>95</v>
      </c>
      <c r="DR5" s="59" t="s">
        <v>96</v>
      </c>
      <c r="DS5" s="59" t="s">
        <v>97</v>
      </c>
      <c r="DT5" s="59" t="s">
        <v>98</v>
      </c>
      <c r="DU5" s="59" t="s">
        <v>99</v>
      </c>
    </row>
    <row r="6" spans="1:125" s="66" customFormat="1" x14ac:dyDescent="0.15">
      <c r="A6" s="49" t="s">
        <v>113</v>
      </c>
      <c r="B6" s="60">
        <f>B8</f>
        <v>2018</v>
      </c>
      <c r="C6" s="60">
        <f t="shared" ref="C6:X6" si="1">C8</f>
        <v>92011</v>
      </c>
      <c r="D6" s="60">
        <f t="shared" si="1"/>
        <v>47</v>
      </c>
      <c r="E6" s="60">
        <f t="shared" si="1"/>
        <v>14</v>
      </c>
      <c r="F6" s="60">
        <f t="shared" si="1"/>
        <v>0</v>
      </c>
      <c r="G6" s="60">
        <f t="shared" si="1"/>
        <v>3</v>
      </c>
      <c r="H6" s="60" t="str">
        <f>SUBSTITUTE(H8,"　","")</f>
        <v>栃木県宇都宮市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30</v>
      </c>
      <c r="S6" s="62" t="str">
        <f t="shared" si="1"/>
        <v>公共施設</v>
      </c>
      <c r="T6" s="62" t="str">
        <f t="shared" si="1"/>
        <v>無</v>
      </c>
      <c r="U6" s="63">
        <f t="shared" si="1"/>
        <v>2862</v>
      </c>
      <c r="V6" s="63">
        <f t="shared" si="1"/>
        <v>81</v>
      </c>
      <c r="W6" s="63">
        <f t="shared" si="1"/>
        <v>300</v>
      </c>
      <c r="X6" s="62" t="str">
        <f t="shared" si="1"/>
        <v>利用料金制</v>
      </c>
      <c r="Y6" s="64">
        <f>IF(Y8="-",NA(),Y8)</f>
        <v>253</v>
      </c>
      <c r="Z6" s="64">
        <f t="shared" ref="Z6:AH6" si="2">IF(Z8="-",NA(),Z8)</f>
        <v>251</v>
      </c>
      <c r="AA6" s="64">
        <f t="shared" si="2"/>
        <v>252</v>
      </c>
      <c r="AB6" s="64">
        <f t="shared" si="2"/>
        <v>267</v>
      </c>
      <c r="AC6" s="64">
        <f t="shared" si="2"/>
        <v>281.8</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65</v>
      </c>
      <c r="BG6" s="64">
        <f t="shared" ref="BG6:BO6" si="5">IF(BG8="-",NA(),BG8)</f>
        <v>64</v>
      </c>
      <c r="BH6" s="64">
        <f t="shared" si="5"/>
        <v>65</v>
      </c>
      <c r="BI6" s="64">
        <f t="shared" si="5"/>
        <v>67.3</v>
      </c>
      <c r="BJ6" s="64">
        <f t="shared" si="5"/>
        <v>69</v>
      </c>
      <c r="BK6" s="64">
        <f t="shared" si="5"/>
        <v>29.9</v>
      </c>
      <c r="BL6" s="64">
        <f t="shared" si="5"/>
        <v>36.1</v>
      </c>
      <c r="BM6" s="64">
        <f t="shared" si="5"/>
        <v>33.9</v>
      </c>
      <c r="BN6" s="64">
        <f t="shared" si="5"/>
        <v>26.5</v>
      </c>
      <c r="BO6" s="64">
        <f t="shared" si="5"/>
        <v>42.1</v>
      </c>
      <c r="BP6" s="61" t="str">
        <f>IF(BP8="-","",IF(BP8="-","【-】","【"&amp;SUBSTITUTE(TEXT(BP8,"#,##0.0"),"-","△")&amp;"】"))</f>
        <v>【26.3】</v>
      </c>
      <c r="BQ6" s="65">
        <f>IF(BQ8="-",NA(),BQ8)</f>
        <v>18882</v>
      </c>
      <c r="BR6" s="65">
        <f t="shared" ref="BR6:BZ6" si="6">IF(BR8="-",NA(),BR8)</f>
        <v>19597</v>
      </c>
      <c r="BS6" s="65">
        <f t="shared" si="6"/>
        <v>19674</v>
      </c>
      <c r="BT6" s="65">
        <f t="shared" si="6"/>
        <v>21279</v>
      </c>
      <c r="BU6" s="65">
        <f t="shared" si="6"/>
        <v>21946</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114</v>
      </c>
      <c r="CM6" s="63">
        <f t="shared" ref="CM6:CN6" si="7">CM8</f>
        <v>81075</v>
      </c>
      <c r="CN6" s="63">
        <f t="shared" si="7"/>
        <v>3666</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224.7</v>
      </c>
      <c r="DL6" s="64">
        <f t="shared" ref="DL6:DT6" si="9">IF(DL8="-",NA(),DL8)</f>
        <v>237</v>
      </c>
      <c r="DM6" s="64">
        <f t="shared" si="9"/>
        <v>232.1</v>
      </c>
      <c r="DN6" s="64">
        <f t="shared" si="9"/>
        <v>221</v>
      </c>
      <c r="DO6" s="64">
        <f t="shared" si="9"/>
        <v>204.9</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115</v>
      </c>
      <c r="B7" s="60">
        <f t="shared" ref="B7:X7" si="10">B8</f>
        <v>2018</v>
      </c>
      <c r="C7" s="60">
        <f t="shared" si="10"/>
        <v>92011</v>
      </c>
      <c r="D7" s="60">
        <f t="shared" si="10"/>
        <v>47</v>
      </c>
      <c r="E7" s="60">
        <f t="shared" si="10"/>
        <v>14</v>
      </c>
      <c r="F7" s="60">
        <f t="shared" si="10"/>
        <v>0</v>
      </c>
      <c r="G7" s="60">
        <f t="shared" si="10"/>
        <v>3</v>
      </c>
      <c r="H7" s="60" t="str">
        <f t="shared" si="10"/>
        <v>栃木県　宇都宮市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30</v>
      </c>
      <c r="S7" s="62" t="str">
        <f t="shared" si="10"/>
        <v>公共施設</v>
      </c>
      <c r="T7" s="62" t="str">
        <f t="shared" si="10"/>
        <v>無</v>
      </c>
      <c r="U7" s="63">
        <f t="shared" si="10"/>
        <v>2862</v>
      </c>
      <c r="V7" s="63">
        <f t="shared" si="10"/>
        <v>81</v>
      </c>
      <c r="W7" s="63">
        <f t="shared" si="10"/>
        <v>300</v>
      </c>
      <c r="X7" s="62" t="str">
        <f t="shared" si="10"/>
        <v>利用料金制</v>
      </c>
      <c r="Y7" s="64">
        <f>Y8</f>
        <v>253</v>
      </c>
      <c r="Z7" s="64">
        <f t="shared" ref="Z7:AH7" si="11">Z8</f>
        <v>251</v>
      </c>
      <c r="AA7" s="64">
        <f t="shared" si="11"/>
        <v>252</v>
      </c>
      <c r="AB7" s="64">
        <f t="shared" si="11"/>
        <v>267</v>
      </c>
      <c r="AC7" s="64">
        <f t="shared" si="11"/>
        <v>281.8</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65</v>
      </c>
      <c r="BG7" s="64">
        <f t="shared" ref="BG7:BO7" si="14">BG8</f>
        <v>64</v>
      </c>
      <c r="BH7" s="64">
        <f t="shared" si="14"/>
        <v>65</v>
      </c>
      <c r="BI7" s="64">
        <f t="shared" si="14"/>
        <v>67.3</v>
      </c>
      <c r="BJ7" s="64">
        <f t="shared" si="14"/>
        <v>69</v>
      </c>
      <c r="BK7" s="64">
        <f t="shared" si="14"/>
        <v>29.9</v>
      </c>
      <c r="BL7" s="64">
        <f t="shared" si="14"/>
        <v>36.1</v>
      </c>
      <c r="BM7" s="64">
        <f t="shared" si="14"/>
        <v>33.9</v>
      </c>
      <c r="BN7" s="64">
        <f t="shared" si="14"/>
        <v>26.5</v>
      </c>
      <c r="BO7" s="64">
        <f t="shared" si="14"/>
        <v>42.1</v>
      </c>
      <c r="BP7" s="61"/>
      <c r="BQ7" s="65">
        <f>BQ8</f>
        <v>18882</v>
      </c>
      <c r="BR7" s="65">
        <f t="shared" ref="BR7:BZ7" si="15">BR8</f>
        <v>19597</v>
      </c>
      <c r="BS7" s="65">
        <f t="shared" si="15"/>
        <v>19674</v>
      </c>
      <c r="BT7" s="65">
        <f t="shared" si="15"/>
        <v>21279</v>
      </c>
      <c r="BU7" s="65">
        <f t="shared" si="15"/>
        <v>21946</v>
      </c>
      <c r="BV7" s="65">
        <f t="shared" si="15"/>
        <v>18295</v>
      </c>
      <c r="BW7" s="65">
        <f t="shared" si="15"/>
        <v>22959</v>
      </c>
      <c r="BX7" s="65">
        <f t="shared" si="15"/>
        <v>22148</v>
      </c>
      <c r="BY7" s="65">
        <f t="shared" si="15"/>
        <v>24086</v>
      </c>
      <c r="BZ7" s="65">
        <f t="shared" si="15"/>
        <v>23885</v>
      </c>
      <c r="CA7" s="63"/>
      <c r="CB7" s="64" t="s">
        <v>116</v>
      </c>
      <c r="CC7" s="64" t="s">
        <v>116</v>
      </c>
      <c r="CD7" s="64" t="s">
        <v>116</v>
      </c>
      <c r="CE7" s="64" t="s">
        <v>116</v>
      </c>
      <c r="CF7" s="64" t="s">
        <v>116</v>
      </c>
      <c r="CG7" s="64" t="s">
        <v>116</v>
      </c>
      <c r="CH7" s="64" t="s">
        <v>116</v>
      </c>
      <c r="CI7" s="64" t="s">
        <v>116</v>
      </c>
      <c r="CJ7" s="64" t="s">
        <v>116</v>
      </c>
      <c r="CK7" s="64" t="s">
        <v>117</v>
      </c>
      <c r="CL7" s="61"/>
      <c r="CM7" s="63">
        <f>CM8</f>
        <v>81075</v>
      </c>
      <c r="CN7" s="63">
        <f>CN8</f>
        <v>3666</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224.7</v>
      </c>
      <c r="DL7" s="64">
        <f t="shared" ref="DL7:DT7" si="17">DL8</f>
        <v>237</v>
      </c>
      <c r="DM7" s="64">
        <f t="shared" si="17"/>
        <v>232.1</v>
      </c>
      <c r="DN7" s="64">
        <f t="shared" si="17"/>
        <v>221</v>
      </c>
      <c r="DO7" s="64">
        <f t="shared" si="17"/>
        <v>204.9</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92011</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30</v>
      </c>
      <c r="S8" s="69" t="s">
        <v>128</v>
      </c>
      <c r="T8" s="69" t="s">
        <v>129</v>
      </c>
      <c r="U8" s="70">
        <v>2862</v>
      </c>
      <c r="V8" s="70">
        <v>81</v>
      </c>
      <c r="W8" s="70">
        <v>300</v>
      </c>
      <c r="X8" s="69" t="s">
        <v>130</v>
      </c>
      <c r="Y8" s="71">
        <v>253</v>
      </c>
      <c r="Z8" s="71">
        <v>251</v>
      </c>
      <c r="AA8" s="71">
        <v>252</v>
      </c>
      <c r="AB8" s="71">
        <v>267</v>
      </c>
      <c r="AC8" s="71">
        <v>281.8</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65</v>
      </c>
      <c r="BG8" s="71">
        <v>64</v>
      </c>
      <c r="BH8" s="71">
        <v>65</v>
      </c>
      <c r="BI8" s="71">
        <v>67.3</v>
      </c>
      <c r="BJ8" s="71">
        <v>69</v>
      </c>
      <c r="BK8" s="71">
        <v>29.9</v>
      </c>
      <c r="BL8" s="71">
        <v>36.1</v>
      </c>
      <c r="BM8" s="71">
        <v>33.9</v>
      </c>
      <c r="BN8" s="71">
        <v>26.5</v>
      </c>
      <c r="BO8" s="71">
        <v>42.1</v>
      </c>
      <c r="BP8" s="68">
        <v>26.3</v>
      </c>
      <c r="BQ8" s="72">
        <v>18882</v>
      </c>
      <c r="BR8" s="72">
        <v>19597</v>
      </c>
      <c r="BS8" s="72">
        <v>19674</v>
      </c>
      <c r="BT8" s="73">
        <v>21279</v>
      </c>
      <c r="BU8" s="73">
        <v>21946</v>
      </c>
      <c r="BV8" s="72">
        <v>18295</v>
      </c>
      <c r="BW8" s="72">
        <v>22959</v>
      </c>
      <c r="BX8" s="72">
        <v>22148</v>
      </c>
      <c r="BY8" s="72">
        <v>24086</v>
      </c>
      <c r="BZ8" s="72">
        <v>23885</v>
      </c>
      <c r="CA8" s="70">
        <v>16102</v>
      </c>
      <c r="CB8" s="71" t="s">
        <v>122</v>
      </c>
      <c r="CC8" s="71" t="s">
        <v>122</v>
      </c>
      <c r="CD8" s="71" t="s">
        <v>122</v>
      </c>
      <c r="CE8" s="71" t="s">
        <v>122</v>
      </c>
      <c r="CF8" s="71" t="s">
        <v>122</v>
      </c>
      <c r="CG8" s="71" t="s">
        <v>122</v>
      </c>
      <c r="CH8" s="71" t="s">
        <v>122</v>
      </c>
      <c r="CI8" s="71" t="s">
        <v>122</v>
      </c>
      <c r="CJ8" s="71" t="s">
        <v>122</v>
      </c>
      <c r="CK8" s="71" t="s">
        <v>122</v>
      </c>
      <c r="CL8" s="68" t="s">
        <v>122</v>
      </c>
      <c r="CM8" s="70">
        <v>81075</v>
      </c>
      <c r="CN8" s="70">
        <v>3666</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1098.3</v>
      </c>
      <c r="DF8" s="71">
        <v>655.5</v>
      </c>
      <c r="DG8" s="71">
        <v>316.8</v>
      </c>
      <c r="DH8" s="71">
        <v>113.9</v>
      </c>
      <c r="DI8" s="71">
        <v>101</v>
      </c>
      <c r="DJ8" s="68">
        <v>103.6</v>
      </c>
      <c r="DK8" s="71">
        <v>224.7</v>
      </c>
      <c r="DL8" s="71">
        <v>237</v>
      </c>
      <c r="DM8" s="71">
        <v>232.1</v>
      </c>
      <c r="DN8" s="71">
        <v>221</v>
      </c>
      <c r="DO8" s="71">
        <v>204.9</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2020-01-20T09:16:01Z</cp:lastPrinted>
  <dcterms:created xsi:type="dcterms:W3CDTF">2019-12-05T07:20:46Z</dcterms:created>
  <dcterms:modified xsi:type="dcterms:W3CDTF">2020-02-26T09:34:57Z</dcterms:modified>
  <cp:category/>
</cp:coreProperties>
</file>