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301公営企業に係る「経営比較分析表」の公表作成について（観光・駐車場整備事業）\03宇都宮市→県\"/>
    </mc:Choice>
  </mc:AlternateContent>
  <workbookProtection workbookPassword="B319" lockStructure="1"/>
  <bookViews>
    <workbookView xWindow="0" yWindow="0" windowWidth="20490" windowHeight="747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BT7" i="5"/>
  <c r="BS7" i="5"/>
  <c r="BR7" i="5"/>
  <c r="BQ7" i="5"/>
  <c r="BO7" i="5"/>
  <c r="BN7" i="5"/>
  <c r="BM7" i="5"/>
  <c r="BL7" i="5"/>
  <c r="FE53" i="4" s="1"/>
  <c r="BK7" i="5"/>
  <c r="BJ7" i="5"/>
  <c r="HJ52" i="4" s="1"/>
  <c r="BI7" i="5"/>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GQ52" i="4"/>
  <c r="FE52" i="4"/>
  <c r="BZ52" i="4"/>
  <c r="BG52" i="4"/>
  <c r="MA32" i="4"/>
  <c r="LH32" i="4"/>
  <c r="JC32" i="4"/>
  <c r="HJ32" i="4"/>
  <c r="EL32" i="4"/>
  <c r="CS32" i="4"/>
  <c r="BG32" i="4"/>
  <c r="AN32" i="4"/>
  <c r="U32" i="4"/>
  <c r="MA31" i="4"/>
  <c r="JV31" i="4"/>
  <c r="JC31" i="4"/>
  <c r="HJ31" i="4"/>
  <c r="GQ31" i="4"/>
  <c r="FE31" i="4"/>
  <c r="EL31" i="4"/>
  <c r="BZ31" i="4"/>
  <c r="BG31" i="4"/>
  <c r="AN31" i="4"/>
  <c r="LJ10" i="4"/>
  <c r="JQ10" i="4"/>
  <c r="HX10" i="4"/>
  <c r="AQ10" i="4"/>
  <c r="B10" i="4"/>
  <c r="JQ8" i="4"/>
  <c r="HX8" i="4"/>
  <c r="CF8" i="4"/>
  <c r="B8" i="4"/>
  <c r="B6" i="4" l="1"/>
  <c r="MI76" i="4"/>
  <c r="HJ51" i="4"/>
  <c r="MA30" i="4"/>
  <c r="BZ76" i="4"/>
  <c r="IT76" i="4"/>
  <c r="CS51" i="4"/>
  <c r="HJ30" i="4"/>
  <c r="CS30" i="4"/>
  <c r="MA51" i="4"/>
  <c r="C11" i="5"/>
  <c r="D11" i="5"/>
  <c r="E11" i="5"/>
  <c r="B11" i="5"/>
  <c r="BK76" i="4" l="1"/>
  <c r="LH51" i="4"/>
  <c r="IE76" i="4"/>
  <c r="LT76" i="4"/>
  <c r="GQ51" i="4"/>
  <c r="LH30" i="4"/>
  <c r="BZ51" i="4"/>
  <c r="BZ30" i="4"/>
  <c r="GQ30" i="4"/>
  <c r="BG30" i="4"/>
  <c r="FX51" i="4"/>
  <c r="FX30" i="4"/>
  <c r="AV76" i="4"/>
  <c r="KO51" i="4"/>
  <c r="LE76" i="4"/>
  <c r="KO30" i="4"/>
  <c r="HP76" i="4"/>
  <c r="BG51" i="4"/>
  <c r="JV30" i="4"/>
  <c r="HA76" i="4"/>
  <c r="AN51" i="4"/>
  <c r="FE30" i="4"/>
  <c r="JV51" i="4"/>
  <c r="KP76" i="4"/>
  <c r="FE51" i="4"/>
  <c r="AN30" i="4"/>
  <c r="AG76" i="4"/>
  <c r="JC51" i="4"/>
  <c r="KA76" i="4"/>
  <c r="EL51" i="4"/>
  <c r="JC30" i="4"/>
  <c r="U30" i="4"/>
  <c r="GL76" i="4"/>
  <c r="U51" i="4"/>
  <c r="EL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<sst xmlns="http://schemas.openxmlformats.org/spreadsheetml/2006/main" count="286" uniqueCount="136">
  <si>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</si>
  <si>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</si>
  <si>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</si>
  <si>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</si>
  <si>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</si>
  <si>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</si>
  <si>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</si>
  <si>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</si>
  <si>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</si>
  <si>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</si>
  <si>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</si>
  <si>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</si>
  <si>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</si>
  <si>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</si>
  <si>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</si>
  <si>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</si>
  <si>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</si>
  <si>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</si>
  <si>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</si>
  <si>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</si>
  <si>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</si>
  <si>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</si>
  <si>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</si>
  <si>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</si>
  <si>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</si>
  <si>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</si>
  <si>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</si>
  <si>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</si>
  <si>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</si>
  <si>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</si>
  <si>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</si>
  <si>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</si>
  <si>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</si>
  <si>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</si>
  <si>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</si>
  <si>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</si>
  <si>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</si>
  <si>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</si>
  <si>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</si>
  <si>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</si>
  <si>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</si>
  <si>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</si>
  <si>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</si>
  <si>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</si>
  <si>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</si>
  <si>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</si>
  <si>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</si>
  <si>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</si>
  <si>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</si>
  <si>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</si>
  <si>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</si>
  <si>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</si>
  <si>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</si>
  <si>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</si>
  <si>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</si>
  <si>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</si>
  <si>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</si>
  <si>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</si>
  <si>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</si>
  <si>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</si>
  <si>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</si>
  <si>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</si>
  <si>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</si>
  <si>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</si>
  <si>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</si>
  <si>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</si>
  <si>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</si>
  <si>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</si>
  <si>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</si>
  <si>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</si>
  <si>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</si>
  <si>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</si>
  <si>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</si>
  <si>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</si>
  <si>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</si>
  <si>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</si>
  <si>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</si>
  <si>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</si>
  <si>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</si>
  <si>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</si>
  <si>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</si>
  <si>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</si>
  <si>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</si>
  <si>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</si>
  <si>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</si>
  <si>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</si>
  <si>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</si>
  <si>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</si>
  <si>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</si>
  <si>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</si>
  <si>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</si>
  <si>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</si>
  <si>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</si>
  <si>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</si>
  <si>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</si>
  <si>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</si>
  <si>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</si>
  <si>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</si>
  <si>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</si>
  <si>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</si>
  <si>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</si>
  <si>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</si>
  <si>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</si>
  <si>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</si>
  <si>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</si>
  <si>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</si>
  <si>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</si>
  <si>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</si>
  <si>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</si>
  <si>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</si>
  <si>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</si>
  <si>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</si>
  <si>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</si>
  <si>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</si>
  <si>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栃木県　宇都宮市</t>
  </si>
  <si>
    <t>駅西第１駐車場</t>
  </si>
  <si>
    <t>法非適用</t>
  </si>
  <si>
    <t>駐車場整備事業</t>
  </si>
  <si>
    <t>-</t>
  </si>
  <si>
    <t>Ａ３Ｂ１</t>
  </si>
  <si>
    <t>該当数値なし</t>
  </si>
  <si>
    <t>届出駐車場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</si>
  <si>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</si>
  <si>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</si>
  <si>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</si>
  <si>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</si>
  <si>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</si>
  <si>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</si>
  <si>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</si>
  <si>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</si>
  <si>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</si>
  <si>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設備投資見込額は，3,500千円であるが，一般的に施設の老朽化が進むと，建設改良費等が大きくなることから，今後は，予防保全やアセットマネジメント等の取組に努めていく必要がある。
　企業債発行による借入資本金はゼロであり，⑩企業債残高対料金収入比率もゼロで推移している。</t>
    <phoneticPr fontId="6"/>
  </si>
  <si>
    <t>　過去数年にわたって，他会計からの繰り入れがないことから，②他会計補助金比率及び③駐車台数一台当たりの他会計補助金額の値は，ゼロで推移している。
　①収益的収支比率は，類似施設平均・全国平均を上回り，収支は黒字を確保している。
　④売上高ＧＯＰ比率，⑤ＥＢＩＴＤＡも類似施設平均・全国平均を上回り，当該施設は，収益性が高く，安定した運営状況であることを示している。
　昨年度と比べて，⑤ＥＢＩＴＤＡが上昇したのは，消費税や修繕工事請負費の減が要因として挙げられる。</t>
    <rPh sb="75" eb="78">
      <t>シュウエキテキ</t>
    </rPh>
    <rPh sb="78" eb="80">
      <t>シュウシ</t>
    </rPh>
    <rPh sb="80" eb="82">
      <t>ヒリツ</t>
    </rPh>
    <rPh sb="84" eb="86">
      <t>ルイジ</t>
    </rPh>
    <rPh sb="86" eb="88">
      <t>シセツ</t>
    </rPh>
    <rPh sb="88" eb="90">
      <t>ヘイキン</t>
    </rPh>
    <rPh sb="91" eb="93">
      <t>ゼンコク</t>
    </rPh>
    <rPh sb="93" eb="95">
      <t>ヘイキン</t>
    </rPh>
    <rPh sb="96" eb="98">
      <t>ウワマワ</t>
    </rPh>
    <rPh sb="100" eb="102">
      <t>シュウシ</t>
    </rPh>
    <rPh sb="103" eb="105">
      <t>クロジ</t>
    </rPh>
    <rPh sb="106" eb="108">
      <t>カクホ</t>
    </rPh>
    <rPh sb="116" eb="118">
      <t>ウリアゲ</t>
    </rPh>
    <rPh sb="118" eb="119">
      <t>ダカ</t>
    </rPh>
    <rPh sb="122" eb="124">
      <t>ヒリツ</t>
    </rPh>
    <rPh sb="133" eb="135">
      <t>ルイジ</t>
    </rPh>
    <rPh sb="135" eb="137">
      <t>シセツ</t>
    </rPh>
    <rPh sb="137" eb="139">
      <t>ヘイキン</t>
    </rPh>
    <rPh sb="140" eb="142">
      <t>ゼンコク</t>
    </rPh>
    <rPh sb="142" eb="144">
      <t>ヘイキン</t>
    </rPh>
    <rPh sb="145" eb="147">
      <t>ウワマワ</t>
    </rPh>
    <rPh sb="149" eb="151">
      <t>トウガイ</t>
    </rPh>
    <rPh sb="151" eb="153">
      <t>シセツ</t>
    </rPh>
    <rPh sb="155" eb="158">
      <t>シュウエキセイ</t>
    </rPh>
    <rPh sb="159" eb="160">
      <t>タカ</t>
    </rPh>
    <rPh sb="162" eb="164">
      <t>アンテイ</t>
    </rPh>
    <rPh sb="166" eb="168">
      <t>ウンエイ</t>
    </rPh>
    <rPh sb="168" eb="170">
      <t>ジョウキョウ</t>
    </rPh>
    <rPh sb="176" eb="177">
      <t>シメ</t>
    </rPh>
    <rPh sb="184" eb="187">
      <t>サクネンド</t>
    </rPh>
    <rPh sb="188" eb="189">
      <t>クラ</t>
    </rPh>
    <rPh sb="200" eb="202">
      <t>ジョウショウ</t>
    </rPh>
    <rPh sb="207" eb="210">
      <t>ショウヒゼイ</t>
    </rPh>
    <rPh sb="211" eb="213">
      <t>シュウゼン</t>
    </rPh>
    <rPh sb="213" eb="215">
      <t>コウジ</t>
    </rPh>
    <rPh sb="215" eb="217">
      <t>ウケオイ</t>
    </rPh>
    <rPh sb="217" eb="218">
      <t>ヒ</t>
    </rPh>
    <rPh sb="219" eb="220">
      <t>ゲン</t>
    </rPh>
    <rPh sb="221" eb="223">
      <t>ヨウイン</t>
    </rPh>
    <rPh sb="226" eb="227">
      <t>ア</t>
    </rPh>
    <phoneticPr fontId="6"/>
  </si>
  <si>
    <t>非設置</t>
    <rPh sb="0" eb="1">
      <t>ヒ</t>
    </rPh>
    <rPh sb="1" eb="3">
      <t>セッチ</t>
    </rPh>
    <phoneticPr fontId="6"/>
  </si>
  <si>
    <t>　施設単体では，収支が黒字であり，多額の設備投資を必要としない広場式駐車場であることから，安定した収益を確保している。
　今後も引き続き，財政収支との整合を図りながら，計画的な修繕を行い，健全な経営状況を維持していくことが必要である。</t>
    <rPh sb="1" eb="3">
      <t>シセツ</t>
    </rPh>
    <rPh sb="3" eb="5">
      <t>タンタイ</t>
    </rPh>
    <rPh sb="8" eb="10">
      <t>シュウシ</t>
    </rPh>
    <rPh sb="11" eb="13">
      <t>クロジ</t>
    </rPh>
    <rPh sb="17" eb="19">
      <t>タガク</t>
    </rPh>
    <rPh sb="20" eb="22">
      <t>セツビ</t>
    </rPh>
    <rPh sb="22" eb="24">
      <t>トウシ</t>
    </rPh>
    <rPh sb="25" eb="27">
      <t>ヒツヨウ</t>
    </rPh>
    <rPh sb="31" eb="33">
      <t>ヒロバ</t>
    </rPh>
    <rPh sb="33" eb="34">
      <t>シキ</t>
    </rPh>
    <rPh sb="34" eb="37">
      <t>チュウシャジョウ</t>
    </rPh>
    <rPh sb="45" eb="47">
      <t>アンテイ</t>
    </rPh>
    <rPh sb="49" eb="51">
      <t>シュウエキ</t>
    </rPh>
    <rPh sb="52" eb="54">
      <t>カクホ</t>
    </rPh>
    <rPh sb="61" eb="63">
      <t>コンゴ</t>
    </rPh>
    <rPh sb="64" eb="65">
      <t>ヒ</t>
    </rPh>
    <rPh sb="66" eb="67">
      <t>ツヅ</t>
    </rPh>
    <rPh sb="69" eb="71">
      <t>ザイセイ</t>
    </rPh>
    <rPh sb="71" eb="73">
      <t>シュウシ</t>
    </rPh>
    <rPh sb="75" eb="77">
      <t>セイゴウ</t>
    </rPh>
    <rPh sb="78" eb="79">
      <t>ハカ</t>
    </rPh>
    <rPh sb="84" eb="87">
      <t>ケイカクテキ</t>
    </rPh>
    <rPh sb="88" eb="90">
      <t>シュウゼン</t>
    </rPh>
    <rPh sb="91" eb="92">
      <t>オコナ</t>
    </rPh>
    <rPh sb="94" eb="96">
      <t>ケンゼン</t>
    </rPh>
    <rPh sb="97" eb="99">
      <t>ケイエイ</t>
    </rPh>
    <rPh sb="99" eb="101">
      <t>ジョウキョウ</t>
    </rPh>
    <rPh sb="102" eb="104">
      <t>イジ</t>
    </rPh>
    <rPh sb="111" eb="113">
      <t>ヒツヨウ</t>
    </rPh>
    <phoneticPr fontId="6"/>
  </si>
  <si>
    <t>　近隣商業施設等の提携駐車場になっているほか，ＪＲ宇都宮駅が近く，入庫後２０分以内の出庫が無料となる仕組みの導入などにより，稼働率が極めて高い。</t>
    <rPh sb="1" eb="3">
      <t>キンリン</t>
    </rPh>
    <rPh sb="3" eb="5">
      <t>ショウギョウ</t>
    </rPh>
    <rPh sb="5" eb="7">
      <t>シセツ</t>
    </rPh>
    <rPh sb="7" eb="8">
      <t>トウ</t>
    </rPh>
    <rPh sb="9" eb="11">
      <t>テイケイ</t>
    </rPh>
    <rPh sb="11" eb="14">
      <t>チュウシャジョウ</t>
    </rPh>
    <rPh sb="25" eb="28">
      <t>ウツノミヤ</t>
    </rPh>
    <rPh sb="28" eb="29">
      <t>エキ</t>
    </rPh>
    <rPh sb="30" eb="31">
      <t>チカ</t>
    </rPh>
    <rPh sb="33" eb="35">
      <t>ニュウコ</t>
    </rPh>
    <rPh sb="35" eb="36">
      <t>ゴ</t>
    </rPh>
    <rPh sb="38" eb="39">
      <t>フン</t>
    </rPh>
    <rPh sb="39" eb="41">
      <t>イナイ</t>
    </rPh>
    <rPh sb="42" eb="44">
      <t>シュッコ</t>
    </rPh>
    <rPh sb="45" eb="47">
      <t>ムリョウ</t>
    </rPh>
    <rPh sb="50" eb="52">
      <t>シク</t>
    </rPh>
    <rPh sb="54" eb="56">
      <t>ドウニュウ</t>
    </rPh>
    <rPh sb="62" eb="64">
      <t>カドウ</t>
    </rPh>
    <rPh sb="64" eb="65">
      <t>リツ</t>
    </rPh>
    <rPh sb="66" eb="67">
      <t>キワ</t>
    </rPh>
    <rPh sb="69" eb="70">
      <t>タカ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</si>
</sst>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1284</c:v>
                </c:pt>
                <c:pt idx="1">
                  <c:v>1069</c:v>
                </c:pt>
                <c:pt idx="2">
                  <c:v>443</c:v>
                </c:pt>
                <c:pt idx="3">
                  <c:v>432</c:v>
                </c:pt>
                <c:pt idx="4">
                  <c:v>450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62520472"/>
        <c:axId val="46278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62520472"/>
        <c:axId val="462789128"/>
      </c:lineChart>
      <c:dateAx>
        <c:axId val="462520472"/>
        <c:scaling>
          <c:orientation val="minMax"/>
        </c:scaling>
        <c:delete val="1"/>
        <c:axPos val="b"/>
        <c:numFmt formatCode="ge" sourceLinked="1"/>
        <c:majorTickMark val="none"/>
        <c:minorTickMark val="none"/>
        <c:tickLblPos val="none"/>
        <c:crossAx val="462789128"/>
        <c:crosses val="autoZero"/>
        <c:auto val="1"/>
        <c:lblOffset val="100"/>
        <c:baseTimeUnit val="years"/>
      </c:dateAx>
      <c:valAx>
        <c:axId val="46278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52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63396032"/>
        <c:axId val="4634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63396032"/>
        <c:axId val="463407456"/>
      </c:lineChart>
      <c:dateAx>
        <c:axId val="463396032"/>
        <c:scaling>
          <c:orientation val="minMax"/>
        </c:scaling>
        <c:delete val="1"/>
        <c:axPos val="b"/>
        <c:numFmt formatCode="ge" sourceLinked="1"/>
        <c:majorTickMark val="none"/>
        <c:minorTickMark val="none"/>
        <c:tickLblPos val="none"/>
        <c:crossAx val="463407456"/>
        <c:crosses val="autoZero"/>
        <c:auto val="1"/>
        <c:lblOffset val="100"/>
        <c:baseTimeUnit val="years"/>
      </c:dateAx>
      <c:valAx>
        <c:axId val="4634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3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3584144"/>
        <c:axId val="46358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3584144"/>
        <c:axId val="463584528"/>
      </c:lineChart>
      <c:dateAx>
        <c:axId val="463584144"/>
        <c:scaling>
          <c:orientation val="minMax"/>
        </c:scaling>
        <c:delete val="1"/>
        <c:axPos val="b"/>
        <c:numFmt formatCode="ge" sourceLinked="1"/>
        <c:majorTickMark val="none"/>
        <c:minorTickMark val="none"/>
        <c:tickLblPos val="none"/>
        <c:crossAx val="463584528"/>
        <c:crosses val="autoZero"/>
        <c:auto val="1"/>
        <c:lblOffset val="100"/>
        <c:baseTimeUnit val="years"/>
      </c:dateAx>
      <c:valAx>
        <c:axId val="46358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58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3348840"/>
        <c:axId val="46363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3348840"/>
        <c:axId val="463633944"/>
      </c:lineChart>
      <c:dateAx>
        <c:axId val="463348840"/>
        <c:scaling>
          <c:orientation val="minMax"/>
        </c:scaling>
        <c:delete val="1"/>
        <c:axPos val="b"/>
        <c:numFmt formatCode="ge" sourceLinked="1"/>
        <c:majorTickMark val="none"/>
        <c:minorTickMark val="none"/>
        <c:tickLblPos val="none"/>
        <c:crossAx val="463633944"/>
        <c:crosses val="autoZero"/>
        <c:auto val="1"/>
        <c:lblOffset val="100"/>
        <c:baseTimeUnit val="years"/>
      </c:dateAx>
      <c:valAx>
        <c:axId val="46363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34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0457384"/>
        <c:axId val="19045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0457384"/>
        <c:axId val="190457776"/>
      </c:lineChart>
      <c:dateAx>
        <c:axId val="190457384"/>
        <c:scaling>
          <c:orientation val="minMax"/>
        </c:scaling>
        <c:delete val="1"/>
        <c:axPos val="b"/>
        <c:numFmt formatCode="ge" sourceLinked="1"/>
        <c:majorTickMark val="none"/>
        <c:minorTickMark val="none"/>
        <c:tickLblPos val="none"/>
        <c:crossAx val="190457776"/>
        <c:crosses val="autoZero"/>
        <c:auto val="1"/>
        <c:lblOffset val="100"/>
        <c:baseTimeUnit val="years"/>
      </c:dateAx>
      <c:valAx>
        <c:axId val="19045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45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0456992"/>
        <c:axId val="19045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0456992"/>
        <c:axId val="190456600"/>
      </c:lineChart>
      <c:dateAx>
        <c:axId val="190456992"/>
        <c:scaling>
          <c:orientation val="minMax"/>
        </c:scaling>
        <c:delete val="1"/>
        <c:axPos val="b"/>
        <c:numFmt formatCode="ge" sourceLinked="1"/>
        <c:majorTickMark val="none"/>
        <c:minorTickMark val="none"/>
        <c:tickLblPos val="none"/>
        <c:crossAx val="190456600"/>
        <c:crosses val="autoZero"/>
        <c:auto val="1"/>
        <c:lblOffset val="100"/>
        <c:baseTimeUnit val="years"/>
      </c:dateAx>
      <c:valAx>
        <c:axId val="19045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4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1206.5</c:v>
                </c:pt>
                <c:pt idx="1">
                  <c:v>1180.4000000000001</c:v>
                </c:pt>
                <c:pt idx="2">
                  <c:v>1256.5</c:v>
                </c:pt>
                <c:pt idx="3">
                  <c:v>1315.2</c:v>
                </c:pt>
                <c:pt idx="4">
                  <c:v>1380.4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0455816"/>
        <c:axId val="1904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0455816"/>
        <c:axId val="190458560"/>
      </c:lineChart>
      <c:dateAx>
        <c:axId val="190455816"/>
        <c:scaling>
          <c:orientation val="minMax"/>
        </c:scaling>
        <c:delete val="1"/>
        <c:axPos val="b"/>
        <c:numFmt formatCode="ge" sourceLinked="1"/>
        <c:majorTickMark val="none"/>
        <c:minorTickMark val="none"/>
        <c:tickLblPos val="none"/>
        <c:crossAx val="190458560"/>
        <c:crosses val="autoZero"/>
        <c:auto val="1"/>
        <c:lblOffset val="100"/>
        <c:baseTimeUnit val="years"/>
      </c:dateAx>
      <c:valAx>
        <c:axId val="19045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45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93</c:v>
                </c:pt>
                <c:pt idx="1">
                  <c:v>92</c:v>
                </c:pt>
                <c:pt idx="2">
                  <c:v>84</c:v>
                </c:pt>
                <c:pt idx="3">
                  <c:v>83</c:v>
                </c:pt>
                <c:pt idx="4">
                  <c:v>83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3309768"/>
        <c:axId val="46331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3309768"/>
        <c:axId val="463310160"/>
      </c:lineChart>
      <c:dateAx>
        <c:axId val="463309768"/>
        <c:scaling>
          <c:orientation val="minMax"/>
        </c:scaling>
        <c:delete val="1"/>
        <c:axPos val="b"/>
        <c:numFmt formatCode="ge" sourceLinked="1"/>
        <c:majorTickMark val="none"/>
        <c:minorTickMark val="none"/>
        <c:tickLblPos val="none"/>
        <c:crossAx val="463310160"/>
        <c:crosses val="autoZero"/>
        <c:auto val="1"/>
        <c:lblOffset val="100"/>
        <c:baseTimeUnit val="years"/>
      </c:dateAx>
      <c:valAx>
        <c:axId val="46331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30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60138</c:v>
                </c:pt>
                <c:pt idx="1">
                  <c:v>61114</c:v>
                </c:pt>
                <c:pt idx="2">
                  <c:v>50503</c:v>
                </c:pt>
                <c:pt idx="3">
                  <c:v>49039</c:v>
                </c:pt>
                <c:pt idx="4">
                  <c:v>49642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63310944"/>
        <c:axId val="4633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63310944"/>
        <c:axId val="463311336"/>
      </c:lineChart>
      <c:dateAx>
        <c:axId val="463310944"/>
        <c:scaling>
          <c:orientation val="minMax"/>
        </c:scaling>
        <c:delete val="1"/>
        <c:axPos val="b"/>
        <c:numFmt formatCode="ge" sourceLinked="1"/>
        <c:majorTickMark val="none"/>
        <c:minorTickMark val="none"/>
        <c:tickLblPos val="none"/>
        <c:crossAx val="463311336"/>
        <c:crosses val="autoZero"/>
        <c:auto val="1"/>
        <c:lblOffset val="100"/>
        <c:baseTimeUnit val="years"/>
      </c:dateAx>
      <c:valAx>
        <c:axId val="46331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3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B6" sqref="B6:GX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栃木県宇都宮市　駅西第１駐車場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1262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1284</v>
      </c>
      <c r="V31" s="117"/>
      <c r="W31" s="117"/>
      <c r="X31" s="117"/>
      <c r="Y31" s="117"/>
      <c r="Z31" s="117"/>
      <c r="AA31" s="117"/>
      <c r="AB31" s="117"/>
      <c r="AC31" s="117"/>
      <c r="AD31" s="117"/>
      <c r="AE31" s="117"/>
      <c r="AF31" s="117"/>
      <c r="AG31" s="117"/>
      <c r="AH31" s="117"/>
      <c r="AI31" s="117"/>
      <c r="AJ31" s="117"/>
      <c r="AK31" s="117"/>
      <c r="AL31" s="117"/>
      <c r="AM31" s="117"/>
      <c r="AN31" s="117">
        <f>データ!Z7</f>
        <v>1069</v>
      </c>
      <c r="AO31" s="117"/>
      <c r="AP31" s="117"/>
      <c r="AQ31" s="117"/>
      <c r="AR31" s="117"/>
      <c r="AS31" s="117"/>
      <c r="AT31" s="117"/>
      <c r="AU31" s="117"/>
      <c r="AV31" s="117"/>
      <c r="AW31" s="117"/>
      <c r="AX31" s="117"/>
      <c r="AY31" s="117"/>
      <c r="AZ31" s="117"/>
      <c r="BA31" s="117"/>
      <c r="BB31" s="117"/>
      <c r="BC31" s="117"/>
      <c r="BD31" s="117"/>
      <c r="BE31" s="117"/>
      <c r="BF31" s="117"/>
      <c r="BG31" s="117">
        <f>データ!AA7</f>
        <v>443</v>
      </c>
      <c r="BH31" s="117"/>
      <c r="BI31" s="117"/>
      <c r="BJ31" s="117"/>
      <c r="BK31" s="117"/>
      <c r="BL31" s="117"/>
      <c r="BM31" s="117"/>
      <c r="BN31" s="117"/>
      <c r="BO31" s="117"/>
      <c r="BP31" s="117"/>
      <c r="BQ31" s="117"/>
      <c r="BR31" s="117"/>
      <c r="BS31" s="117"/>
      <c r="BT31" s="117"/>
      <c r="BU31" s="117"/>
      <c r="BV31" s="117"/>
      <c r="BW31" s="117"/>
      <c r="BX31" s="117"/>
      <c r="BY31" s="117"/>
      <c r="BZ31" s="117">
        <f>データ!AB7</f>
        <v>432</v>
      </c>
      <c r="CA31" s="117"/>
      <c r="CB31" s="117"/>
      <c r="CC31" s="117"/>
      <c r="CD31" s="117"/>
      <c r="CE31" s="117"/>
      <c r="CF31" s="117"/>
      <c r="CG31" s="117"/>
      <c r="CH31" s="117"/>
      <c r="CI31" s="117"/>
      <c r="CJ31" s="117"/>
      <c r="CK31" s="117"/>
      <c r="CL31" s="117"/>
      <c r="CM31" s="117"/>
      <c r="CN31" s="117"/>
      <c r="CO31" s="117"/>
      <c r="CP31" s="117"/>
      <c r="CQ31" s="117"/>
      <c r="CR31" s="117"/>
      <c r="CS31" s="117">
        <f>データ!AC7</f>
        <v>450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1206.5</v>
      </c>
      <c r="JD31" s="119"/>
      <c r="JE31" s="119"/>
      <c r="JF31" s="119"/>
      <c r="JG31" s="119"/>
      <c r="JH31" s="119"/>
      <c r="JI31" s="119"/>
      <c r="JJ31" s="119"/>
      <c r="JK31" s="119"/>
      <c r="JL31" s="119"/>
      <c r="JM31" s="119"/>
      <c r="JN31" s="119"/>
      <c r="JO31" s="119"/>
      <c r="JP31" s="119"/>
      <c r="JQ31" s="119"/>
      <c r="JR31" s="119"/>
      <c r="JS31" s="119"/>
      <c r="JT31" s="119"/>
      <c r="JU31" s="120"/>
      <c r="JV31" s="118">
        <f>データ!DL7</f>
        <v>1180.4000000000001</v>
      </c>
      <c r="JW31" s="119"/>
      <c r="JX31" s="119"/>
      <c r="JY31" s="119"/>
      <c r="JZ31" s="119"/>
      <c r="KA31" s="119"/>
      <c r="KB31" s="119"/>
      <c r="KC31" s="119"/>
      <c r="KD31" s="119"/>
      <c r="KE31" s="119"/>
      <c r="KF31" s="119"/>
      <c r="KG31" s="119"/>
      <c r="KH31" s="119"/>
      <c r="KI31" s="119"/>
      <c r="KJ31" s="119"/>
      <c r="KK31" s="119"/>
      <c r="KL31" s="119"/>
      <c r="KM31" s="119"/>
      <c r="KN31" s="120"/>
      <c r="KO31" s="118">
        <f>データ!DM7</f>
        <v>1256.5</v>
      </c>
      <c r="KP31" s="119"/>
      <c r="KQ31" s="119"/>
      <c r="KR31" s="119"/>
      <c r="KS31" s="119"/>
      <c r="KT31" s="119"/>
      <c r="KU31" s="119"/>
      <c r="KV31" s="119"/>
      <c r="KW31" s="119"/>
      <c r="KX31" s="119"/>
      <c r="KY31" s="119"/>
      <c r="KZ31" s="119"/>
      <c r="LA31" s="119"/>
      <c r="LB31" s="119"/>
      <c r="LC31" s="119"/>
      <c r="LD31" s="119"/>
      <c r="LE31" s="119"/>
      <c r="LF31" s="119"/>
      <c r="LG31" s="120"/>
      <c r="LH31" s="118">
        <f>データ!DN7</f>
        <v>1315.2</v>
      </c>
      <c r="LI31" s="119"/>
      <c r="LJ31" s="119"/>
      <c r="LK31" s="119"/>
      <c r="LL31" s="119"/>
      <c r="LM31" s="119"/>
      <c r="LN31" s="119"/>
      <c r="LO31" s="119"/>
      <c r="LP31" s="119"/>
      <c r="LQ31" s="119"/>
      <c r="LR31" s="119"/>
      <c r="LS31" s="119"/>
      <c r="LT31" s="119"/>
      <c r="LU31" s="119"/>
      <c r="LV31" s="119"/>
      <c r="LW31" s="119"/>
      <c r="LX31" s="119"/>
      <c r="LY31" s="119"/>
      <c r="LZ31" s="120"/>
      <c r="MA31" s="118">
        <f>データ!DO7</f>
        <v>1380.4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93</v>
      </c>
      <c r="EM52" s="117"/>
      <c r="EN52" s="117"/>
      <c r="EO52" s="117"/>
      <c r="EP52" s="117"/>
      <c r="EQ52" s="117"/>
      <c r="ER52" s="117"/>
      <c r="ES52" s="117"/>
      <c r="ET52" s="117"/>
      <c r="EU52" s="117"/>
      <c r="EV52" s="117"/>
      <c r="EW52" s="117"/>
      <c r="EX52" s="117"/>
      <c r="EY52" s="117"/>
      <c r="EZ52" s="117"/>
      <c r="FA52" s="117"/>
      <c r="FB52" s="117"/>
      <c r="FC52" s="117"/>
      <c r="FD52" s="117"/>
      <c r="FE52" s="117">
        <f>データ!BG7</f>
        <v>92</v>
      </c>
      <c r="FF52" s="117"/>
      <c r="FG52" s="117"/>
      <c r="FH52" s="117"/>
      <c r="FI52" s="117"/>
      <c r="FJ52" s="117"/>
      <c r="FK52" s="117"/>
      <c r="FL52" s="117"/>
      <c r="FM52" s="117"/>
      <c r="FN52" s="117"/>
      <c r="FO52" s="117"/>
      <c r="FP52" s="117"/>
      <c r="FQ52" s="117"/>
      <c r="FR52" s="117"/>
      <c r="FS52" s="117"/>
      <c r="FT52" s="117"/>
      <c r="FU52" s="117"/>
      <c r="FV52" s="117"/>
      <c r="FW52" s="117"/>
      <c r="FX52" s="117">
        <f>データ!BH7</f>
        <v>84</v>
      </c>
      <c r="FY52" s="117"/>
      <c r="FZ52" s="117"/>
      <c r="GA52" s="117"/>
      <c r="GB52" s="117"/>
      <c r="GC52" s="117"/>
      <c r="GD52" s="117"/>
      <c r="GE52" s="117"/>
      <c r="GF52" s="117"/>
      <c r="GG52" s="117"/>
      <c r="GH52" s="117"/>
      <c r="GI52" s="117"/>
      <c r="GJ52" s="117"/>
      <c r="GK52" s="117"/>
      <c r="GL52" s="117"/>
      <c r="GM52" s="117"/>
      <c r="GN52" s="117"/>
      <c r="GO52" s="117"/>
      <c r="GP52" s="117"/>
      <c r="GQ52" s="117">
        <f>データ!BI7</f>
        <v>83</v>
      </c>
      <c r="GR52" s="117"/>
      <c r="GS52" s="117"/>
      <c r="GT52" s="117"/>
      <c r="GU52" s="117"/>
      <c r="GV52" s="117"/>
      <c r="GW52" s="117"/>
      <c r="GX52" s="117"/>
      <c r="GY52" s="117"/>
      <c r="GZ52" s="117"/>
      <c r="HA52" s="117"/>
      <c r="HB52" s="117"/>
      <c r="HC52" s="117"/>
      <c r="HD52" s="117"/>
      <c r="HE52" s="117"/>
      <c r="HF52" s="117"/>
      <c r="HG52" s="117"/>
      <c r="HH52" s="117"/>
      <c r="HI52" s="117"/>
      <c r="HJ52" s="117">
        <f>データ!BJ7</f>
        <v>83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60138</v>
      </c>
      <c r="JD52" s="125"/>
      <c r="JE52" s="125"/>
      <c r="JF52" s="125"/>
      <c r="JG52" s="125"/>
      <c r="JH52" s="125"/>
      <c r="JI52" s="125"/>
      <c r="JJ52" s="125"/>
      <c r="JK52" s="125"/>
      <c r="JL52" s="125"/>
      <c r="JM52" s="125"/>
      <c r="JN52" s="125"/>
      <c r="JO52" s="125"/>
      <c r="JP52" s="125"/>
      <c r="JQ52" s="125"/>
      <c r="JR52" s="125"/>
      <c r="JS52" s="125"/>
      <c r="JT52" s="125"/>
      <c r="JU52" s="125"/>
      <c r="JV52" s="125">
        <f>データ!BR7</f>
        <v>61114</v>
      </c>
      <c r="JW52" s="125"/>
      <c r="JX52" s="125"/>
      <c r="JY52" s="125"/>
      <c r="JZ52" s="125"/>
      <c r="KA52" s="125"/>
      <c r="KB52" s="125"/>
      <c r="KC52" s="125"/>
      <c r="KD52" s="125"/>
      <c r="KE52" s="125"/>
      <c r="KF52" s="125"/>
      <c r="KG52" s="125"/>
      <c r="KH52" s="125"/>
      <c r="KI52" s="125"/>
      <c r="KJ52" s="125"/>
      <c r="KK52" s="125"/>
      <c r="KL52" s="125"/>
      <c r="KM52" s="125"/>
      <c r="KN52" s="125"/>
      <c r="KO52" s="125">
        <f>データ!BS7</f>
        <v>50503</v>
      </c>
      <c r="KP52" s="125"/>
      <c r="KQ52" s="125"/>
      <c r="KR52" s="125"/>
      <c r="KS52" s="125"/>
      <c r="KT52" s="125"/>
      <c r="KU52" s="125"/>
      <c r="KV52" s="125"/>
      <c r="KW52" s="125"/>
      <c r="KX52" s="125"/>
      <c r="KY52" s="125"/>
      <c r="KZ52" s="125"/>
      <c r="LA52" s="125"/>
      <c r="LB52" s="125"/>
      <c r="LC52" s="125"/>
      <c r="LD52" s="125"/>
      <c r="LE52" s="125"/>
      <c r="LF52" s="125"/>
      <c r="LG52" s="125"/>
      <c r="LH52" s="125">
        <f>データ!BT7</f>
        <v>49039</v>
      </c>
      <c r="LI52" s="125"/>
      <c r="LJ52" s="125"/>
      <c r="LK52" s="125"/>
      <c r="LL52" s="125"/>
      <c r="LM52" s="125"/>
      <c r="LN52" s="125"/>
      <c r="LO52" s="125"/>
      <c r="LP52" s="125"/>
      <c r="LQ52" s="125"/>
      <c r="LR52" s="125"/>
      <c r="LS52" s="125"/>
      <c r="LT52" s="125"/>
      <c r="LU52" s="125"/>
      <c r="LV52" s="125"/>
      <c r="LW52" s="125"/>
      <c r="LX52" s="125"/>
      <c r="LY52" s="125"/>
      <c r="LZ52" s="125"/>
      <c r="MA52" s="125">
        <f>データ!BU7</f>
        <v>49642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214540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92011</v>
      </c>
      <c r="D6" s="61">
        <f t="shared" si="1"/>
        <v>47</v>
      </c>
      <c r="E6" s="61">
        <f t="shared" si="1"/>
        <v>14</v>
      </c>
      <c r="F6" s="61">
        <f t="shared" si="1"/>
        <v>0</v>
      </c>
      <c r="G6" s="61">
        <f t="shared" si="1"/>
        <v>2</v>
      </c>
      <c r="H6" s="61" t="str">
        <f>SUBSTITUTE(H8,"　","")</f>
        <v>栃木県宇都宮市</v>
      </c>
      <c r="I6" s="61" t="str">
        <f t="shared" si="1"/>
        <v>駅西第１駐車場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28</v>
      </c>
      <c r="S6" s="63" t="str">
        <f t="shared" si="1"/>
        <v>駅</v>
      </c>
      <c r="T6" s="63" t="str">
        <f t="shared" si="1"/>
        <v>無</v>
      </c>
      <c r="U6" s="64">
        <f t="shared" si="1"/>
        <v>1262</v>
      </c>
      <c r="V6" s="64">
        <f t="shared" si="1"/>
        <v>46</v>
      </c>
      <c r="W6" s="64">
        <f t="shared" si="1"/>
        <v>300</v>
      </c>
      <c r="X6" s="63" t="str">
        <f t="shared" si="1"/>
        <v>利用料金制</v>
      </c>
      <c r="Y6" s="65">
        <f>IF(Y8="-",NA(),Y8)</f>
        <v>1284</v>
      </c>
      <c r="Z6" s="65">
        <f t="shared" ref="Z6:AH6" si="2">IF(Z8="-",NA(),Z8)</f>
        <v>1069</v>
      </c>
      <c r="AA6" s="65">
        <f t="shared" si="2"/>
        <v>443</v>
      </c>
      <c r="AB6" s="65">
        <f t="shared" si="2"/>
        <v>432</v>
      </c>
      <c r="AC6" s="65">
        <f t="shared" si="2"/>
        <v>450</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93</v>
      </c>
      <c r="BG6" s="65">
        <f t="shared" ref="BG6:BO6" si="5">IF(BG8="-",NA(),BG8)</f>
        <v>92</v>
      </c>
      <c r="BH6" s="65">
        <f t="shared" si="5"/>
        <v>84</v>
      </c>
      <c r="BI6" s="65">
        <f t="shared" si="5"/>
        <v>83</v>
      </c>
      <c r="BJ6" s="65">
        <f t="shared" si="5"/>
        <v>83</v>
      </c>
      <c r="BK6" s="65">
        <f t="shared" si="5"/>
        <v>51.9</v>
      </c>
      <c r="BL6" s="65">
        <f t="shared" si="5"/>
        <v>59.2</v>
      </c>
      <c r="BM6" s="65">
        <f t="shared" si="5"/>
        <v>64.5</v>
      </c>
      <c r="BN6" s="65">
        <f t="shared" si="5"/>
        <v>60</v>
      </c>
      <c r="BO6" s="65">
        <f t="shared" si="5"/>
        <v>52.8</v>
      </c>
      <c r="BP6" s="62" t="str">
        <f>IF(BP8="-","",IF(BP8="-","【-】","【"&amp;SUBSTITUTE(TEXT(BP8,"#,##0.0"),"-","△")&amp;"】"))</f>
        <v>【45.2】</v>
      </c>
      <c r="BQ6" s="66">
        <f>IF(BQ8="-",NA(),BQ8)</f>
        <v>60138</v>
      </c>
      <c r="BR6" s="66">
        <f t="shared" ref="BR6:BZ6" si="6">IF(BR8="-",NA(),BR8)</f>
        <v>61114</v>
      </c>
      <c r="BS6" s="66">
        <f t="shared" si="6"/>
        <v>50503</v>
      </c>
      <c r="BT6" s="66">
        <f t="shared" si="6"/>
        <v>49039</v>
      </c>
      <c r="BU6" s="66">
        <f t="shared" si="6"/>
        <v>49642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214540</v>
      </c>
      <c r="CN6" s="64">
        <f t="shared" si="7"/>
        <v>3500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1206.5</v>
      </c>
      <c r="DL6" s="65">
        <f t="shared" ref="DL6:DT6" si="9">IF(DL8="-",NA(),DL8)</f>
        <v>1180.4000000000001</v>
      </c>
      <c r="DM6" s="65">
        <f t="shared" si="9"/>
        <v>1256.5</v>
      </c>
      <c r="DN6" s="65">
        <f t="shared" si="9"/>
        <v>1315.2</v>
      </c>
      <c r="DO6" s="65">
        <f t="shared" si="9"/>
        <v>1380.4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92011</v>
      </c>
      <c r="D7" s="61">
        <f t="shared" si="10"/>
        <v>47</v>
      </c>
      <c r="E7" s="61">
        <f t="shared" si="10"/>
        <v>14</v>
      </c>
      <c r="F7" s="61">
        <f t="shared" si="10"/>
        <v>0</v>
      </c>
      <c r="G7" s="61">
        <f t="shared" si="10"/>
        <v>2</v>
      </c>
      <c r="H7" s="61" t="str">
        <f t="shared" si="10"/>
        <v>栃木県　宇都宮市</v>
      </c>
      <c r="I7" s="61" t="str">
        <f t="shared" si="10"/>
        <v>駅西第１駐車場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28</v>
      </c>
      <c r="S7" s="63" t="str">
        <f t="shared" si="10"/>
        <v>駅</v>
      </c>
      <c r="T7" s="63" t="str">
        <f t="shared" si="10"/>
        <v>無</v>
      </c>
      <c r="U7" s="64">
        <f t="shared" si="10"/>
        <v>1262</v>
      </c>
      <c r="V7" s="64">
        <f t="shared" si="10"/>
        <v>46</v>
      </c>
      <c r="W7" s="64">
        <f t="shared" si="10"/>
        <v>300</v>
      </c>
      <c r="X7" s="63" t="str">
        <f t="shared" si="10"/>
        <v>利用料金制</v>
      </c>
      <c r="Y7" s="65">
        <f>Y8</f>
        <v>1284</v>
      </c>
      <c r="Z7" s="65">
        <f t="shared" ref="Z7:AH7" si="11">Z8</f>
        <v>1069</v>
      </c>
      <c r="AA7" s="65">
        <f t="shared" si="11"/>
        <v>443</v>
      </c>
      <c r="AB7" s="65">
        <f t="shared" si="11"/>
        <v>432</v>
      </c>
      <c r="AC7" s="65">
        <f t="shared" si="11"/>
        <v>450</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93</v>
      </c>
      <c r="BG7" s="65">
        <f t="shared" ref="BG7:BO7" si="14">BG8</f>
        <v>92</v>
      </c>
      <c r="BH7" s="65">
        <f t="shared" si="14"/>
        <v>84</v>
      </c>
      <c r="BI7" s="65">
        <f t="shared" si="14"/>
        <v>83</v>
      </c>
      <c r="BJ7" s="65">
        <f t="shared" si="14"/>
        <v>83</v>
      </c>
      <c r="BK7" s="65">
        <f t="shared" si="14"/>
        <v>51.9</v>
      </c>
      <c r="BL7" s="65">
        <f t="shared" si="14"/>
        <v>59.2</v>
      </c>
      <c r="BM7" s="65">
        <f t="shared" si="14"/>
        <v>64.5</v>
      </c>
      <c r="BN7" s="65">
        <f t="shared" si="14"/>
        <v>60</v>
      </c>
      <c r="BO7" s="65">
        <f t="shared" si="14"/>
        <v>52.8</v>
      </c>
      <c r="BP7" s="62"/>
      <c r="BQ7" s="66">
        <f>BQ8</f>
        <v>60138</v>
      </c>
      <c r="BR7" s="66">
        <f t="shared" ref="BR7:BZ7" si="15">BR8</f>
        <v>61114</v>
      </c>
      <c r="BS7" s="66">
        <f t="shared" si="15"/>
        <v>50503</v>
      </c>
      <c r="BT7" s="66">
        <f t="shared" si="15"/>
        <v>49039</v>
      </c>
      <c r="BU7" s="66">
        <f t="shared" si="15"/>
        <v>49642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214540</v>
      </c>
      <c r="CN7" s="64">
        <f>CN8</f>
        <v>3500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1206.5</v>
      </c>
      <c r="DL7" s="65">
        <f t="shared" ref="DL7:DT7" si="17">DL8</f>
        <v>1180.4000000000001</v>
      </c>
      <c r="DM7" s="65">
        <f t="shared" si="17"/>
        <v>1256.5</v>
      </c>
      <c r="DN7" s="65">
        <f t="shared" si="17"/>
        <v>1315.2</v>
      </c>
      <c r="DO7" s="65">
        <f t="shared" si="17"/>
        <v>1380.4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92011</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28</v>
      </c>
      <c r="S8" s="70" t="s">
        <v>123</v>
      </c>
      <c r="T8" s="70" t="s">
        <v>124</v>
      </c>
      <c r="U8" s="71">
        <v>1262</v>
      </c>
      <c r="V8" s="71">
        <v>46</v>
      </c>
      <c r="W8" s="71">
        <v>300</v>
      </c>
      <c r="X8" s="70" t="s">
        <v>125</v>
      </c>
      <c r="Y8" s="72">
        <v>1284</v>
      </c>
      <c r="Z8" s="72">
        <v>1069</v>
      </c>
      <c r="AA8" s="72">
        <v>443</v>
      </c>
      <c r="AB8" s="72">
        <v>432</v>
      </c>
      <c r="AC8" s="72">
        <v>450</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93</v>
      </c>
      <c r="BG8" s="72">
        <v>92</v>
      </c>
      <c r="BH8" s="72">
        <v>84</v>
      </c>
      <c r="BI8" s="72">
        <v>83</v>
      </c>
      <c r="BJ8" s="72">
        <v>83</v>
      </c>
      <c r="BK8" s="72">
        <v>51.9</v>
      </c>
      <c r="BL8" s="72">
        <v>59.2</v>
      </c>
      <c r="BM8" s="72">
        <v>64.5</v>
      </c>
      <c r="BN8" s="72">
        <v>60</v>
      </c>
      <c r="BO8" s="72">
        <v>52.8</v>
      </c>
      <c r="BP8" s="69">
        <v>45.2</v>
      </c>
      <c r="BQ8" s="73">
        <v>60138</v>
      </c>
      <c r="BR8" s="73">
        <v>61114</v>
      </c>
      <c r="BS8" s="73">
        <v>50503</v>
      </c>
      <c r="BT8" s="74">
        <v>49039</v>
      </c>
      <c r="BU8" s="74">
        <v>49642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214540</v>
      </c>
      <c r="CN8" s="71">
        <v>3500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1206.5</v>
      </c>
      <c r="DL8" s="72">
        <v>1180.4000000000001</v>
      </c>
      <c r="DM8" s="72">
        <v>1256.5</v>
      </c>
      <c r="DN8" s="72">
        <v>1315.2</v>
      </c>
      <c r="DO8" s="72">
        <v>1380.4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2018-03-13T02:59:00Z</cp:lastPrinted>
  <dcterms:created xsi:type="dcterms:W3CDTF">2018-02-09T01:44:41Z</dcterms:created>
  <dcterms:modified xsi:type="dcterms:W3CDTF">2018-04-05T08:20:34Z</dcterms:modified>
  <cp:category/>
</cp:coreProperties>
</file>