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6下水（農集）\"/>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D10" i="4"/>
  <c r="P10" i="4"/>
  <c r="AT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<sst xmlns="http://schemas.openxmlformats.org/spreadsheetml/2006/main" count="240" uniqueCount="125">
  <si>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</si>
  <si>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</si>
  <si>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</si>
  <si>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</si>
  <si>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</si>
  <si>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</si>
  <si>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</si>
  <si>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</si>
  <si>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</si>
  <si>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</si>
  <si>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</si>
  <si>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</si>
  <si>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</si>
  <si>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</si>
  <si>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</si>
  <si>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</si>
  <si>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</si>
  <si>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</si>
  <si>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</si>
  <si>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</si>
  <si>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</si>
  <si>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</si>
  <si>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</si>
  <si>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</si>
  <si>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</si>
  <si>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</si>
  <si>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</si>
  <si>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</si>
  <si>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</si>
  <si>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</si>
  <si>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</si>
  <si>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</si>
  <si>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</si>
  <si>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</si>
  <si>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</si>
  <si>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</si>
  <si>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</si>
  <si>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</si>
  <si>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</si>
  <si>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</si>
  <si>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</si>
  <si>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</si>
  <si>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</si>
  <si>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</si>
  <si>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</si>
  <si>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</si>
  <si>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</si>
  <si>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</si>
  <si>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</si>
  <si>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</si>
  <si>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</si>
  <si>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</si>
  <si>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</si>
  <si>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</si>
  <si>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</si>
  <si>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</si>
  <si>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</si>
  <si>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</si>
  <si>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</si>
  <si>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</si>
  <si>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</si>
  <si>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</si>
  <si>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</si>
  <si>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</si>
  <si>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</si>
  <si>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</si>
  <si>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</si>
  <si>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</si>
  <si>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</si>
  <si>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</si>
  <si>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</si>
  <si>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</si>
  <si>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</si>
  <si>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</si>
  <si>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</si>
  <si>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</si>
  <si>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</si>
  <si>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</si>
  <si>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</si>
  <si>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</si>
  <si>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</si>
  <si>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</si>
  <si>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</si>
  <si>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</si>
  <si>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</si>
  <si>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</si>
  <si>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</si>
  <si>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</si>
  <si>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</si>
  <si>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</si>
  <si>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</si>
  <si>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</si>
  <si>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</si>
  <si>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</si>
  <si>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</si>
  <si>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</si>
  <si>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</si>
  <si>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</si>
  <si>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</si>
  <si>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</si>
  <si>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</si>
  <si>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</si>
  <si>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</si>
  <si>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</si>
  <si>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</si>
  <si>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</si>
  <si>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</si>
  <si>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</si>
  <si>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</si>
  <si>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鹿沼市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</si>
  <si>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</si>
  <si>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</si>
  <si>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</si>
  <si>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</si>
  <si>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</si>
  <si>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</si>
  <si>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</si>
  <si>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</si>
  <si>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</si>
  <si>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</si>
  <si>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</si>
  <si>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収益的収支比率について、昨年度に比べて数値は減少しているが、他会計繰入金の減少によるものである。
推進検討委員会の活動により、水洗化率は年々上昇しているため、使用料で回収すべき経費を全て賄えており、更なる取組強化が求められる。
</t>
    <rPh sb="0" eb="3">
      <t>シュウエキテキ</t>
    </rPh>
    <rPh sb="3" eb="5">
      <t>シュウシ</t>
    </rPh>
    <rPh sb="5" eb="7">
      <t>ヒリツ</t>
    </rPh>
    <rPh sb="12" eb="14">
      <t>サクネン</t>
    </rPh>
    <rPh sb="14" eb="15">
      <t>ド</t>
    </rPh>
    <rPh sb="16" eb="17">
      <t>クラ</t>
    </rPh>
    <rPh sb="19" eb="21">
      <t>スウチ</t>
    </rPh>
    <rPh sb="22" eb="24">
      <t>ゲンショウ</t>
    </rPh>
    <rPh sb="30" eb="31">
      <t>タ</t>
    </rPh>
    <rPh sb="31" eb="33">
      <t>カイケイ</t>
    </rPh>
    <rPh sb="33" eb="35">
      <t>クリイレ</t>
    </rPh>
    <rPh sb="35" eb="36">
      <t>キン</t>
    </rPh>
    <rPh sb="37" eb="39">
      <t>ゲンショウ</t>
    </rPh>
    <rPh sb="49" eb="51">
      <t>スイシン</t>
    </rPh>
    <rPh sb="51" eb="53">
      <t>ケントウ</t>
    </rPh>
    <rPh sb="53" eb="56">
      <t>イインカイ</t>
    </rPh>
    <rPh sb="57" eb="59">
      <t>カツドウ</t>
    </rPh>
    <rPh sb="63" eb="66">
      <t>スイセンカ</t>
    </rPh>
    <rPh sb="66" eb="67">
      <t>リツ</t>
    </rPh>
    <rPh sb="68" eb="70">
      <t>ネンネン</t>
    </rPh>
    <rPh sb="70" eb="72">
      <t>ジョウショウ</t>
    </rPh>
    <rPh sb="99" eb="100">
      <t>サラ</t>
    </rPh>
    <rPh sb="102" eb="104">
      <t>トリクミ</t>
    </rPh>
    <rPh sb="104" eb="106">
      <t>キョウカ</t>
    </rPh>
    <rPh sb="107" eb="108">
      <t>モト</t>
    </rPh>
    <phoneticPr fontId="4"/>
  </si>
  <si>
    <t>当該数値該当なし</t>
    <rPh sb="0" eb="2">
      <t>トウガイ</t>
    </rPh>
    <rPh sb="2" eb="4">
      <t>スウチ</t>
    </rPh>
    <rPh sb="4" eb="6">
      <t>ガイトウ</t>
    </rPh>
    <phoneticPr fontId="4"/>
  </si>
  <si>
    <t>適宜経営戦略の見直しを図り、維持管理費の削減や更なる接続率の向上により有収水量を増加させ、経営の健全化に努める。</t>
    <rPh sb="14" eb="16">
      <t>イジ</t>
    </rPh>
    <rPh sb="16" eb="18">
      <t>カンリ</t>
    </rPh>
    <rPh sb="18" eb="19">
      <t>ヒ</t>
    </rPh>
    <rPh sb="20" eb="22">
      <t>サクゲン</t>
    </rPh>
    <rPh sb="23" eb="24">
      <t>サラ</t>
    </rPh>
    <rPh sb="26" eb="28">
      <t>セツゾク</t>
    </rPh>
    <rPh sb="28" eb="29">
      <t>リツ</t>
    </rPh>
    <rPh sb="30" eb="32">
      <t>コウジョウ</t>
    </rPh>
    <rPh sb="35" eb="37">
      <t>ユウシュウ</t>
    </rPh>
    <rPh sb="37" eb="38">
      <t>スイ</t>
    </rPh>
    <rPh sb="38" eb="39">
      <t>リョウ</t>
    </rPh>
    <rPh sb="40" eb="42">
      <t>ゾウカ</t>
    </rPh>
    <rPh sb="45" eb="47">
      <t>ケイエイ</t>
    </rPh>
    <rPh sb="48" eb="51">
      <t>ケンゼンカ</t>
    </rPh>
    <rPh sb="52" eb="53">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</si>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</sst>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055656"/>
        <c:axId val="25705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57055656"/>
        <c:axId val="257056040"/>
      </c:lineChart>
      <c:dateAx>
        <c:axId val="257055656"/>
        <c:scaling>
          <c:orientation val="minMax"/>
        </c:scaling>
        <c:delete val="1"/>
        <c:axPos val="b"/>
        <c:numFmt formatCode="ge" sourceLinked="1"/>
        <c:majorTickMark val="none"/>
        <c:minorTickMark val="none"/>
        <c:tickLblPos val="none"/>
        <c:crossAx val="257056040"/>
        <c:crosses val="autoZero"/>
        <c:auto val="1"/>
        <c:lblOffset val="100"/>
        <c:baseTimeUnit val="years"/>
      </c:dateAx>
      <c:valAx>
        <c:axId val="25705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5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72.27</c:v>
                </c:pt>
                <c:pt idx="1">
                  <c:v>77.58</c:v>
                </c:pt>
                <c:pt idx="2">
                  <c:v>79.75</c:v>
                </c:pt>
                <c:pt idx="3">
                  <c:v>82.06</c:v>
                </c:pt>
                <c:pt idx="4">
                  <c:v>76.23</c:v>
                </c:pt>
              </c:numCache>
            </c:numRef>
          </c:val>
        </c:ser>
        <c:dLbls>
          <c:showLegendKey val="0"/>
          <c:showVal val="0"/>
          <c:showCatName val="0"/>
          <c:showSerName val="0"/>
          <c:showPercent val="0"/>
          <c:showBubbleSize val="0"/>
        </c:dLbls>
        <c:gapWidth val="150"/>
        <c:axId val="258214432"/>
        <c:axId val="25821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8214432"/>
        <c:axId val="258214824"/>
      </c:lineChart>
      <c:dateAx>
        <c:axId val="258214432"/>
        <c:scaling>
          <c:orientation val="minMax"/>
        </c:scaling>
        <c:delete val="1"/>
        <c:axPos val="b"/>
        <c:numFmt formatCode="ge" sourceLinked="1"/>
        <c:majorTickMark val="none"/>
        <c:minorTickMark val="none"/>
        <c:tickLblPos val="none"/>
        <c:crossAx val="258214824"/>
        <c:crosses val="autoZero"/>
        <c:auto val="1"/>
        <c:lblOffset val="100"/>
        <c:baseTimeUnit val="years"/>
      </c:dateAx>
      <c:valAx>
        <c:axId val="25821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65.599999999999994</c:v>
                </c:pt>
                <c:pt idx="1">
                  <c:v>65.63</c:v>
                </c:pt>
                <c:pt idx="2">
                  <c:v>66.180000000000007</c:v>
                </c:pt>
                <c:pt idx="3">
                  <c:v>68.47</c:v>
                </c:pt>
                <c:pt idx="4">
                  <c:v>82.69</c:v>
                </c:pt>
              </c:numCache>
            </c:numRef>
          </c:val>
        </c:ser>
        <c:dLbls>
          <c:showLegendKey val="0"/>
          <c:showVal val="0"/>
          <c:showCatName val="0"/>
          <c:showSerName val="0"/>
          <c:showPercent val="0"/>
          <c:showBubbleSize val="0"/>
        </c:dLbls>
        <c:gapWidth val="150"/>
        <c:axId val="258216000"/>
        <c:axId val="25794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8216000"/>
        <c:axId val="257940840"/>
      </c:lineChart>
      <c:dateAx>
        <c:axId val="258216000"/>
        <c:scaling>
          <c:orientation val="minMax"/>
        </c:scaling>
        <c:delete val="1"/>
        <c:axPos val="b"/>
        <c:numFmt formatCode="ge" sourceLinked="1"/>
        <c:majorTickMark val="none"/>
        <c:minorTickMark val="none"/>
        <c:tickLblPos val="none"/>
        <c:crossAx val="257940840"/>
        <c:crosses val="autoZero"/>
        <c:auto val="1"/>
        <c:lblOffset val="100"/>
        <c:baseTimeUnit val="years"/>
      </c:dateAx>
      <c:valAx>
        <c:axId val="25794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85.54</c:v>
                </c:pt>
                <c:pt idx="1">
                  <c:v>86.43</c:v>
                </c:pt>
                <c:pt idx="2">
                  <c:v>86.26</c:v>
                </c:pt>
                <c:pt idx="3">
                  <c:v>86.66</c:v>
                </c:pt>
                <c:pt idx="4">
                  <c:v>84.32</c:v>
                </c:pt>
              </c:numCache>
            </c:numRef>
          </c:val>
        </c:ser>
        <c:dLbls>
          <c:showLegendKey val="0"/>
          <c:showVal val="0"/>
          <c:showCatName val="0"/>
          <c:showSerName val="0"/>
          <c:showPercent val="0"/>
          <c:showBubbleSize val="0"/>
        </c:dLbls>
        <c:gapWidth val="150"/>
        <c:axId val="257073384"/>
        <c:axId val="2575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073384"/>
        <c:axId val="257552320"/>
      </c:lineChart>
      <c:dateAx>
        <c:axId val="257073384"/>
        <c:scaling>
          <c:orientation val="minMax"/>
        </c:scaling>
        <c:delete val="1"/>
        <c:axPos val="b"/>
        <c:numFmt formatCode="ge" sourceLinked="1"/>
        <c:majorTickMark val="none"/>
        <c:minorTickMark val="none"/>
        <c:tickLblPos val="none"/>
        <c:crossAx val="257552320"/>
        <c:crosses val="autoZero"/>
        <c:auto val="1"/>
        <c:lblOffset val="100"/>
        <c:baseTimeUnit val="years"/>
      </c:dateAx>
      <c:valAx>
        <c:axId val="2575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7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466144"/>
        <c:axId val="12446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466144"/>
        <c:axId val="124466536"/>
      </c:lineChart>
      <c:dateAx>
        <c:axId val="124466144"/>
        <c:scaling>
          <c:orientation val="minMax"/>
        </c:scaling>
        <c:delete val="1"/>
        <c:axPos val="b"/>
        <c:numFmt formatCode="ge" sourceLinked="1"/>
        <c:majorTickMark val="none"/>
        <c:minorTickMark val="none"/>
        <c:tickLblPos val="none"/>
        <c:crossAx val="124466536"/>
        <c:crosses val="autoZero"/>
        <c:auto val="1"/>
        <c:lblOffset val="100"/>
        <c:baseTimeUnit val="years"/>
      </c:dateAx>
      <c:valAx>
        <c:axId val="12446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576064"/>
        <c:axId val="25757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576064"/>
        <c:axId val="257576456"/>
      </c:lineChart>
      <c:dateAx>
        <c:axId val="257576064"/>
        <c:scaling>
          <c:orientation val="minMax"/>
        </c:scaling>
        <c:delete val="1"/>
        <c:axPos val="b"/>
        <c:numFmt formatCode="ge" sourceLinked="1"/>
        <c:majorTickMark val="none"/>
        <c:minorTickMark val="none"/>
        <c:tickLblPos val="none"/>
        <c:crossAx val="257576456"/>
        <c:crosses val="autoZero"/>
        <c:auto val="1"/>
        <c:lblOffset val="100"/>
        <c:baseTimeUnit val="years"/>
      </c:dateAx>
      <c:valAx>
        <c:axId val="25757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579200"/>
        <c:axId val="25802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579200"/>
        <c:axId val="258027304"/>
      </c:lineChart>
      <c:dateAx>
        <c:axId val="257579200"/>
        <c:scaling>
          <c:orientation val="minMax"/>
        </c:scaling>
        <c:delete val="1"/>
        <c:axPos val="b"/>
        <c:numFmt formatCode="ge" sourceLinked="1"/>
        <c:majorTickMark val="none"/>
        <c:minorTickMark val="none"/>
        <c:tickLblPos val="none"/>
        <c:crossAx val="258027304"/>
        <c:crosses val="autoZero"/>
        <c:auto val="1"/>
        <c:lblOffset val="100"/>
        <c:baseTimeUnit val="years"/>
      </c:dateAx>
      <c:valAx>
        <c:axId val="25802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578416"/>
        <c:axId val="25757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578416"/>
        <c:axId val="257578024"/>
      </c:lineChart>
      <c:dateAx>
        <c:axId val="257578416"/>
        <c:scaling>
          <c:orientation val="minMax"/>
        </c:scaling>
        <c:delete val="1"/>
        <c:axPos val="b"/>
        <c:numFmt formatCode="ge" sourceLinked="1"/>
        <c:majorTickMark val="none"/>
        <c:minorTickMark val="none"/>
        <c:tickLblPos val="none"/>
        <c:crossAx val="257578024"/>
        <c:crosses val="autoZero"/>
        <c:auto val="1"/>
        <c:lblOffset val="100"/>
        <c:baseTimeUnit val="years"/>
      </c:dateAx>
      <c:valAx>
        <c:axId val="25757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7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5457.24</c:v>
                </c:pt>
                <c:pt idx="1">
                  <c:v>4930.74</c:v>
                </c:pt>
                <c:pt idx="2">
                  <c:v>4563.74</c:v>
                </c:pt>
                <c:pt idx="3" formatCode="#,##0.00;&quot;△&quot;#,##0.00">
                  <c:v>0</c:v>
                </c:pt>
                <c:pt idx="4" formatCode="#,##0.00;&quot;△&quot;#,##0.00">
                  <c:v>0</c:v>
                </c:pt>
              </c:numCache>
            </c:numRef>
          </c:val>
        </c:ser>
        <c:dLbls>
          <c:showLegendKey val="0"/>
          <c:showVal val="0"/>
          <c:showCatName val="0"/>
          <c:showSerName val="0"/>
          <c:showPercent val="0"/>
          <c:showBubbleSize val="0"/>
        </c:dLbls>
        <c:gapWidth val="150"/>
        <c:axId val="257578808"/>
        <c:axId val="25802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7578808"/>
        <c:axId val="258028872"/>
      </c:lineChart>
      <c:dateAx>
        <c:axId val="257578808"/>
        <c:scaling>
          <c:orientation val="minMax"/>
        </c:scaling>
        <c:delete val="1"/>
        <c:axPos val="b"/>
        <c:numFmt formatCode="ge" sourceLinked="1"/>
        <c:majorTickMark val="none"/>
        <c:minorTickMark val="none"/>
        <c:tickLblPos val="none"/>
        <c:crossAx val="258028872"/>
        <c:crosses val="autoZero"/>
        <c:auto val="1"/>
        <c:lblOffset val="100"/>
        <c:baseTimeUnit val="years"/>
      </c:dateAx>
      <c:valAx>
        <c:axId val="25802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7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98.24</c:v>
                </c:pt>
                <c:pt idx="1">
                  <c:v>100.82</c:v>
                </c:pt>
                <c:pt idx="2">
                  <c:v>85.83</c:v>
                </c:pt>
                <c:pt idx="3">
                  <c:v>83.95</c:v>
                </c:pt>
                <c:pt idx="4">
                  <c:v>108.38</c:v>
                </c:pt>
              </c:numCache>
            </c:numRef>
          </c:val>
        </c:ser>
        <c:dLbls>
          <c:showLegendKey val="0"/>
          <c:showVal val="0"/>
          <c:showCatName val="0"/>
          <c:showSerName val="0"/>
          <c:showPercent val="0"/>
          <c:showBubbleSize val="0"/>
        </c:dLbls>
        <c:gapWidth val="150"/>
        <c:axId val="258030048"/>
        <c:axId val="25803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8030048"/>
        <c:axId val="258030440"/>
      </c:lineChart>
      <c:dateAx>
        <c:axId val="258030048"/>
        <c:scaling>
          <c:orientation val="minMax"/>
        </c:scaling>
        <c:delete val="1"/>
        <c:axPos val="b"/>
        <c:numFmt formatCode="ge" sourceLinked="1"/>
        <c:majorTickMark val="none"/>
        <c:minorTickMark val="none"/>
        <c:tickLblPos val="none"/>
        <c:crossAx val="258030440"/>
        <c:crosses val="autoZero"/>
        <c:auto val="1"/>
        <c:lblOffset val="100"/>
        <c:baseTimeUnit val="years"/>
      </c:dateAx>
      <c:valAx>
        <c:axId val="25803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180.84</c:v>
                </c:pt>
                <c:pt idx="3">
                  <c:v>189.69</c:v>
                </c:pt>
                <c:pt idx="4">
                  <c:v>150</c:v>
                </c:pt>
              </c:numCache>
            </c:numRef>
          </c:val>
        </c:ser>
        <c:dLbls>
          <c:showLegendKey val="0"/>
          <c:showVal val="0"/>
          <c:showCatName val="0"/>
          <c:showSerName val="0"/>
          <c:showPercent val="0"/>
          <c:showBubbleSize val="0"/>
        </c:dLbls>
        <c:gapWidth val="150"/>
        <c:axId val="258212864"/>
        <c:axId val="25821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8212864"/>
        <c:axId val="258213256"/>
      </c:lineChart>
      <c:dateAx>
        <c:axId val="258212864"/>
        <c:scaling>
          <c:orientation val="minMax"/>
        </c:scaling>
        <c:delete val="1"/>
        <c:axPos val="b"/>
        <c:numFmt formatCode="ge" sourceLinked="1"/>
        <c:majorTickMark val="none"/>
        <c:minorTickMark val="none"/>
        <c:tickLblPos val="none"/>
        <c:crossAx val="258213256"/>
        <c:crosses val="autoZero"/>
        <c:auto val="1"/>
        <c:lblOffset val="100"/>
        <c:baseTimeUnit val="years"/>
      </c:dateAx>
      <c:valAx>
        <c:axId val="25821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6" sqref="A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鹿沼市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83" t="s">
        <v>124</v>
      </c>
      <c r="AE8" s="83"/>
      <c r="AF8" s="83"/>
      <c r="AG8" s="83"/>
      <c r="AH8" s="83"/>
      <c r="AI8" s="83"/>
      <c r="AJ8" s="83"/>
      <c r="AK8" s="4"/>
      <c r="AL8" s="49">
        <f>データ!S6</f>
        <v>99356</v>
      </c>
      <c r="AM8" s="49"/>
      <c r="AN8" s="49"/>
      <c r="AO8" s="49"/>
      <c r="AP8" s="49"/>
      <c r="AQ8" s="49"/>
      <c r="AR8" s="49"/>
      <c r="AS8" s="49"/>
      <c r="AT8" s="45">
        <f>データ!T6</f>
        <v>490.64</v>
      </c>
      <c r="AU8" s="45"/>
      <c r="AV8" s="45"/>
      <c r="AW8" s="45"/>
      <c r="AX8" s="45"/>
      <c r="AY8" s="45"/>
      <c r="AZ8" s="45"/>
      <c r="BA8" s="45"/>
      <c r="BB8" s="45">
        <f>データ!U6</f>
        <v>202.5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3.39</v>
      </c>
      <c r="Q10" s="45"/>
      <c r="R10" s="45"/>
      <c r="S10" s="45"/>
      <c r="T10" s="45"/>
      <c r="U10" s="45"/>
      <c r="V10" s="45"/>
      <c r="W10" s="45">
        <f>データ!Q6</f>
        <v>74.48</v>
      </c>
      <c r="X10" s="45"/>
      <c r="Y10" s="45"/>
      <c r="Z10" s="45"/>
      <c r="AA10" s="45"/>
      <c r="AB10" s="45"/>
      <c r="AC10" s="45"/>
      <c r="AD10" s="49">
        <f>データ!R6</f>
        <v>3885</v>
      </c>
      <c r="AE10" s="49"/>
      <c r="AF10" s="49"/>
      <c r="AG10" s="49"/>
      <c r="AH10" s="49"/>
      <c r="AI10" s="49"/>
      <c r="AJ10" s="49"/>
      <c r="AK10" s="2"/>
      <c r="AL10" s="49">
        <f>データ!V6</f>
        <v>3356</v>
      </c>
      <c r="AM10" s="49"/>
      <c r="AN10" s="49"/>
      <c r="AO10" s="49"/>
      <c r="AP10" s="49"/>
      <c r="AQ10" s="49"/>
      <c r="AR10" s="49"/>
      <c r="AS10" s="49"/>
      <c r="AT10" s="45">
        <f>データ!W6</f>
        <v>1.82</v>
      </c>
      <c r="AU10" s="45"/>
      <c r="AV10" s="45"/>
      <c r="AW10" s="45"/>
      <c r="AX10" s="45"/>
      <c r="AY10" s="45"/>
      <c r="AZ10" s="45"/>
      <c r="BA10" s="45"/>
      <c r="BB10" s="45">
        <f>データ!X6</f>
        <v>1843.96</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x14ac:dyDescent="0.15">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x14ac:dyDescent="0.15">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15">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15">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92053</v>
      </c>
      <c r="D6" s="33">
        <f t="shared" si="3"/>
        <v>47</v>
      </c>
      <c r="E6" s="33">
        <f t="shared" si="3"/>
        <v>17</v>
      </c>
      <c r="F6" s="33">
        <f t="shared" si="3"/>
        <v>5</v>
      </c>
      <c r="G6" s="33">
        <f t="shared" si="3"/>
        <v>0</v>
      </c>
      <c r="H6" s="33" t="str">
        <f t="shared" si="3"/>
        <v>栃木県　鹿沼市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3.39</v>
      </c>
      <c r="Q6" s="34">
        <f t="shared" si="3"/>
        <v>74.48</v>
      </c>
      <c r="R6" s="34">
        <f t="shared" si="3"/>
        <v>3885</v>
      </c>
      <c r="S6" s="34">
        <f t="shared" si="3"/>
        <v>99356</v>
      </c>
      <c r="T6" s="34">
        <f t="shared" si="3"/>
        <v>490.64</v>
      </c>
      <c r="U6" s="34">
        <f t="shared" si="3"/>
        <v>202.5</v>
      </c>
      <c r="V6" s="34">
        <f t="shared" si="3"/>
        <v>3356</v>
      </c>
      <c r="W6" s="34">
        <f t="shared" si="3"/>
        <v>1.82</v>
      </c>
      <c r="X6" s="34">
        <f t="shared" si="3"/>
        <v>1843.96</v>
      </c>
      <c r="Y6" s="35">
        <f>IF(Y7="",NA(),Y7)</f>
        <v>85.54</v>
      </c>
      <c r="Z6" s="35">
        <f t="shared" ref="Z6:AH6" si="4">IF(Z7="",NA(),Z7)</f>
        <v>86.43</v>
      </c>
      <c r="AA6" s="35">
        <f t="shared" si="4"/>
        <v>86.26</v>
      </c>
      <c r="AB6" s="35">
        <f t="shared" si="4"/>
        <v>86.66</v>
      </c>
      <c r="AC6" s="35">
        <f t="shared" si="4"/>
        <v>84.32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5457.24</v>
      </c>
      <c r="BG6" s="35">
        <f t="shared" ref="BG6:BO6" si="7">IF(BG7="",NA(),BG7)</f>
        <v>4930.74</v>
      </c>
      <c r="BH6" s="35">
        <f t="shared" si="7"/>
        <v>4563.74</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98.24</v>
      </c>
      <c r="BR6" s="35">
        <f t="shared" ref="BR6:BZ6" si="8">IF(BR7="",NA(),BR7)</f>
        <v>100.82</v>
      </c>
      <c r="BS6" s="35">
        <f t="shared" si="8"/>
        <v>85.83</v>
      </c>
      <c r="BT6" s="35">
        <f t="shared" si="8"/>
        <v>83.95</v>
      </c>
      <c r="BU6" s="35">
        <f t="shared" si="8"/>
        <v>108.38</v>
      </c>
      <c r="BV6" s="35">
        <f t="shared" si="8"/>
        <v>51.03</v>
      </c>
      <c r="BW6" s="35">
        <f t="shared" si="8"/>
        <v>50.9</v>
      </c>
      <c r="BX6" s="35">
        <f t="shared" si="8"/>
        <v>50.82</v>
      </c>
      <c r="BY6" s="35">
        <f t="shared" si="8"/>
        <v>52.19</v>
      </c>
      <c r="BZ6" s="35">
        <f t="shared" si="8"/>
        <v>55.32</v>
      </c>
      <c r="CA6" s="34" t="str">
        <f>IF(CA7="","",IF(CA7="-","【-】","【"&amp;SUBSTITUTE(TEXT(CA7,"#,##0.00"),"-","△")&amp;"】"))</f>
        <v>【55.73】</v>
      </c>
      <c r="CB6" s="35">
        <f>IF(CB7="",NA(),CB7)</f>
        <v>150</v>
      </c>
      <c r="CC6" s="35">
        <f t="shared" ref="CC6:CK6" si="9">IF(CC7="",NA(),CC7)</f>
        <v>150</v>
      </c>
      <c r="CD6" s="35">
        <f t="shared" si="9"/>
        <v>180.84</v>
      </c>
      <c r="CE6" s="35">
        <f t="shared" si="9"/>
        <v>189.69</v>
      </c>
      <c r="CF6" s="35">
        <f t="shared" si="9"/>
        <v>150</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72.27</v>
      </c>
      <c r="CN6" s="35">
        <f t="shared" ref="CN6:CV6" si="10">IF(CN7="",NA(),CN7)</f>
        <v>77.58</v>
      </c>
      <c r="CO6" s="35">
        <f t="shared" si="10"/>
        <v>79.75</v>
      </c>
      <c r="CP6" s="35">
        <f t="shared" si="10"/>
        <v>82.06</v>
      </c>
      <c r="CQ6" s="35">
        <f t="shared" si="10"/>
        <v>76.23</v>
      </c>
      <c r="CR6" s="35">
        <f t="shared" si="10"/>
        <v>54.74</v>
      </c>
      <c r="CS6" s="35">
        <f t="shared" si="10"/>
        <v>53.78</v>
      </c>
      <c r="CT6" s="35">
        <f t="shared" si="10"/>
        <v>53.24</v>
      </c>
      <c r="CU6" s="35">
        <f t="shared" si="10"/>
        <v>52.31</v>
      </c>
      <c r="CV6" s="35">
        <f t="shared" si="10"/>
        <v>60.65</v>
      </c>
      <c r="CW6" s="34" t="str">
        <f>IF(CW7="","",IF(CW7="-","【-】","【"&amp;SUBSTITUTE(TEXT(CW7,"#,##0.00"),"-","△")&amp;"】"))</f>
        <v>【59.15】</v>
      </c>
      <c r="CX6" s="35">
        <f>IF(CX7="",NA(),CX7)</f>
        <v>65.599999999999994</v>
      </c>
      <c r="CY6" s="35">
        <f t="shared" ref="CY6:DG6" si="11">IF(CY7="",NA(),CY7)</f>
        <v>65.63</v>
      </c>
      <c r="CZ6" s="35">
        <f t="shared" si="11"/>
        <v>66.180000000000007</v>
      </c>
      <c r="DA6" s="35">
        <f t="shared" si="11"/>
        <v>68.47</v>
      </c>
      <c r="DB6" s="35">
        <f t="shared" si="11"/>
        <v>82.69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92053</v>
      </c>
      <c r="D7" s="37">
        <v>47</v>
      </c>
      <c r="E7" s="37">
        <v>17</v>
      </c>
      <c r="F7" s="37">
        <v>5</v>
      </c>
      <c r="G7" s="37">
        <v>0</v>
      </c>
      <c r="H7" s="37" t="s">
        <v>109</v>
      </c>
      <c r="I7" s="37" t="s">
        <v>110</v>
      </c>
      <c r="J7" s="37" t="s">
        <v>111</v>
      </c>
      <c r="K7" s="37" t="s">
        <v>112</v>
      </c>
      <c r="L7" s="37" t="s">
        <v>113</v>
      </c>
      <c r="M7" s="37"/>
      <c r="N7" s="38" t="s">
        <v>114</v>
      </c>
      <c r="O7" s="38" t="s">
        <v>115</v>
      </c>
      <c r="P7" s="38">
        <v>3.39</v>
      </c>
      <c r="Q7" s="38">
        <v>74.48</v>
      </c>
      <c r="R7" s="38">
        <v>3885</v>
      </c>
      <c r="S7" s="38">
        <v>99356</v>
      </c>
      <c r="T7" s="38">
        <v>490.64</v>
      </c>
      <c r="U7" s="38">
        <v>202.5</v>
      </c>
      <c r="V7" s="38">
        <v>3356</v>
      </c>
      <c r="W7" s="38">
        <v>1.82</v>
      </c>
      <c r="X7" s="38">
        <v>1843.96</v>
      </c>
      <c r="Y7" s="38">
        <v>85.54</v>
      </c>
      <c r="Z7" s="38">
        <v>86.43</v>
      </c>
      <c r="AA7" s="38">
        <v>86.26</v>
      </c>
      <c r="AB7" s="38">
        <v>86.66</v>
      </c>
      <c r="AC7" s="38">
        <v>84.32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5457.24</v>
      </c>
      <c r="BG7" s="38">
        <v>4930.74</v>
      </c>
      <c r="BH7" s="38">
        <v>4563.74</v>
      </c>
      <c r="BI7" s="38">
        <v>0</v>
      </c>
      <c r="BJ7" s="38">
        <v>0</v>
      </c>
      <c r="BK7" s="38">
        <v>1197.82</v>
      </c>
      <c r="BL7" s="38">
        <v>1126.77</v>
      </c>
      <c r="BM7" s="38">
        <v>1044.8</v>
      </c>
      <c r="BN7" s="38">
        <v>1081.8</v>
      </c>
      <c r="BO7" s="38">
        <v>974.93</v>
      </c>
      <c r="BP7" s="38">
        <v>914.53</v>
      </c>
      <c r="BQ7" s="38">
        <v>98.24</v>
      </c>
      <c r="BR7" s="38">
        <v>100.82</v>
      </c>
      <c r="BS7" s="38">
        <v>85.83</v>
      </c>
      <c r="BT7" s="38">
        <v>83.95</v>
      </c>
      <c r="BU7" s="38">
        <v>108.38</v>
      </c>
      <c r="BV7" s="38">
        <v>51.03</v>
      </c>
      <c r="BW7" s="38">
        <v>50.9</v>
      </c>
      <c r="BX7" s="38">
        <v>50.82</v>
      </c>
      <c r="BY7" s="38">
        <v>52.19</v>
      </c>
      <c r="BZ7" s="38">
        <v>55.32</v>
      </c>
      <c r="CA7" s="38">
        <v>55.73</v>
      </c>
      <c r="CB7" s="38">
        <v>150</v>
      </c>
      <c r="CC7" s="38">
        <v>150</v>
      </c>
      <c r="CD7" s="38">
        <v>180.84</v>
      </c>
      <c r="CE7" s="38">
        <v>189.69</v>
      </c>
      <c r="CF7" s="38">
        <v>150</v>
      </c>
      <c r="CG7" s="38">
        <v>289.60000000000002</v>
      </c>
      <c r="CH7" s="38">
        <v>293.27</v>
      </c>
      <c r="CI7" s="38">
        <v>300.52</v>
      </c>
      <c r="CJ7" s="38">
        <v>296.14</v>
      </c>
      <c r="CK7" s="38">
        <v>283.17</v>
      </c>
      <c r="CL7" s="38">
        <v>276.77999999999997</v>
      </c>
      <c r="CM7" s="38">
        <v>72.27</v>
      </c>
      <c r="CN7" s="38">
        <v>77.58</v>
      </c>
      <c r="CO7" s="38">
        <v>79.75</v>
      </c>
      <c r="CP7" s="38">
        <v>82.06</v>
      </c>
      <c r="CQ7" s="38">
        <v>76.23</v>
      </c>
      <c r="CR7" s="38">
        <v>54.74</v>
      </c>
      <c r="CS7" s="38">
        <v>53.78</v>
      </c>
      <c r="CT7" s="38">
        <v>53.24</v>
      </c>
      <c r="CU7" s="38">
        <v>52.31</v>
      </c>
      <c r="CV7" s="38">
        <v>60.65</v>
      </c>
      <c r="CW7" s="38">
        <v>59.15</v>
      </c>
      <c r="CX7" s="38">
        <v>65.599999999999994</v>
      </c>
      <c r="CY7" s="38">
        <v>65.63</v>
      </c>
      <c r="CZ7" s="38">
        <v>66.180000000000007</v>
      </c>
      <c r="DA7" s="38">
        <v>68.47</v>
      </c>
      <c r="DB7" s="38">
        <v>82.69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2018-01-31T06:13:49Z</cp:lastPrinted>
  <dcterms:created xsi:type="dcterms:W3CDTF">2017-12-25T02:26:38Z</dcterms:created>
  <dcterms:modified xsi:type="dcterms:W3CDTF">2018-02-19T02:48:08Z</dcterms:modified>
</cp:coreProperties>
</file>