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qSEDYmC3wnRMRW25kwK+j3It8pWqBiT0TLeVutMUeEstR/BEAXFI6zQJH+UQFZg1RHqIr4nx9wwG5fCPy+3hQQ==" workbookSaltValue="SbqKoxcRsSQA82filR4HoA==" workbookSpinCount="100000" lockStructure="1"/>
  <bookViews>
    <workbookView xWindow="0" yWindow="0" windowWidth="28800" windowHeight="110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<sst xmlns="http://schemas.openxmlformats.org/spreadsheetml/2006/main" count="228" uniqueCount="112">
  <si>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</si>
  <si>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</si>
  <si>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</si>
  <si>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</si>
  <si>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</si>
  <si>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</si>
  <si>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</si>
  <si>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</si>
  <si>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</si>
  <si>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</si>
  <si>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</si>
  <si>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</si>
  <si>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</si>
  <si>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</si>
  <si>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</si>
  <si>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</si>
  <si>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</si>
  <si>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</si>
  <si>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</si>
  <si>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</si>
  <si>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</si>
  <si>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</si>
  <si>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</si>
  <si>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</si>
  <si>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</si>
  <si>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</si>
  <si>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</si>
  <si>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</si>
  <si>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</si>
  <si>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</si>
  <si>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</si>
  <si>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</si>
  <si>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</si>
  <si>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</si>
  <si>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</si>
  <si>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</si>
  <si>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</si>
  <si>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</si>
  <si>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</si>
  <si>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</si>
  <si>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</si>
  <si>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</si>
  <si>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</si>
  <si>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</si>
  <si>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</si>
  <si>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</si>
  <si>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</si>
  <si>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</si>
  <si>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</si>
  <si>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</si>
  <si>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</si>
  <si>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</si>
  <si>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</si>
  <si>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</si>
  <si>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</si>
  <si>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</si>
  <si>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</si>
  <si>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</si>
  <si>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</si>
  <si>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</si>
  <si>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</si>
  <si>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</si>
  <si>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</si>
  <si>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</si>
  <si>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</si>
  <si>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</si>
  <si>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</si>
  <si>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</si>
  <si>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</si>
  <si>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</si>
  <si>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</si>
  <si>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</si>
  <si>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</si>
  <si>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</si>
  <si>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</si>
  <si>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</si>
  <si>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</si>
  <si>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</si>
  <si>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</si>
  <si>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</si>
  <si>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</si>
  <si>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</si>
  <si>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</si>
  <si>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</si>
  <si>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</si>
  <si>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</si>
  <si>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</si>
  <si>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</si>
  <si>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</si>
  <si>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</si>
  <si>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</si>
  <si>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</si>
  <si>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</si>
  <si>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</si>
  <si>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</si>
  <si>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</si>
  <si>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</si>
  <si>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</si>
  <si>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</si>
  <si>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</si>
  <si>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</si>
  <si>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</si>
  <si>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</si>
  <si>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</si>
  <si>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</si>
  <si>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</si>
  <si>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</si>
  <si>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</si>
  <si>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</si>
  <si>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田原市の農業集落排水事業は、平成6年度に開始しており、約20年経過しております。下水道管につきましては、耐用年数は50年ですので、耐用年数経過した下水道管は無く、老朽化による修繕の実績はありません。
　市内に4カ所あります汚水処理場ですが、平成6年度より使用開始しております処理場は、平成28年4月より公共下水道に接続し廃止されました。ほかの3カ所の処理場は、平成8年度、平成9年度、平成12年度に使用開始しており、老朽化及び耐用年数が経過した機械設備が増加しております。このため、定期的に点検を実施し、点検結果に基づき設備の更新を行っております。</t>
    <rPh sb="1" eb="5">
      <t>オ</t>
    </rPh>
    <rPh sb="6" eb="8">
      <t>ノウギョウ</t>
    </rPh>
    <rPh sb="8" eb="10">
      <t>シュウラク</t>
    </rPh>
    <rPh sb="10" eb="12">
      <t>ハイスイ</t>
    </rPh>
    <rPh sb="12" eb="14">
      <t>ジギョウ</t>
    </rPh>
    <rPh sb="16" eb="18">
      <t>ｈ</t>
    </rPh>
    <rPh sb="19" eb="21">
      <t>ネンド</t>
    </rPh>
    <rPh sb="22" eb="24">
      <t>カイシ</t>
    </rPh>
    <rPh sb="29" eb="30">
      <t>ヤク</t>
    </rPh>
    <rPh sb="32" eb="33">
      <t>ネン</t>
    </rPh>
    <rPh sb="33" eb="35">
      <t>ケイカ</t>
    </rPh>
    <rPh sb="42" eb="45">
      <t>ゲスイドウ</t>
    </rPh>
    <rPh sb="45" eb="46">
      <t>カン</t>
    </rPh>
    <rPh sb="54" eb="56">
      <t>タイヨウ</t>
    </rPh>
    <rPh sb="56" eb="58">
      <t>ネンスウ</t>
    </rPh>
    <rPh sb="61" eb="62">
      <t>ネン</t>
    </rPh>
    <rPh sb="67" eb="69">
      <t>タイヨウ</t>
    </rPh>
    <rPh sb="69" eb="71">
      <t>ネンスウ</t>
    </rPh>
    <rPh sb="71" eb="73">
      <t>ケイカ</t>
    </rPh>
    <rPh sb="75" eb="78">
      <t>ゲスイドウ</t>
    </rPh>
    <rPh sb="78" eb="79">
      <t>カン</t>
    </rPh>
    <rPh sb="80" eb="81">
      <t>ナ</t>
    </rPh>
    <rPh sb="83" eb="86">
      <t>ロウキュウカ</t>
    </rPh>
    <rPh sb="89" eb="91">
      <t>シュウゼン</t>
    </rPh>
    <rPh sb="92" eb="94">
      <t>ジッセキ</t>
    </rPh>
    <rPh sb="103" eb="105">
      <t>シナイ</t>
    </rPh>
    <rPh sb="108" eb="109">
      <t>ショ</t>
    </rPh>
    <rPh sb="113" eb="115">
      <t>オスイ</t>
    </rPh>
    <rPh sb="115" eb="117">
      <t>ショリ</t>
    </rPh>
    <rPh sb="117" eb="118">
      <t>ジョウ</t>
    </rPh>
    <rPh sb="122" eb="124">
      <t>ヘイセイ</t>
    </rPh>
    <rPh sb="125" eb="126">
      <t>ネン</t>
    </rPh>
    <rPh sb="126" eb="127">
      <t>ド</t>
    </rPh>
    <rPh sb="129" eb="131">
      <t>シヨウ</t>
    </rPh>
    <rPh sb="131" eb="133">
      <t>カイシ</t>
    </rPh>
    <rPh sb="139" eb="141">
      <t>ショリ</t>
    </rPh>
    <rPh sb="141" eb="142">
      <t>ジョウ</t>
    </rPh>
    <rPh sb="144" eb="146">
      <t>ｈ</t>
    </rPh>
    <rPh sb="148" eb="149">
      <t>ネン</t>
    </rPh>
    <rPh sb="150" eb="151">
      <t>ガツ</t>
    </rPh>
    <rPh sb="153" eb="155">
      <t>コウキョウ</t>
    </rPh>
    <rPh sb="155" eb="158">
      <t>ゲスイドウ</t>
    </rPh>
    <rPh sb="159" eb="161">
      <t>セツゾク</t>
    </rPh>
    <rPh sb="162" eb="164">
      <t>ハイシ</t>
    </rPh>
    <rPh sb="175" eb="176">
      <t>ショ</t>
    </rPh>
    <rPh sb="177" eb="179">
      <t>ショリ</t>
    </rPh>
    <rPh sb="179" eb="180">
      <t>ジョウ</t>
    </rPh>
    <rPh sb="182" eb="184">
      <t>ｈ</t>
    </rPh>
    <rPh sb="185" eb="186">
      <t>ネン</t>
    </rPh>
    <rPh sb="186" eb="187">
      <t>ド</t>
    </rPh>
    <rPh sb="188" eb="190">
      <t>ヘイセイ</t>
    </rPh>
    <rPh sb="191" eb="192">
      <t>ネン</t>
    </rPh>
    <rPh sb="192" eb="193">
      <t>ド</t>
    </rPh>
    <rPh sb="194" eb="196">
      <t>ヘイセイ</t>
    </rPh>
    <rPh sb="198" eb="199">
      <t>ネン</t>
    </rPh>
    <rPh sb="199" eb="200">
      <t>ド</t>
    </rPh>
    <rPh sb="201" eb="203">
      <t>シヨウ</t>
    </rPh>
    <rPh sb="203" eb="205">
      <t>カイシ</t>
    </rPh>
    <rPh sb="210" eb="213">
      <t>ロウキュウカ</t>
    </rPh>
    <rPh sb="213" eb="214">
      <t>オヨ</t>
    </rPh>
    <rPh sb="215" eb="217">
      <t>タイヨウ</t>
    </rPh>
    <rPh sb="217" eb="219">
      <t>ネンスウ</t>
    </rPh>
    <rPh sb="220" eb="222">
      <t>ケイカ</t>
    </rPh>
    <rPh sb="224" eb="226">
      <t>キカイ</t>
    </rPh>
    <rPh sb="226" eb="228">
      <t>セツビ</t>
    </rPh>
    <rPh sb="229" eb="231">
      <t>ゾウカ</t>
    </rPh>
    <rPh sb="243" eb="245">
      <t>テイキ</t>
    </rPh>
    <rPh sb="245" eb="246">
      <t>テキ</t>
    </rPh>
    <rPh sb="247" eb="249">
      <t>テンケン</t>
    </rPh>
    <rPh sb="250" eb="252">
      <t>ジッシ</t>
    </rPh>
    <rPh sb="254" eb="256">
      <t>テンケン</t>
    </rPh>
    <rPh sb="256" eb="258">
      <t>ケッカ</t>
    </rPh>
    <rPh sb="259" eb="260">
      <t>モト</t>
    </rPh>
    <rPh sb="262" eb="264">
      <t>セツビ</t>
    </rPh>
    <rPh sb="265" eb="267">
      <t>コウシン</t>
    </rPh>
    <rPh sb="268" eb="269">
      <t>オコナ</t>
    </rPh>
    <phoneticPr fontId="4"/>
  </si>
  <si>
    <t>①収益的収支比率は、施設修繕費用の増加もあり、使用料で賄えず、一般会計負担金の収入に依存している状態が続いております。
④企業債残高対事業規模比率は、企業債償還金の全額を一般会計からの繰入金で賄っているため、０となっています。
⑤経費回収率は、100％を下回っており、使用料で汚水を処理する費用を賄えない状態が続いております。
⑥汚水処理原価は、類似団体平均値を下回っております。今後も処理場などの適切な維持管理に努め、改善を図ります。
⑦施設利用率は、類似団体平均値とほぼ同値であり、比較的効率的に施設の利用ができています。
⑧水洗化率は、類似団体平均値を上回っており、100％に近いことから効率的な整備が実施されていると言えます。</t>
    <rPh sb="1" eb="4">
      <t>シュウエキテキ</t>
    </rPh>
    <rPh sb="4" eb="6">
      <t>シュウシ</t>
    </rPh>
    <rPh sb="6" eb="8">
      <t>ヒリツ</t>
    </rPh>
    <rPh sb="10" eb="12">
      <t>シセツ</t>
    </rPh>
    <rPh sb="12" eb="14">
      <t>シュウゼン</t>
    </rPh>
    <rPh sb="14" eb="16">
      <t>ヒヨウ</t>
    </rPh>
    <rPh sb="17" eb="19">
      <t>ゾウカ</t>
    </rPh>
    <rPh sb="27" eb="28">
      <t>マカナ</t>
    </rPh>
    <rPh sb="42" eb="44">
      <t>イゾン</t>
    </rPh>
    <rPh sb="115" eb="117">
      <t>ケイヒ</t>
    </rPh>
    <rPh sb="117" eb="119">
      <t>カイシュウ</t>
    </rPh>
    <rPh sb="119" eb="120">
      <t>リツ</t>
    </rPh>
    <rPh sb="127" eb="129">
      <t>シタマワ</t>
    </rPh>
    <rPh sb="134" eb="137">
      <t>シヨウリョウ</t>
    </rPh>
    <rPh sb="138" eb="140">
      <t>オスイ</t>
    </rPh>
    <rPh sb="141" eb="143">
      <t>ショリ</t>
    </rPh>
    <rPh sb="145" eb="147">
      <t>ヒヨウ</t>
    </rPh>
    <rPh sb="148" eb="149">
      <t>マカナ</t>
    </rPh>
    <rPh sb="152" eb="154">
      <t>ジョウタイ</t>
    </rPh>
    <rPh sb="155" eb="156">
      <t>ツヅ</t>
    </rPh>
    <rPh sb="165" eb="167">
      <t>オスイ</t>
    </rPh>
    <rPh sb="167" eb="169">
      <t>ショリ</t>
    </rPh>
    <rPh sb="169" eb="171">
      <t>ゲンカ</t>
    </rPh>
    <rPh sb="173" eb="175">
      <t>ルイジ</t>
    </rPh>
    <rPh sb="175" eb="177">
      <t>ダンタイ</t>
    </rPh>
    <rPh sb="177" eb="180">
      <t>ヘイキンチ</t>
    </rPh>
    <rPh sb="181" eb="182">
      <t>シタ</t>
    </rPh>
    <rPh sb="190" eb="192">
      <t>コンゴ</t>
    </rPh>
    <rPh sb="193" eb="196">
      <t>ショリジョウ</t>
    </rPh>
    <rPh sb="199" eb="201">
      <t>テキセツ</t>
    </rPh>
    <rPh sb="202" eb="204">
      <t>イジ</t>
    </rPh>
    <rPh sb="204" eb="206">
      <t>カンリ</t>
    </rPh>
    <rPh sb="207" eb="208">
      <t>ツト</t>
    </rPh>
    <rPh sb="210" eb="212">
      <t>カイゼン</t>
    </rPh>
    <rPh sb="213" eb="214">
      <t>ハカ</t>
    </rPh>
    <rPh sb="220" eb="222">
      <t>シセツ</t>
    </rPh>
    <rPh sb="222" eb="224">
      <t>リヨウ</t>
    </rPh>
    <rPh sb="224" eb="225">
      <t>リツ</t>
    </rPh>
    <rPh sb="227" eb="229">
      <t>ルイジ</t>
    </rPh>
    <rPh sb="229" eb="231">
      <t>ダンタイ</t>
    </rPh>
    <rPh sb="231" eb="234">
      <t>ヘイキンチ</t>
    </rPh>
    <rPh sb="237" eb="239">
      <t>ドウチ</t>
    </rPh>
    <rPh sb="243" eb="246">
      <t>ヒカクテキ</t>
    </rPh>
    <rPh sb="246" eb="248">
      <t>コウリツ</t>
    </rPh>
    <rPh sb="248" eb="249">
      <t>テキ</t>
    </rPh>
    <rPh sb="250" eb="252">
      <t>シセツ</t>
    </rPh>
    <rPh sb="253" eb="255">
      <t>リヨウ</t>
    </rPh>
    <rPh sb="265" eb="267">
      <t>スイセン</t>
    </rPh>
    <rPh sb="267" eb="268">
      <t>カ</t>
    </rPh>
    <rPh sb="268" eb="269">
      <t>リツ</t>
    </rPh>
    <rPh sb="271" eb="273">
      <t>ルイジ</t>
    </rPh>
    <rPh sb="273" eb="275">
      <t>ダンタイ</t>
    </rPh>
    <rPh sb="275" eb="277">
      <t>ヘイキン</t>
    </rPh>
    <rPh sb="277" eb="278">
      <t>チ</t>
    </rPh>
    <rPh sb="279" eb="281">
      <t>ウワマワ</t>
    </rPh>
    <rPh sb="291" eb="292">
      <t>チカ</t>
    </rPh>
    <rPh sb="297" eb="300">
      <t>コウリツテキ</t>
    </rPh>
    <rPh sb="301" eb="303">
      <t>セイビ</t>
    </rPh>
    <rPh sb="304" eb="306">
      <t>ジッシ</t>
    </rPh>
    <rPh sb="312" eb="313">
      <t>イ</t>
    </rPh>
    <phoneticPr fontId="4"/>
  </si>
  <si>
    <t>　農業集落排水事業は、農業用水の保全を目的としており、人口が密集している市街地の下水道整備と比べ、収益率が低い事業です。
　一般会計からの基準外の繰入金で赤字を補てんする状態が続いております。また、今後施設の老朽化も考慮し、公共下水道への接続による施設の統廃合を検討しております。</t>
    <rPh sb="1" eb="3">
      <t>ノウギョウ</t>
    </rPh>
    <rPh sb="3" eb="5">
      <t>シュウラク</t>
    </rPh>
    <rPh sb="5" eb="7">
      <t>ハイスイ</t>
    </rPh>
    <rPh sb="7" eb="9">
      <t>ジギョウ</t>
    </rPh>
    <rPh sb="11" eb="13">
      <t>ノウギョウ</t>
    </rPh>
    <rPh sb="13" eb="15">
      <t>ヨウスイ</t>
    </rPh>
    <rPh sb="16" eb="18">
      <t>ホゼン</t>
    </rPh>
    <rPh sb="19" eb="21">
      <t>モクテキ</t>
    </rPh>
    <rPh sb="27" eb="29">
      <t>ジンコウ</t>
    </rPh>
    <rPh sb="30" eb="32">
      <t>ミッシュウ</t>
    </rPh>
    <rPh sb="36" eb="39">
      <t>シガイチ</t>
    </rPh>
    <rPh sb="40" eb="43">
      <t>ゲスイドウ</t>
    </rPh>
    <rPh sb="43" eb="45">
      <t>セイビ</t>
    </rPh>
    <rPh sb="46" eb="47">
      <t>クラ</t>
    </rPh>
    <rPh sb="49" eb="51">
      <t>シュウエキ</t>
    </rPh>
    <rPh sb="51" eb="52">
      <t>リツ</t>
    </rPh>
    <rPh sb="53" eb="54">
      <t>ヒク</t>
    </rPh>
    <rPh sb="55" eb="57">
      <t>ジギョウ</t>
    </rPh>
    <rPh sb="62" eb="64">
      <t>イッパン</t>
    </rPh>
    <rPh sb="64" eb="66">
      <t>カイケイ</t>
    </rPh>
    <rPh sb="69" eb="71">
      <t>キジュン</t>
    </rPh>
    <rPh sb="71" eb="72">
      <t>ガイ</t>
    </rPh>
    <rPh sb="73" eb="75">
      <t>クリイレ</t>
    </rPh>
    <rPh sb="75" eb="76">
      <t>キン</t>
    </rPh>
    <rPh sb="77" eb="79">
      <t>アカジ</t>
    </rPh>
    <rPh sb="80" eb="81">
      <t>ホ</t>
    </rPh>
    <rPh sb="85" eb="87">
      <t>ジョウタイ</t>
    </rPh>
    <rPh sb="88" eb="89">
      <t>ツヅ</t>
    </rPh>
    <rPh sb="99" eb="101">
      <t>コンゴ</t>
    </rPh>
    <rPh sb="101" eb="103">
      <t>シセツ</t>
    </rPh>
    <rPh sb="104" eb="106">
      <t>ロウキュウ</t>
    </rPh>
    <rPh sb="106" eb="107">
      <t>カ</t>
    </rPh>
    <rPh sb="108" eb="110">
      <t>コウリョ</t>
    </rPh>
    <rPh sb="112" eb="114">
      <t>コウキョウ</t>
    </rPh>
    <rPh sb="114" eb="116">
      <t>ゲスイ</t>
    </rPh>
    <rPh sb="116" eb="117">
      <t>ドウ</t>
    </rPh>
    <rPh sb="119" eb="121">
      <t>セツゾク</t>
    </rPh>
    <rPh sb="124" eb="126">
      <t>シセツ</t>
    </rPh>
    <rPh sb="127" eb="130">
      <t>トウハイゴウ</t>
    </rPh>
    <rPh sb="131" eb="13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</si>
</sst>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9-42F5-9A70-443929508C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FA9-42F5-9A70-443929508C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57.08</c:v>
                </c:pt>
                <c:pt idx="1">
                  <c:v>56.35</c:v>
                </c:pt>
                <c:pt idx="2">
                  <c:v>74.849999999999994</c:v>
                </c:pt>
                <c:pt idx="3">
                  <c:v>48.54</c:v>
                </c:pt>
                <c:pt idx="4">
                  <c:v>56.29</c:v>
                </c:pt>
              </c:numCache>
            </c:numRef>
          </c:val>
          <c:extLst>
            <c:ext xmlns:c16="http://schemas.microsoft.com/office/drawing/2014/chart" uri="{C3380CC4-5D6E-409C-BE32-E72D297353CC}">
              <c16:uniqueId val="{00000000-3FA2-4DC9-87B8-C149CE00D2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FA2-4DC9-87B8-C149CE00D2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94.78</c:v>
                </c:pt>
                <c:pt idx="1">
                  <c:v>92.29</c:v>
                </c:pt>
                <c:pt idx="2">
                  <c:v>91.69</c:v>
                </c:pt>
                <c:pt idx="3">
                  <c:v>91.91</c:v>
                </c:pt>
                <c:pt idx="4">
                  <c:v>91.99</c:v>
                </c:pt>
              </c:numCache>
            </c:numRef>
          </c:val>
          <c:extLst>
            <c:ext xmlns:c16="http://schemas.microsoft.com/office/drawing/2014/chart" uri="{C3380CC4-5D6E-409C-BE32-E72D297353CC}">
              <c16:uniqueId val="{00000000-6524-42AF-961C-DE157769A9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524-42AF-961C-DE157769A9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57.23</c:v>
                </c:pt>
                <c:pt idx="1">
                  <c:v>75.44</c:v>
                </c:pt>
                <c:pt idx="2">
                  <c:v>77.040000000000006</c:v>
                </c:pt>
                <c:pt idx="3">
                  <c:v>68.89</c:v>
                </c:pt>
                <c:pt idx="4">
                  <c:v>77.67</c:v>
                </c:pt>
              </c:numCache>
            </c:numRef>
          </c:val>
          <c:extLst>
            <c:ext xmlns:c16="http://schemas.microsoft.com/office/drawing/2014/chart" uri="{C3380CC4-5D6E-409C-BE32-E72D297353CC}">
              <c16:uniqueId val="{00000000-542D-420E-A3DD-4494CD076E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2D-420E-A3DD-4494CD076E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EF-4D83-8018-B96EEFAC70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EF-4D83-8018-B96EEFAC70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B1-4ACF-B8AB-1E6576387D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1-4ACF-B8AB-1E6576387D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5-4E0A-BE5D-30AF8172BA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5-4E0A-BE5D-30AF8172BA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10-4E32-A622-37802BB11D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10-4E32-A622-37802BB11D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15.71</c:v>
                </c:pt>
                <c:pt idx="1">
                  <c:v>0</c:v>
                </c:pt>
                <c:pt idx="2">
                  <c:v>0</c:v>
                </c:pt>
                <c:pt idx="3">
                  <c:v>0</c:v>
                </c:pt>
                <c:pt idx="4">
                  <c:v>0</c:v>
                </c:pt>
              </c:numCache>
            </c:numRef>
          </c:val>
          <c:extLst>
            <c:ext xmlns:c16="http://schemas.microsoft.com/office/drawing/2014/chart" uri="{C3380CC4-5D6E-409C-BE32-E72D297353CC}">
              <c16:uniqueId val="{00000000-1208-4DE4-9108-08720F0697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208-4DE4-9108-08720F0697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45.48</c:v>
                </c:pt>
                <c:pt idx="1">
                  <c:v>58.24</c:v>
                </c:pt>
                <c:pt idx="2">
                  <c:v>49.5</c:v>
                </c:pt>
                <c:pt idx="3">
                  <c:v>58.42</c:v>
                </c:pt>
                <c:pt idx="4">
                  <c:v>80.61</c:v>
                </c:pt>
              </c:numCache>
            </c:numRef>
          </c:val>
          <c:extLst>
            <c:ext xmlns:c16="http://schemas.microsoft.com/office/drawing/2014/chart" uri="{C3380CC4-5D6E-409C-BE32-E72D297353CC}">
              <c16:uniqueId val="{00000000-0FEA-46BB-9A27-200B3BDF39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FEA-46BB-9A27-200B3BDF39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262.91000000000003</c:v>
                </c:pt>
                <c:pt idx="1">
                  <c:v>242.72</c:v>
                </c:pt>
                <c:pt idx="2">
                  <c:v>295.06</c:v>
                </c:pt>
                <c:pt idx="3">
                  <c:v>249.81</c:v>
                </c:pt>
                <c:pt idx="4">
                  <c:v>181.8</c:v>
                </c:pt>
              </c:numCache>
            </c:numRef>
          </c:val>
          <c:extLst>
            <c:ext xmlns:c16="http://schemas.microsoft.com/office/drawing/2014/chart" uri="{C3380CC4-5D6E-409C-BE32-E72D297353CC}">
              <c16:uniqueId val="{00000000-2477-4442-B120-6F03E146BF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477-4442-B120-6F03E146BF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大田原市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71449</v>
      </c>
      <c r="AM8" s="50"/>
      <c r="AN8" s="50"/>
      <c r="AO8" s="50"/>
      <c r="AP8" s="50"/>
      <c r="AQ8" s="50"/>
      <c r="AR8" s="50"/>
      <c r="AS8" s="50"/>
      <c r="AT8" s="45">
        <f>データ!T6</f>
        <v>354.36</v>
      </c>
      <c r="AU8" s="45"/>
      <c r="AV8" s="45"/>
      <c r="AW8" s="45"/>
      <c r="AX8" s="45"/>
      <c r="AY8" s="45"/>
      <c r="AZ8" s="45"/>
      <c r="BA8" s="45"/>
      <c r="BB8" s="45">
        <f>データ!U6</f>
        <v>201.63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5.23</v>
      </c>
      <c r="Q10" s="45"/>
      <c r="R10" s="45"/>
      <c r="S10" s="45"/>
      <c r="T10" s="45"/>
      <c r="U10" s="45"/>
      <c r="V10" s="45"/>
      <c r="W10" s="45">
        <f>データ!Q6</f>
        <v>76.03</v>
      </c>
      <c r="X10" s="45"/>
      <c r="Y10" s="45"/>
      <c r="Z10" s="45"/>
      <c r="AA10" s="45"/>
      <c r="AB10" s="45"/>
      <c r="AC10" s="45"/>
      <c r="AD10" s="50">
        <f>データ!R6</f>
        <v>2700</v>
      </c>
      <c r="AE10" s="50"/>
      <c r="AF10" s="50"/>
      <c r="AG10" s="50"/>
      <c r="AH10" s="50"/>
      <c r="AI10" s="50"/>
      <c r="AJ10" s="50"/>
      <c r="AK10" s="2"/>
      <c r="AL10" s="50">
        <f>データ!V6</f>
        <v>3719</v>
      </c>
      <c r="AM10" s="50"/>
      <c r="AN10" s="50"/>
      <c r="AO10" s="50"/>
      <c r="AP10" s="50"/>
      <c r="AQ10" s="50"/>
      <c r="AR10" s="50"/>
      <c r="AS10" s="50"/>
      <c r="AT10" s="45">
        <f>データ!W6</f>
        <v>2.23</v>
      </c>
      <c r="AU10" s="45"/>
      <c r="AV10" s="45"/>
      <c r="AW10" s="45"/>
      <c r="AX10" s="45"/>
      <c r="AY10" s="45"/>
      <c r="AZ10" s="45"/>
      <c r="BA10" s="45"/>
      <c r="BB10" s="45">
        <f>データ!X6</f>
        <v>1667.71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uEvjoU9o9rcsxpU6pAR4iOKupJsGK13U02SG4f70KwzhIOa0kMPImwdbZ0+k/TrtvA3bIL7bVP6Nmbhm66Igg==" saltValue="HxNuP7ZGO8E950vdMaQc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92100</v>
      </c>
      <c r="D6" s="33">
        <f t="shared" si="3"/>
        <v>47</v>
      </c>
      <c r="E6" s="33">
        <f t="shared" si="3"/>
        <v>17</v>
      </c>
      <c r="F6" s="33">
        <f t="shared" si="3"/>
        <v>5</v>
      </c>
      <c r="G6" s="33">
        <f t="shared" si="3"/>
        <v>0</v>
      </c>
      <c r="H6" s="33" t="str">
        <f t="shared" si="3"/>
        <v>栃木県　大田原市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5.23</v>
      </c>
      <c r="Q6" s="34">
        <f t="shared" si="3"/>
        <v>76.03</v>
      </c>
      <c r="R6" s="34">
        <f t="shared" si="3"/>
        <v>2700</v>
      </c>
      <c r="S6" s="34">
        <f t="shared" si="3"/>
        <v>71449</v>
      </c>
      <c r="T6" s="34">
        <f t="shared" si="3"/>
        <v>354.36</v>
      </c>
      <c r="U6" s="34">
        <f t="shared" si="3"/>
        <v>201.63</v>
      </c>
      <c r="V6" s="34">
        <f t="shared" si="3"/>
        <v>3719</v>
      </c>
      <c r="W6" s="34">
        <f t="shared" si="3"/>
        <v>2.23</v>
      </c>
      <c r="X6" s="34">
        <f t="shared" si="3"/>
        <v>1667.71</v>
      </c>
      <c r="Y6" s="35">
        <f>IF(Y7="",NA(),Y7)</f>
        <v>57.23</v>
      </c>
      <c r="Z6" s="35">
        <f t="shared" ref="Z6:AH6" si="4">IF(Z7="",NA(),Z7)</f>
        <v>75.44</v>
      </c>
      <c r="AA6" s="35">
        <f t="shared" si="4"/>
        <v>77.040000000000006</v>
      </c>
      <c r="AB6" s="35">
        <f t="shared" si="4"/>
        <v>68.89</v>
      </c>
      <c r="AC6" s="35">
        <f t="shared" si="4"/>
        <v>77.67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15.71</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45.48</v>
      </c>
      <c r="BR6" s="35">
        <f t="shared" ref="BR6:BZ6" si="8">IF(BR7="",NA(),BR7)</f>
        <v>58.24</v>
      </c>
      <c r="BS6" s="35">
        <f t="shared" si="8"/>
        <v>49.5</v>
      </c>
      <c r="BT6" s="35">
        <f t="shared" si="8"/>
        <v>58.42</v>
      </c>
      <c r="BU6" s="35">
        <f t="shared" si="8"/>
        <v>80.61</v>
      </c>
      <c r="BV6" s="35">
        <f t="shared" si="8"/>
        <v>50.82</v>
      </c>
      <c r="BW6" s="35">
        <f t="shared" si="8"/>
        <v>52.19</v>
      </c>
      <c r="BX6" s="35">
        <f t="shared" si="8"/>
        <v>55.32</v>
      </c>
      <c r="BY6" s="35">
        <f t="shared" si="8"/>
        <v>59.8</v>
      </c>
      <c r="BZ6" s="35">
        <f t="shared" si="8"/>
        <v>57.77</v>
      </c>
      <c r="CA6" s="34" t="str">
        <f>IF(CA7="","",IF(CA7="-","【-】","【"&amp;SUBSTITUTE(TEXT(CA7,"#,##0.00"),"-","△")&amp;"】"))</f>
        <v>【59.51】</v>
      </c>
      <c r="CB6" s="35">
        <f>IF(CB7="",NA(),CB7)</f>
        <v>262.91000000000003</v>
      </c>
      <c r="CC6" s="35">
        <f t="shared" ref="CC6:CK6" si="9">IF(CC7="",NA(),CC7)</f>
        <v>242.72</v>
      </c>
      <c r="CD6" s="35">
        <f t="shared" si="9"/>
        <v>295.06</v>
      </c>
      <c r="CE6" s="35">
        <f t="shared" si="9"/>
        <v>249.81</v>
      </c>
      <c r="CF6" s="35">
        <f t="shared" si="9"/>
        <v>181.8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57.08</v>
      </c>
      <c r="CN6" s="35">
        <f t="shared" ref="CN6:CV6" si="10">IF(CN7="",NA(),CN7)</f>
        <v>56.35</v>
      </c>
      <c r="CO6" s="35">
        <f t="shared" si="10"/>
        <v>74.849999999999994</v>
      </c>
      <c r="CP6" s="35">
        <f t="shared" si="10"/>
        <v>48.54</v>
      </c>
      <c r="CQ6" s="35">
        <f t="shared" si="10"/>
        <v>56.29</v>
      </c>
      <c r="CR6" s="35">
        <f t="shared" si="10"/>
        <v>53.24</v>
      </c>
      <c r="CS6" s="35">
        <f t="shared" si="10"/>
        <v>52.31</v>
      </c>
      <c r="CT6" s="35">
        <f t="shared" si="10"/>
        <v>60.65</v>
      </c>
      <c r="CU6" s="35">
        <f t="shared" si="10"/>
        <v>51.75</v>
      </c>
      <c r="CV6" s="35">
        <f t="shared" si="10"/>
        <v>50.68</v>
      </c>
      <c r="CW6" s="34" t="str">
        <f>IF(CW7="","",IF(CW7="-","【-】","【"&amp;SUBSTITUTE(TEXT(CW7,"#,##0.00"),"-","△")&amp;"】"))</f>
        <v>【52.23】</v>
      </c>
      <c r="CX6" s="35">
        <f>IF(CX7="",NA(),CX7)</f>
        <v>94.78</v>
      </c>
      <c r="CY6" s="35">
        <f t="shared" ref="CY6:DG6" si="11">IF(CY7="",NA(),CY7)</f>
        <v>92.29</v>
      </c>
      <c r="CZ6" s="35">
        <f t="shared" si="11"/>
        <v>91.69</v>
      </c>
      <c r="DA6" s="35">
        <f t="shared" si="11"/>
        <v>91.91</v>
      </c>
      <c r="DB6" s="35">
        <f t="shared" si="11"/>
        <v>91.99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92100</v>
      </c>
      <c r="D7" s="37">
        <v>47</v>
      </c>
      <c r="E7" s="37">
        <v>17</v>
      </c>
      <c r="F7" s="37">
        <v>5</v>
      </c>
      <c r="G7" s="37">
        <v>0</v>
      </c>
      <c r="H7" s="37" t="s">
        <v>96</v>
      </c>
      <c r="I7" s="37" t="s">
        <v>97</v>
      </c>
      <c r="J7" s="37" t="s">
        <v>98</v>
      </c>
      <c r="K7" s="37" t="s">
        <v>99</v>
      </c>
      <c r="L7" s="37" t="s">
        <v>100</v>
      </c>
      <c r="M7" s="37" t="s">
        <v>101</v>
      </c>
      <c r="N7" s="38" t="s">
        <v>102</v>
      </c>
      <c r="O7" s="38" t="s">
        <v>103</v>
      </c>
      <c r="P7" s="38">
        <v>5.23</v>
      </c>
      <c r="Q7" s="38">
        <v>76.03</v>
      </c>
      <c r="R7" s="38">
        <v>2700</v>
      </c>
      <c r="S7" s="38">
        <v>71449</v>
      </c>
      <c r="T7" s="38">
        <v>354.36</v>
      </c>
      <c r="U7" s="38">
        <v>201.63</v>
      </c>
      <c r="V7" s="38">
        <v>3719</v>
      </c>
      <c r="W7" s="38">
        <v>2.23</v>
      </c>
      <c r="X7" s="38">
        <v>1667.71</v>
      </c>
      <c r="Y7" s="38">
        <v>57.23</v>
      </c>
      <c r="Z7" s="38">
        <v>75.44</v>
      </c>
      <c r="AA7" s="38">
        <v>77.040000000000006</v>
      </c>
      <c r="AB7" s="38">
        <v>68.89</v>
      </c>
      <c r="AC7" s="38">
        <v>77.67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15.71</v>
      </c>
      <c r="BG7" s="38">
        <v>0</v>
      </c>
      <c r="BH7" s="38">
        <v>0</v>
      </c>
      <c r="BI7" s="38">
        <v>0</v>
      </c>
      <c r="BJ7" s="38">
        <v>0</v>
      </c>
      <c r="BK7" s="38">
        <v>1044.8</v>
      </c>
      <c r="BL7" s="38">
        <v>1081.8</v>
      </c>
      <c r="BM7" s="38">
        <v>974.93</v>
      </c>
      <c r="BN7" s="38">
        <v>855.8</v>
      </c>
      <c r="BO7" s="38">
        <v>789.46</v>
      </c>
      <c r="BP7" s="38">
        <v>747.76</v>
      </c>
      <c r="BQ7" s="38">
        <v>45.48</v>
      </c>
      <c r="BR7" s="38">
        <v>58.24</v>
      </c>
      <c r="BS7" s="38">
        <v>49.5</v>
      </c>
      <c r="BT7" s="38">
        <v>58.42</v>
      </c>
      <c r="BU7" s="38">
        <v>80.61</v>
      </c>
      <c r="BV7" s="38">
        <v>50.82</v>
      </c>
      <c r="BW7" s="38">
        <v>52.19</v>
      </c>
      <c r="BX7" s="38">
        <v>55.32</v>
      </c>
      <c r="BY7" s="38">
        <v>59.8</v>
      </c>
      <c r="BZ7" s="38">
        <v>57.77</v>
      </c>
      <c r="CA7" s="38">
        <v>59.51</v>
      </c>
      <c r="CB7" s="38">
        <v>262.91000000000003</v>
      </c>
      <c r="CC7" s="38">
        <v>242.72</v>
      </c>
      <c r="CD7" s="38">
        <v>295.06</v>
      </c>
      <c r="CE7" s="38">
        <v>249.81</v>
      </c>
      <c r="CF7" s="38">
        <v>181.8</v>
      </c>
      <c r="CG7" s="38">
        <v>300.52</v>
      </c>
      <c r="CH7" s="38">
        <v>296.14</v>
      </c>
      <c r="CI7" s="38">
        <v>283.17</v>
      </c>
      <c r="CJ7" s="38">
        <v>263.76</v>
      </c>
      <c r="CK7" s="38">
        <v>274.35000000000002</v>
      </c>
      <c r="CL7" s="38">
        <v>261.45999999999998</v>
      </c>
      <c r="CM7" s="38">
        <v>57.08</v>
      </c>
      <c r="CN7" s="38">
        <v>56.35</v>
      </c>
      <c r="CO7" s="38">
        <v>74.849999999999994</v>
      </c>
      <c r="CP7" s="38">
        <v>48.54</v>
      </c>
      <c r="CQ7" s="38">
        <v>56.29</v>
      </c>
      <c r="CR7" s="38">
        <v>53.24</v>
      </c>
      <c r="CS7" s="38">
        <v>52.31</v>
      </c>
      <c r="CT7" s="38">
        <v>60.65</v>
      </c>
      <c r="CU7" s="38">
        <v>51.75</v>
      </c>
      <c r="CV7" s="38">
        <v>50.68</v>
      </c>
      <c r="CW7" s="38">
        <v>52.23</v>
      </c>
      <c r="CX7" s="38">
        <v>94.78</v>
      </c>
      <c r="CY7" s="38">
        <v>92.29</v>
      </c>
      <c r="CZ7" s="38">
        <v>91.69</v>
      </c>
      <c r="DA7" s="38">
        <v>91.91</v>
      </c>
      <c r="DB7" s="38">
        <v>91.99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2020-02-27T00:16:52Z</cp:lastPrinted>
  <dcterms:created xsi:type="dcterms:W3CDTF">2019-12-05T05:17:48Z</dcterms:created>
  <dcterms:modified xsi:type="dcterms:W3CDTF">2020-02-27T00:16:55Z</dcterms:modified>
  <cp:category/>
</cp:coreProperties>
</file>