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5財政担当\H29\④公営企業\【決算統計】\H29\★300125公営企業に係る「経営比較分析表」の作成について\05★公表用\5下水（特環）未（宇）\"/>
    </mc:Choice>
  </mc:AlternateContent>
  <workbookProtection workbookAlgorithmName="SHA-512" workbookHashValue="smaJu+920MIp04JV79G0/KFglSkhiS3JF22EkJoYNrsm6VptNxD+n1KMnxkVopbmAIeAwYFwS9YW7aXDInZHyQ==" workbookSaltValue="dP1GtYq2dtwahBzjha1qeA==" workbookSpinCount="100000" lockStructure="1"/>
  <bookViews>
    <workbookView xWindow="0" yWindow="0" windowWidth="20490" windowHeight="775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BB8" i="4" s="1"/>
  <c r="T6" i="5"/>
  <c r="S6" i="5"/>
  <c r="R6" i="5"/>
  <c r="AD10" i="4" s="1"/>
  <c r="Q6" i="5"/>
  <c r="W10" i="4" s="1"/>
  <c r="P6" i="5"/>
  <c r="O6" i="5"/>
  <c r="I10" i="4" s="1"/>
  <c r="N6" i="5"/>
  <c r="B10" i="4" s="1"/>
  <c r="M6" i="5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AT10" i="4"/>
  <c r="P10" i="4"/>
  <c r="AT8" i="4"/>
  <c r="AL8" i="4"/>
  <c r="W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<sst xmlns="http://schemas.openxmlformats.org/spreadsheetml/2006/main" count="240" uniqueCount="126">
  <si>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</si>
  <si>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</si>
  <si>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</si>
  <si>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</si>
  <si>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</si>
  <si>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</si>
  <si>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</si>
  <si>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</si>
  <si>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</si>
  <si>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</si>
  <si>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</si>
  <si>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</si>
  <si>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</si>
  <si>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</si>
  <si>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</si>
  <si>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</si>
  <si>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</si>
  <si>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</si>
  <si>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</si>
  <si>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</si>
  <si>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</si>
  <si>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</si>
  <si>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</si>
  <si>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</si>
  <si>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</si>
  <si>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</si>
  <si>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</si>
  <si>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</si>
  <si>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</si>
  <si>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</si>
  <si>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</si>
  <si>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</si>
  <si>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</si>
  <si>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</si>
  <si>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</si>
  <si>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</si>
  <si>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</si>
  <si>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</si>
  <si>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</si>
  <si>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</si>
  <si>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</si>
  <si>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</si>
  <si>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</si>
  <si>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</si>
  <si>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</si>
  <si>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</si>
  <si>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</si>
  <si>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</si>
  <si>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</si>
  <si>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</si>
  <si>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</si>
  <si>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</si>
  <si>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</si>
  <si>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</si>
  <si>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</si>
  <si>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</si>
  <si>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</si>
  <si>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</si>
  <si>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</si>
  <si>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</si>
  <si>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</si>
  <si>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</si>
  <si>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</si>
  <si>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</si>
  <si>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</si>
  <si>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</si>
  <si>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</si>
  <si>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</si>
  <si>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</si>
  <si>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</si>
  <si>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</si>
  <si>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</si>
  <si>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</si>
  <si>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</si>
  <si>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</si>
  <si>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</si>
  <si>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</si>
  <si>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</si>
  <si>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</si>
  <si>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</si>
  <si>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</si>
  <si>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</si>
  <si>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</si>
  <si>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</si>
  <si>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</si>
  <si>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</si>
  <si>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</si>
  <si>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</si>
  <si>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</si>
  <si>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</si>
  <si>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</si>
  <si>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</si>
  <si>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</si>
  <si>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</si>
  <si>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</si>
  <si>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</si>
  <si>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</si>
  <si>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</si>
  <si>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</si>
  <si>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</si>
  <si>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</si>
  <si>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</si>
  <si>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</si>
  <si>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</si>
  <si>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</si>
  <si>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</si>
  <si>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</si>
  <si>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</si>
  <si>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</si>
  <si>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</si>
  <si>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栃木県　大田原市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</si>
  <si>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</si>
  <si>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</si>
  <si>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</si>
  <si>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</si>
  <si>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</si>
  <si>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</si>
  <si>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</si>
  <si>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</si>
  <si>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</si>
  <si>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</si>
  <si>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</si>
  <si>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①収益的収支比率については、使用料収入以外の収入もありますが、100％を越えており良好な状態です。
④企業債残高対事業規模比率は、使用料収入に対する債務残高の比率を示しています。下水道整備は継続しており、維持管理費用は使用料収入で賄えておらず、平成28年度につきましては、債務は一般会計負担分のみとなります。
⑤経費回収率については、100％に達しておりませんが、下水道整備を継続しており、今後、使用料の増収が見込め、改善されると考えます。
⑥汚水処理原価は、類似団体平均値を下回っておりますので、比較的効率的に汚水処理されています。
⑦施設利用率は汚水処理場に関する指標です。市単独の黒羽地区の処理場は処理能力に余裕があるため、今後農業集落排水事業との統合などを検討する予定です。
⑧水洗化率は、下水道区域内の接続率です。類似団体平均値を下回っておりますが、人口減少や高齢化の地区を含んでおりますので、改善が見込めないのが実情です。</t>
    <rPh sb="1" eb="4">
      <t>シュウエキテキ</t>
    </rPh>
    <rPh sb="4" eb="6">
      <t>シュウシ</t>
    </rPh>
    <rPh sb="6" eb="8">
      <t>ヒリツ</t>
    </rPh>
    <rPh sb="17" eb="19">
      <t>シュウニュウ</t>
    </rPh>
    <rPh sb="19" eb="21">
      <t>イガイ</t>
    </rPh>
    <rPh sb="22" eb="24">
      <t>シュウニュウ</t>
    </rPh>
    <rPh sb="36" eb="37">
      <t>コ</t>
    </rPh>
    <rPh sb="41" eb="43">
      <t>リョウコウ</t>
    </rPh>
    <rPh sb="44" eb="46">
      <t>ジョウタイ</t>
    </rPh>
    <rPh sb="51" eb="53">
      <t>キギョウ</t>
    </rPh>
    <rPh sb="53" eb="54">
      <t>サイ</t>
    </rPh>
    <rPh sb="54" eb="56">
      <t>ザンダカ</t>
    </rPh>
    <rPh sb="56" eb="57">
      <t>タイ</t>
    </rPh>
    <rPh sb="57" eb="59">
      <t>ジギョウ</t>
    </rPh>
    <rPh sb="59" eb="61">
      <t>キボ</t>
    </rPh>
    <rPh sb="61" eb="63">
      <t>ヒリツ</t>
    </rPh>
    <rPh sb="65" eb="68">
      <t>シヨウリョウ</t>
    </rPh>
    <rPh sb="68" eb="70">
      <t>シュウニュウ</t>
    </rPh>
    <rPh sb="71" eb="72">
      <t>タイ</t>
    </rPh>
    <rPh sb="74" eb="76">
      <t>サイム</t>
    </rPh>
    <rPh sb="76" eb="78">
      <t>ザンダカ</t>
    </rPh>
    <rPh sb="79" eb="81">
      <t>ヒリツ</t>
    </rPh>
    <rPh sb="82" eb="83">
      <t>シメ</t>
    </rPh>
    <rPh sb="89" eb="91">
      <t>ゲスイ</t>
    </rPh>
    <rPh sb="91" eb="92">
      <t>ドウ</t>
    </rPh>
    <rPh sb="92" eb="94">
      <t>セイビ</t>
    </rPh>
    <rPh sb="95" eb="97">
      <t>ケイゾク</t>
    </rPh>
    <rPh sb="102" eb="104">
      <t>イジ</t>
    </rPh>
    <rPh sb="104" eb="106">
      <t>カンリ</t>
    </rPh>
    <rPh sb="106" eb="108">
      <t>ヒヨウ</t>
    </rPh>
    <rPh sb="109" eb="112">
      <t>シヨウリョウ</t>
    </rPh>
    <rPh sb="112" eb="114">
      <t>シュウニュウ</t>
    </rPh>
    <rPh sb="115" eb="116">
      <t>マカナ</t>
    </rPh>
    <rPh sb="122" eb="124">
      <t>ヘイセイ</t>
    </rPh>
    <rPh sb="126" eb="128">
      <t>ネンド</t>
    </rPh>
    <rPh sb="136" eb="138">
      <t>サイム</t>
    </rPh>
    <rPh sb="139" eb="141">
      <t>イッパン</t>
    </rPh>
    <rPh sb="141" eb="143">
      <t>カイケイ</t>
    </rPh>
    <rPh sb="143" eb="146">
      <t>フタンブン</t>
    </rPh>
    <rPh sb="156" eb="158">
      <t>ケイヒ</t>
    </rPh>
    <rPh sb="158" eb="160">
      <t>カイシュウ</t>
    </rPh>
    <rPh sb="160" eb="161">
      <t>リツ</t>
    </rPh>
    <rPh sb="172" eb="173">
      <t>タッ</t>
    </rPh>
    <rPh sb="182" eb="184">
      <t>ゲスイ</t>
    </rPh>
    <rPh sb="184" eb="185">
      <t>ドウ</t>
    </rPh>
    <rPh sb="185" eb="187">
      <t>セイビ</t>
    </rPh>
    <rPh sb="188" eb="190">
      <t>ケイゾク</t>
    </rPh>
    <rPh sb="195" eb="197">
      <t>コンゴ</t>
    </rPh>
    <rPh sb="198" eb="201">
      <t>シヨウリョウ</t>
    </rPh>
    <rPh sb="202" eb="204">
      <t>ゾウシュウ</t>
    </rPh>
    <rPh sb="205" eb="207">
      <t>ミコ</t>
    </rPh>
    <rPh sb="209" eb="211">
      <t>カイゼン</t>
    </rPh>
    <rPh sb="215" eb="216">
      <t>カンガ</t>
    </rPh>
    <rPh sb="222" eb="224">
      <t>オスイ</t>
    </rPh>
    <rPh sb="224" eb="226">
      <t>ショリ</t>
    </rPh>
    <rPh sb="226" eb="228">
      <t>ゲンカ</t>
    </rPh>
    <rPh sb="230" eb="232">
      <t>ルイジ</t>
    </rPh>
    <rPh sb="232" eb="234">
      <t>ダンタイ</t>
    </rPh>
    <rPh sb="234" eb="237">
      <t>ヘイキンチ</t>
    </rPh>
    <rPh sb="238" eb="240">
      <t>シタマワ</t>
    </rPh>
    <rPh sb="249" eb="252">
      <t>ヒカクテキ</t>
    </rPh>
    <rPh sb="252" eb="254">
      <t>コウリツ</t>
    </rPh>
    <rPh sb="254" eb="255">
      <t>テキ</t>
    </rPh>
    <rPh sb="256" eb="258">
      <t>オスイ</t>
    </rPh>
    <rPh sb="258" eb="260">
      <t>ショリ</t>
    </rPh>
    <rPh sb="269" eb="271">
      <t>シセツ</t>
    </rPh>
    <rPh sb="271" eb="273">
      <t>リヨウ</t>
    </rPh>
    <rPh sb="273" eb="274">
      <t>リツ</t>
    </rPh>
    <rPh sb="275" eb="277">
      <t>オスイ</t>
    </rPh>
    <rPh sb="277" eb="279">
      <t>ショリ</t>
    </rPh>
    <rPh sb="279" eb="280">
      <t>ジョウ</t>
    </rPh>
    <rPh sb="281" eb="282">
      <t>カン</t>
    </rPh>
    <rPh sb="284" eb="286">
      <t>シヒョウ</t>
    </rPh>
    <rPh sb="289" eb="290">
      <t>シ</t>
    </rPh>
    <rPh sb="290" eb="292">
      <t>タンドク</t>
    </rPh>
    <rPh sb="293" eb="295">
      <t>クロバネ</t>
    </rPh>
    <rPh sb="295" eb="297">
      <t>チク</t>
    </rPh>
    <rPh sb="298" eb="301">
      <t>ショリジョウ</t>
    </rPh>
    <rPh sb="302" eb="304">
      <t>ショリ</t>
    </rPh>
    <rPh sb="304" eb="306">
      <t>ノウリョク</t>
    </rPh>
    <rPh sb="307" eb="309">
      <t>ヨユウ</t>
    </rPh>
    <rPh sb="315" eb="317">
      <t>コンゴ</t>
    </rPh>
    <rPh sb="317" eb="319">
      <t>ノウギョウ</t>
    </rPh>
    <rPh sb="319" eb="321">
      <t>シュウラク</t>
    </rPh>
    <rPh sb="321" eb="323">
      <t>ハイスイ</t>
    </rPh>
    <rPh sb="323" eb="325">
      <t>ジギョウ</t>
    </rPh>
    <rPh sb="327" eb="329">
      <t>トウゴウ</t>
    </rPh>
    <rPh sb="332" eb="334">
      <t>ケントウ</t>
    </rPh>
    <rPh sb="336" eb="338">
      <t>ヨテイ</t>
    </rPh>
    <rPh sb="343" eb="345">
      <t>スイセン</t>
    </rPh>
    <rPh sb="345" eb="346">
      <t>カ</t>
    </rPh>
    <rPh sb="346" eb="347">
      <t>リツ</t>
    </rPh>
    <rPh sb="349" eb="352">
      <t>ゲスイドウ</t>
    </rPh>
    <rPh sb="352" eb="354">
      <t>クイキ</t>
    </rPh>
    <rPh sb="354" eb="355">
      <t>ナイ</t>
    </rPh>
    <rPh sb="356" eb="358">
      <t>セツゾク</t>
    </rPh>
    <rPh sb="358" eb="359">
      <t>リツ</t>
    </rPh>
    <rPh sb="362" eb="364">
      <t>ルイジ</t>
    </rPh>
    <rPh sb="364" eb="366">
      <t>ダンタイ</t>
    </rPh>
    <rPh sb="366" eb="368">
      <t>ヘイキン</t>
    </rPh>
    <rPh sb="368" eb="369">
      <t>チ</t>
    </rPh>
    <rPh sb="370" eb="372">
      <t>シタマワ</t>
    </rPh>
    <rPh sb="380" eb="382">
      <t>ジンコウ</t>
    </rPh>
    <rPh sb="382" eb="384">
      <t>ゲンショウ</t>
    </rPh>
    <rPh sb="385" eb="388">
      <t>コウレイカ</t>
    </rPh>
    <rPh sb="389" eb="391">
      <t>チク</t>
    </rPh>
    <rPh sb="392" eb="393">
      <t>フク</t>
    </rPh>
    <rPh sb="402" eb="404">
      <t>カイゼン</t>
    </rPh>
    <rPh sb="405" eb="407">
      <t>ミコ</t>
    </rPh>
    <rPh sb="412" eb="414">
      <t>ジツジョウ</t>
    </rPh>
    <phoneticPr fontId="7"/>
  </si>
  <si>
    <t>非設置</t>
    <rPh sb="0" eb="1">
      <t>ヒ</t>
    </rPh>
    <rPh sb="1" eb="3">
      <t>セッチ</t>
    </rPh>
    <phoneticPr fontId="4"/>
  </si>
  <si>
    <t>　この事業の経営状況としましては、収益的収支比率、経費回収率ともに良好な状態ですが、地方債の償還については、一般会計からの繰入金に依存している状況です。
　今後、収益の確保、汚水処理費の削減などに取り組み、経営健全化に努めます。</t>
    <rPh sb="3" eb="5">
      <t>ジギョウ</t>
    </rPh>
    <rPh sb="6" eb="8">
      <t>ケイエイ</t>
    </rPh>
    <rPh sb="8" eb="10">
      <t>ジョウキョウ</t>
    </rPh>
    <rPh sb="42" eb="45">
      <t>チホウサイ</t>
    </rPh>
    <rPh sb="46" eb="48">
      <t>ショウカン</t>
    </rPh>
    <rPh sb="54" eb="56">
      <t>イッパン</t>
    </rPh>
    <rPh sb="56" eb="58">
      <t>カイケイ</t>
    </rPh>
    <rPh sb="61" eb="63">
      <t>クリイレ</t>
    </rPh>
    <rPh sb="63" eb="64">
      <t>キン</t>
    </rPh>
    <rPh sb="65" eb="67">
      <t>イゾン</t>
    </rPh>
    <rPh sb="71" eb="73">
      <t>ジョウキョウ</t>
    </rPh>
    <phoneticPr fontId="7"/>
  </si>
  <si>
    <t>　特定環境保全公共下水道は、平成6年から開始しておりますので、耐用年数を経過した下水道管は無く、老朽化による修繕の実績はありません。
　また、黒羽処理区にあります汚水処理場は平成14年供用開始から約15年経過し、耐用年数が短い設備から交換を行っています。</t>
    <rPh sb="1" eb="3">
      <t>トクテイ</t>
    </rPh>
    <rPh sb="3" eb="5">
      <t>カンキョウ</t>
    </rPh>
    <rPh sb="5" eb="7">
      <t>ホゼン</t>
    </rPh>
    <rPh sb="7" eb="9">
      <t>コウキョウ</t>
    </rPh>
    <rPh sb="9" eb="12">
      <t>ゲスイドウ</t>
    </rPh>
    <rPh sb="14" eb="16">
      <t>ｈ</t>
    </rPh>
    <rPh sb="17" eb="18">
      <t>ネン</t>
    </rPh>
    <rPh sb="20" eb="22">
      <t>カイシ</t>
    </rPh>
    <rPh sb="31" eb="33">
      <t>タイヨウ</t>
    </rPh>
    <rPh sb="33" eb="35">
      <t>ネンスウ</t>
    </rPh>
    <rPh sb="36" eb="38">
      <t>ケイカ</t>
    </rPh>
    <rPh sb="71" eb="73">
      <t>クロバネ</t>
    </rPh>
    <rPh sb="73" eb="75">
      <t>ショリ</t>
    </rPh>
    <rPh sb="75" eb="76">
      <t>ク</t>
    </rPh>
    <rPh sb="81" eb="83">
      <t>オスイ</t>
    </rPh>
    <rPh sb="83" eb="85">
      <t>ショリ</t>
    </rPh>
    <rPh sb="85" eb="86">
      <t>ジョウ</t>
    </rPh>
    <rPh sb="87" eb="89">
      <t>ｈ</t>
    </rPh>
    <rPh sb="91" eb="92">
      <t>ネン</t>
    </rPh>
    <rPh sb="92" eb="94">
      <t>キョウヨウ</t>
    </rPh>
    <rPh sb="94" eb="96">
      <t>カイシ</t>
    </rPh>
    <rPh sb="98" eb="99">
      <t>ヤク</t>
    </rPh>
    <rPh sb="101" eb="102">
      <t>ネン</t>
    </rPh>
    <rPh sb="102" eb="104">
      <t>ケイカ</t>
    </rPh>
    <rPh sb="106" eb="108">
      <t>タイヨウ</t>
    </rPh>
    <rPh sb="108" eb="110">
      <t>ネンスウ</t>
    </rPh>
    <rPh sb="111" eb="112">
      <t>ミジカ</t>
    </rPh>
    <rPh sb="113" eb="115">
      <t>セツビ</t>
    </rPh>
    <rPh sb="117" eb="119">
      <t>コウカン</t>
    </rPh>
    <rPh sb="120" eb="121">
      <t>オコナ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</si>
</sst>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360416"/>
        <c:axId val="336360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0.11</c:v>
                </c:pt>
                <c:pt idx="1">
                  <c:v>0.05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360416"/>
        <c:axId val="336360808"/>
      </c:lineChart>
      <c:dateAx>
        <c:axId val="336360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360808"/>
        <c:crosses val="autoZero"/>
        <c:auto val="1"/>
        <c:lblOffset val="100"/>
        <c:baseTimeUnit val="years"/>
      </c:dateAx>
      <c:valAx>
        <c:axId val="336360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360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106.3</c:v>
                </c:pt>
                <c:pt idx="1">
                  <c:v>103.75</c:v>
                </c:pt>
                <c:pt idx="2">
                  <c:v>114.75</c:v>
                </c:pt>
                <c:pt idx="3">
                  <c:v>81.7</c:v>
                </c:pt>
                <c:pt idx="4">
                  <c:v>88.45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155952"/>
        <c:axId val="337156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42.31</c:v>
                </c:pt>
                <c:pt idx="1">
                  <c:v>43.65</c:v>
                </c:pt>
                <c:pt idx="2">
                  <c:v>43.58</c:v>
                </c:pt>
                <c:pt idx="3">
                  <c:v>41.35</c:v>
                </c:pt>
                <c:pt idx="4">
                  <c:v>42.9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155952"/>
        <c:axId val="337156344"/>
      </c:lineChart>
      <c:dateAx>
        <c:axId val="337155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7156344"/>
        <c:crosses val="autoZero"/>
        <c:auto val="1"/>
        <c:lblOffset val="100"/>
        <c:baseTimeUnit val="years"/>
      </c:dateAx>
      <c:valAx>
        <c:axId val="337156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7155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64.19</c:v>
                </c:pt>
                <c:pt idx="1">
                  <c:v>66.7</c:v>
                </c:pt>
                <c:pt idx="2">
                  <c:v>66.64</c:v>
                </c:pt>
                <c:pt idx="3">
                  <c:v>66.64</c:v>
                </c:pt>
                <c:pt idx="4">
                  <c:v>66.88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768080"/>
        <c:axId val="337768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81.3</c:v>
                </c:pt>
                <c:pt idx="1">
                  <c:v>82.2</c:v>
                </c:pt>
                <c:pt idx="2">
                  <c:v>82.35</c:v>
                </c:pt>
                <c:pt idx="3">
                  <c:v>82.9</c:v>
                </c:pt>
                <c:pt idx="4">
                  <c:v>83.5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768080"/>
        <c:axId val="337768472"/>
      </c:lineChart>
      <c:dateAx>
        <c:axId val="337768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7768472"/>
        <c:crosses val="autoZero"/>
        <c:auto val="1"/>
        <c:lblOffset val="100"/>
        <c:baseTimeUnit val="years"/>
      </c:dateAx>
      <c:valAx>
        <c:axId val="337768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7768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94.04</c:v>
                </c:pt>
                <c:pt idx="1">
                  <c:v>77.069999999999993</c:v>
                </c:pt>
                <c:pt idx="2">
                  <c:v>89.11</c:v>
                </c:pt>
                <c:pt idx="3">
                  <c:v>99.69</c:v>
                </c:pt>
                <c:pt idx="4">
                  <c:v>102.45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361984"/>
        <c:axId val="336362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361984"/>
        <c:axId val="336362376"/>
      </c:lineChart>
      <c:dateAx>
        <c:axId val="336361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362376"/>
        <c:crosses val="autoZero"/>
        <c:auto val="1"/>
        <c:lblOffset val="100"/>
        <c:baseTimeUnit val="years"/>
      </c:dateAx>
      <c:valAx>
        <c:axId val="336362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361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363552"/>
        <c:axId val="336363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363552"/>
        <c:axId val="336363944"/>
      </c:lineChart>
      <c:dateAx>
        <c:axId val="336363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363944"/>
        <c:crosses val="autoZero"/>
        <c:auto val="1"/>
        <c:lblOffset val="100"/>
        <c:baseTimeUnit val="years"/>
      </c:dateAx>
      <c:valAx>
        <c:axId val="336363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363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988880"/>
        <c:axId val="336989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988880"/>
        <c:axId val="336989272"/>
      </c:lineChart>
      <c:dateAx>
        <c:axId val="336988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989272"/>
        <c:crosses val="autoZero"/>
        <c:auto val="1"/>
        <c:lblOffset val="100"/>
        <c:baseTimeUnit val="years"/>
      </c:dateAx>
      <c:valAx>
        <c:axId val="336989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988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017824"/>
        <c:axId val="337018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017824"/>
        <c:axId val="337018216"/>
      </c:lineChart>
      <c:dateAx>
        <c:axId val="337017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7018216"/>
        <c:crosses val="autoZero"/>
        <c:auto val="1"/>
        <c:lblOffset val="100"/>
        <c:baseTimeUnit val="years"/>
      </c:dateAx>
      <c:valAx>
        <c:axId val="337018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7017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019392"/>
        <c:axId val="337019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019392"/>
        <c:axId val="337019784"/>
      </c:lineChart>
      <c:dateAx>
        <c:axId val="337019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7019784"/>
        <c:crosses val="autoZero"/>
        <c:auto val="1"/>
        <c:lblOffset val="100"/>
        <c:baseTimeUnit val="years"/>
      </c:dateAx>
      <c:valAx>
        <c:axId val="337019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7019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479.3</c:v>
                </c:pt>
                <c:pt idx="1">
                  <c:v>217.9</c:v>
                </c:pt>
                <c:pt idx="2">
                  <c:v>1799.88</c:v>
                </c:pt>
                <c:pt idx="3">
                  <c:v>821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020960"/>
        <c:axId val="337153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1622.51</c:v>
                </c:pt>
                <c:pt idx="1">
                  <c:v>1569.13</c:v>
                </c:pt>
                <c:pt idx="2">
                  <c:v>1436</c:v>
                </c:pt>
                <c:pt idx="3">
                  <c:v>1434.89</c:v>
                </c:pt>
                <c:pt idx="4">
                  <c:v>1298.9100000000001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020960"/>
        <c:axId val="337153600"/>
      </c:lineChart>
      <c:dateAx>
        <c:axId val="337020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7153600"/>
        <c:crosses val="autoZero"/>
        <c:auto val="1"/>
        <c:lblOffset val="100"/>
        <c:baseTimeUnit val="years"/>
      </c:dateAx>
      <c:valAx>
        <c:axId val="337153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7020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81.12</c:v>
                </c:pt>
                <c:pt idx="1">
                  <c:v>67.69</c:v>
                </c:pt>
                <c:pt idx="2">
                  <c:v>67.19</c:v>
                </c:pt>
                <c:pt idx="3">
                  <c:v>92.05</c:v>
                </c:pt>
                <c:pt idx="4">
                  <c:v>86.87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017432"/>
        <c:axId val="337154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62.83</c:v>
                </c:pt>
                <c:pt idx="1">
                  <c:v>64.63</c:v>
                </c:pt>
                <c:pt idx="2">
                  <c:v>66.56</c:v>
                </c:pt>
                <c:pt idx="3">
                  <c:v>66.22</c:v>
                </c:pt>
                <c:pt idx="4">
                  <c:v>69.87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017432"/>
        <c:axId val="337154776"/>
      </c:lineChart>
      <c:dateAx>
        <c:axId val="337017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7154776"/>
        <c:crosses val="autoZero"/>
        <c:auto val="1"/>
        <c:lblOffset val="100"/>
        <c:baseTimeUnit val="years"/>
      </c:dateAx>
      <c:valAx>
        <c:axId val="337154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7017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154.21</c:v>
                </c:pt>
                <c:pt idx="1">
                  <c:v>185.45</c:v>
                </c:pt>
                <c:pt idx="2">
                  <c:v>187.39</c:v>
                </c:pt>
                <c:pt idx="3">
                  <c:v>161.80000000000001</c:v>
                </c:pt>
                <c:pt idx="4">
                  <c:v>170.62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991624"/>
        <c:axId val="336991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250.43</c:v>
                </c:pt>
                <c:pt idx="1">
                  <c:v>245.75</c:v>
                </c:pt>
                <c:pt idx="2">
                  <c:v>244.29</c:v>
                </c:pt>
                <c:pt idx="3">
                  <c:v>246.72</c:v>
                </c:pt>
                <c:pt idx="4">
                  <c:v>234.96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991624"/>
        <c:axId val="336991232"/>
      </c:lineChart>
      <c:dateAx>
        <c:axId val="336991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991232"/>
        <c:crosses val="autoZero"/>
        <c:auto val="1"/>
        <c:lblOffset val="100"/>
        <c:baseTimeUnit val="years"/>
      </c:dateAx>
      <c:valAx>
        <c:axId val="336991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991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【1,348.09】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【232.54】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3" t="str">
        <f>データ!H6</f>
        <v>栃木県　大田原市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特定環境保全公共下水道</v>
      </c>
      <c r="Q8" s="48"/>
      <c r="R8" s="48"/>
      <c r="S8" s="48"/>
      <c r="T8" s="48"/>
      <c r="U8" s="48"/>
      <c r="V8" s="48"/>
      <c r="W8" s="48" t="str">
        <f>データ!L6</f>
        <v>D2</v>
      </c>
      <c r="X8" s="48"/>
      <c r="Y8" s="48"/>
      <c r="Z8" s="48"/>
      <c r="AA8" s="48"/>
      <c r="AB8" s="48"/>
      <c r="AC8" s="48"/>
      <c r="AD8" s="49" t="s">
        <v>123</v>
      </c>
      <c r="AE8" s="49"/>
      <c r="AF8" s="49"/>
      <c r="AG8" s="49"/>
      <c r="AH8" s="49"/>
      <c r="AI8" s="49"/>
      <c r="AJ8" s="49"/>
      <c r="AK8" s="4"/>
      <c r="AL8" s="50">
        <f>データ!S6</f>
        <v>72441</v>
      </c>
      <c r="AM8" s="50"/>
      <c r="AN8" s="50"/>
      <c r="AO8" s="50"/>
      <c r="AP8" s="50"/>
      <c r="AQ8" s="50"/>
      <c r="AR8" s="50"/>
      <c r="AS8" s="50"/>
      <c r="AT8" s="45">
        <f>データ!T6</f>
        <v>354.36</v>
      </c>
      <c r="AU8" s="45"/>
      <c r="AV8" s="45"/>
      <c r="AW8" s="45"/>
      <c r="AX8" s="45"/>
      <c r="AY8" s="45"/>
      <c r="AZ8" s="45"/>
      <c r="BA8" s="45"/>
      <c r="BB8" s="45">
        <f>データ!U6</f>
        <v>204.43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11.1</v>
      </c>
      <c r="Q10" s="45"/>
      <c r="R10" s="45"/>
      <c r="S10" s="45"/>
      <c r="T10" s="45"/>
      <c r="U10" s="45"/>
      <c r="V10" s="45"/>
      <c r="W10" s="45">
        <f>データ!Q6</f>
        <v>80.06</v>
      </c>
      <c r="X10" s="45"/>
      <c r="Y10" s="45"/>
      <c r="Z10" s="45"/>
      <c r="AA10" s="45"/>
      <c r="AB10" s="45"/>
      <c r="AC10" s="45"/>
      <c r="AD10" s="50">
        <f>データ!R6</f>
        <v>2700</v>
      </c>
      <c r="AE10" s="50"/>
      <c r="AF10" s="50"/>
      <c r="AG10" s="50"/>
      <c r="AH10" s="50"/>
      <c r="AI10" s="50"/>
      <c r="AJ10" s="50"/>
      <c r="AK10" s="2"/>
      <c r="AL10" s="50">
        <f>データ!V6</f>
        <v>8010</v>
      </c>
      <c r="AM10" s="50"/>
      <c r="AN10" s="50"/>
      <c r="AO10" s="50"/>
      <c r="AP10" s="50"/>
      <c r="AQ10" s="50"/>
      <c r="AR10" s="50"/>
      <c r="AS10" s="50"/>
      <c r="AT10" s="45">
        <f>データ!W6</f>
        <v>3.72</v>
      </c>
      <c r="AU10" s="45"/>
      <c r="AV10" s="45"/>
      <c r="AW10" s="45"/>
      <c r="AX10" s="45"/>
      <c r="AY10" s="45"/>
      <c r="AZ10" s="45"/>
      <c r="BA10" s="45"/>
      <c r="BB10" s="45">
        <f>データ!X6</f>
        <v>2153.23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122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125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124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【1,348.09】</v>
      </c>
      <c r="I86" s="26" t="str">
        <f>データ!CA6</f>
        <v>【69.80】</v>
      </c>
      <c r="J86" s="26" t="str">
        <f>データ!CL6</f>
        <v>【232.54】</v>
      </c>
      <c r="K86" s="26" t="str">
        <f>データ!CW6</f>
        <v>【42.17】</v>
      </c>
      <c r="L86" s="26" t="str">
        <f>データ!DH6</f>
        <v>【82.30】</v>
      </c>
      <c r="M86" s="26" t="s">
        <v>56</v>
      </c>
      <c r="N86" s="26" t="s">
        <v>56</v>
      </c>
      <c r="O86" s="26" t="str">
        <f>データ!EO6</f>
        <v>【0.09】</v>
      </c>
    </row>
  </sheetData>
  <sheetProtection algorithmName="SHA-512" hashValue="iGf3OltA0cX3UlavIy+lLTh6T4UDssLtZKU7i6q9oSfz0Z/Ms68QlopJGMoMDLE6JYeJKclN4158LJozWacouQ==" saltValue="Kvl5oDc53HgabDnJBsP7BA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topLeftCell="DW1" workbookViewId="0">
      <selection activeCell="EI6" sqref="EI6"/>
    </sheetView>
  </sheetViews>
  <sheetFormatPr defaultColWidth="9"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 x14ac:dyDescent="0.15">
      <c r="A6" s="28" t="s">
        <v>109</v>
      </c>
      <c r="B6" s="33">
        <f>B7</f>
        <v>2016</v>
      </c>
      <c r="C6" s="33">
        <f t="shared" ref="C6:X6" si="3">C7</f>
        <v>92100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栃木県　大田原市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11.1</v>
      </c>
      <c r="Q6" s="34">
        <f t="shared" si="3"/>
        <v>80.06</v>
      </c>
      <c r="R6" s="34">
        <f t="shared" si="3"/>
        <v>2700</v>
      </c>
      <c r="S6" s="34">
        <f t="shared" si="3"/>
        <v>72441</v>
      </c>
      <c r="T6" s="34">
        <f t="shared" si="3"/>
        <v>354.36</v>
      </c>
      <c r="U6" s="34">
        <f t="shared" si="3"/>
        <v>204.43</v>
      </c>
      <c r="V6" s="34">
        <f t="shared" si="3"/>
        <v>8010</v>
      </c>
      <c r="W6" s="34">
        <f t="shared" si="3"/>
        <v>3.72</v>
      </c>
      <c r="X6" s="34">
        <f t="shared" si="3"/>
        <v>2153.23</v>
      </c>
      <c r="Y6" s="35">
        <f>IF(Y7="",NA(),Y7)</f>
        <v>94.04</v>
      </c>
      <c r="Z6" s="35">
        <f t="shared" ref="Z6:AH6" si="4">IF(Z7="",NA(),Z7)</f>
        <v>77.069999999999993</v>
      </c>
      <c r="AA6" s="35">
        <f t="shared" si="4"/>
        <v>89.11</v>
      </c>
      <c r="AB6" s="35">
        <f t="shared" si="4"/>
        <v>99.69</v>
      </c>
      <c r="AC6" s="35">
        <f t="shared" si="4"/>
        <v>102.45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479.3</v>
      </c>
      <c r="BG6" s="35">
        <f t="shared" ref="BG6:BO6" si="7">IF(BG7="",NA(),BG7)</f>
        <v>217.9</v>
      </c>
      <c r="BH6" s="35">
        <f t="shared" si="7"/>
        <v>1799.88</v>
      </c>
      <c r="BI6" s="35">
        <f t="shared" si="7"/>
        <v>821</v>
      </c>
      <c r="BJ6" s="34">
        <f t="shared" si="7"/>
        <v>0</v>
      </c>
      <c r="BK6" s="35">
        <f t="shared" si="7"/>
        <v>1622.51</v>
      </c>
      <c r="BL6" s="35">
        <f t="shared" si="7"/>
        <v>1569.13</v>
      </c>
      <c r="BM6" s="35">
        <f t="shared" si="7"/>
        <v>1436</v>
      </c>
      <c r="BN6" s="35">
        <f t="shared" si="7"/>
        <v>1434.89</v>
      </c>
      <c r="BO6" s="35">
        <f t="shared" si="7"/>
        <v>1298.9100000000001</v>
      </c>
      <c r="BP6" s="34" t="str">
        <f>IF(BP7="","",IF(BP7="-","【-】","【"&amp;SUBSTITUTE(TEXT(BP7,"#,##0.00"),"-","△")&amp;"】"))</f>
        <v>【1,348.09】</v>
      </c>
      <c r="BQ6" s="35">
        <f>IF(BQ7="",NA(),BQ7)</f>
        <v>81.12</v>
      </c>
      <c r="BR6" s="35">
        <f t="shared" ref="BR6:BZ6" si="8">IF(BR7="",NA(),BR7)</f>
        <v>67.69</v>
      </c>
      <c r="BS6" s="35">
        <f t="shared" si="8"/>
        <v>67.19</v>
      </c>
      <c r="BT6" s="35">
        <f t="shared" si="8"/>
        <v>92.05</v>
      </c>
      <c r="BU6" s="35">
        <f t="shared" si="8"/>
        <v>86.87</v>
      </c>
      <c r="BV6" s="35">
        <f t="shared" si="8"/>
        <v>62.83</v>
      </c>
      <c r="BW6" s="35">
        <f t="shared" si="8"/>
        <v>64.63</v>
      </c>
      <c r="BX6" s="35">
        <f t="shared" si="8"/>
        <v>66.56</v>
      </c>
      <c r="BY6" s="35">
        <f t="shared" si="8"/>
        <v>66.22</v>
      </c>
      <c r="BZ6" s="35">
        <f t="shared" si="8"/>
        <v>69.87</v>
      </c>
      <c r="CA6" s="34" t="str">
        <f>IF(CA7="","",IF(CA7="-","【-】","【"&amp;SUBSTITUTE(TEXT(CA7,"#,##0.00"),"-","△")&amp;"】"))</f>
        <v>【69.80】</v>
      </c>
      <c r="CB6" s="35">
        <f>IF(CB7="",NA(),CB7)</f>
        <v>154.21</v>
      </c>
      <c r="CC6" s="35">
        <f t="shared" ref="CC6:CK6" si="9">IF(CC7="",NA(),CC7)</f>
        <v>185.45</v>
      </c>
      <c r="CD6" s="35">
        <f t="shared" si="9"/>
        <v>187.39</v>
      </c>
      <c r="CE6" s="35">
        <f t="shared" si="9"/>
        <v>161.80000000000001</v>
      </c>
      <c r="CF6" s="35">
        <f t="shared" si="9"/>
        <v>170.62</v>
      </c>
      <c r="CG6" s="35">
        <f t="shared" si="9"/>
        <v>250.43</v>
      </c>
      <c r="CH6" s="35">
        <f t="shared" si="9"/>
        <v>245.75</v>
      </c>
      <c r="CI6" s="35">
        <f t="shared" si="9"/>
        <v>244.29</v>
      </c>
      <c r="CJ6" s="35">
        <f t="shared" si="9"/>
        <v>246.72</v>
      </c>
      <c r="CK6" s="35">
        <f t="shared" si="9"/>
        <v>234.96</v>
      </c>
      <c r="CL6" s="34" t="str">
        <f>IF(CL7="","",IF(CL7="-","【-】","【"&amp;SUBSTITUTE(TEXT(CL7,"#,##0.00"),"-","△")&amp;"】"))</f>
        <v>【232.54】</v>
      </c>
      <c r="CM6" s="35">
        <f>IF(CM7="",NA(),CM7)</f>
        <v>106.3</v>
      </c>
      <c r="CN6" s="35">
        <f t="shared" ref="CN6:CV6" si="10">IF(CN7="",NA(),CN7)</f>
        <v>103.75</v>
      </c>
      <c r="CO6" s="35">
        <f t="shared" si="10"/>
        <v>114.75</v>
      </c>
      <c r="CP6" s="35">
        <f t="shared" si="10"/>
        <v>81.7</v>
      </c>
      <c r="CQ6" s="35">
        <f t="shared" si="10"/>
        <v>88.45</v>
      </c>
      <c r="CR6" s="35">
        <f t="shared" si="10"/>
        <v>42.31</v>
      </c>
      <c r="CS6" s="35">
        <f t="shared" si="10"/>
        <v>43.65</v>
      </c>
      <c r="CT6" s="35">
        <f t="shared" si="10"/>
        <v>43.58</v>
      </c>
      <c r="CU6" s="35">
        <f t="shared" si="10"/>
        <v>41.35</v>
      </c>
      <c r="CV6" s="35">
        <f t="shared" si="10"/>
        <v>42.9</v>
      </c>
      <c r="CW6" s="34" t="str">
        <f>IF(CW7="","",IF(CW7="-","【-】","【"&amp;SUBSTITUTE(TEXT(CW7,"#,##0.00"),"-","△")&amp;"】"))</f>
        <v>【42.17】</v>
      </c>
      <c r="CX6" s="35">
        <f>IF(CX7="",NA(),CX7)</f>
        <v>64.19</v>
      </c>
      <c r="CY6" s="35">
        <f t="shared" ref="CY6:DG6" si="11">IF(CY7="",NA(),CY7)</f>
        <v>66.7</v>
      </c>
      <c r="CZ6" s="35">
        <f t="shared" si="11"/>
        <v>66.64</v>
      </c>
      <c r="DA6" s="35">
        <f t="shared" si="11"/>
        <v>66.64</v>
      </c>
      <c r="DB6" s="35">
        <f t="shared" si="11"/>
        <v>66.88</v>
      </c>
      <c r="DC6" s="35">
        <f t="shared" si="11"/>
        <v>81.3</v>
      </c>
      <c r="DD6" s="35">
        <f t="shared" si="11"/>
        <v>82.2</v>
      </c>
      <c r="DE6" s="35">
        <f t="shared" si="11"/>
        <v>82.35</v>
      </c>
      <c r="DF6" s="35">
        <f t="shared" si="11"/>
        <v>82.9</v>
      </c>
      <c r="DG6" s="35">
        <f t="shared" si="11"/>
        <v>83.5</v>
      </c>
      <c r="DH6" s="34" t="str">
        <f>IF(DH7="","",IF(DH7="-","【-】","【"&amp;SUBSTITUTE(TEXT(DH7,"#,##0.00"),"-","△")&amp;"】"))</f>
        <v>【82.30】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0.11</v>
      </c>
      <c r="EK6" s="35">
        <f t="shared" si="14"/>
        <v>0.05</v>
      </c>
      <c r="EL6" s="35">
        <f t="shared" si="14"/>
        <v>0.04</v>
      </c>
      <c r="EM6" s="35">
        <f t="shared" si="14"/>
        <v>7.0000000000000007E-2</v>
      </c>
      <c r="EN6" s="35">
        <f t="shared" si="14"/>
        <v>0.09</v>
      </c>
      <c r="EO6" s="34" t="str">
        <f>IF(EO7="","",IF(EO7="-","【-】","【"&amp;SUBSTITUTE(TEXT(EO7,"#,##0.00"),"-","△")&amp;"】"))</f>
        <v>【0.09】</v>
      </c>
    </row>
    <row r="7" spans="1:145" s="36" customFormat="1" x14ac:dyDescent="0.15">
      <c r="A7" s="28"/>
      <c r="B7" s="37">
        <v>2016</v>
      </c>
      <c r="C7" s="37">
        <v>92100</v>
      </c>
      <c r="D7" s="37">
        <v>47</v>
      </c>
      <c r="E7" s="37">
        <v>17</v>
      </c>
      <c r="F7" s="37">
        <v>4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11.1</v>
      </c>
      <c r="Q7" s="38">
        <v>80.06</v>
      </c>
      <c r="R7" s="38">
        <v>2700</v>
      </c>
      <c r="S7" s="38">
        <v>72441</v>
      </c>
      <c r="T7" s="38">
        <v>354.36</v>
      </c>
      <c r="U7" s="38">
        <v>204.43</v>
      </c>
      <c r="V7" s="38">
        <v>8010</v>
      </c>
      <c r="W7" s="38">
        <v>3.72</v>
      </c>
      <c r="X7" s="38">
        <v>2153.23</v>
      </c>
      <c r="Y7" s="38">
        <v>94.04</v>
      </c>
      <c r="Z7" s="38">
        <v>77.069999999999993</v>
      </c>
      <c r="AA7" s="38">
        <v>89.11</v>
      </c>
      <c r="AB7" s="38">
        <v>99.69</v>
      </c>
      <c r="AC7" s="38">
        <v>102.45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479.3</v>
      </c>
      <c r="BG7" s="38">
        <v>217.9</v>
      </c>
      <c r="BH7" s="38">
        <v>1799.88</v>
      </c>
      <c r="BI7" s="38">
        <v>821</v>
      </c>
      <c r="BJ7" s="38">
        <v>0</v>
      </c>
      <c r="BK7" s="38">
        <v>1622.51</v>
      </c>
      <c r="BL7" s="38">
        <v>1569.13</v>
      </c>
      <c r="BM7" s="38">
        <v>1436</v>
      </c>
      <c r="BN7" s="38">
        <v>1434.89</v>
      </c>
      <c r="BO7" s="38">
        <v>1298.9100000000001</v>
      </c>
      <c r="BP7" s="38">
        <v>1348.09</v>
      </c>
      <c r="BQ7" s="38">
        <v>81.12</v>
      </c>
      <c r="BR7" s="38">
        <v>67.69</v>
      </c>
      <c r="BS7" s="38">
        <v>67.19</v>
      </c>
      <c r="BT7" s="38">
        <v>92.05</v>
      </c>
      <c r="BU7" s="38">
        <v>86.87</v>
      </c>
      <c r="BV7" s="38">
        <v>62.83</v>
      </c>
      <c r="BW7" s="38">
        <v>64.63</v>
      </c>
      <c r="BX7" s="38">
        <v>66.56</v>
      </c>
      <c r="BY7" s="38">
        <v>66.22</v>
      </c>
      <c r="BZ7" s="38">
        <v>69.87</v>
      </c>
      <c r="CA7" s="38">
        <v>69.8</v>
      </c>
      <c r="CB7" s="38">
        <v>154.21</v>
      </c>
      <c r="CC7" s="38">
        <v>185.45</v>
      </c>
      <c r="CD7" s="38">
        <v>187.39</v>
      </c>
      <c r="CE7" s="38">
        <v>161.80000000000001</v>
      </c>
      <c r="CF7" s="38">
        <v>170.62</v>
      </c>
      <c r="CG7" s="38">
        <v>250.43</v>
      </c>
      <c r="CH7" s="38">
        <v>245.75</v>
      </c>
      <c r="CI7" s="38">
        <v>244.29</v>
      </c>
      <c r="CJ7" s="38">
        <v>246.72</v>
      </c>
      <c r="CK7" s="38">
        <v>234.96</v>
      </c>
      <c r="CL7" s="38">
        <v>232.54</v>
      </c>
      <c r="CM7" s="38">
        <v>106.3</v>
      </c>
      <c r="CN7" s="38">
        <v>103.75</v>
      </c>
      <c r="CO7" s="38">
        <v>114.75</v>
      </c>
      <c r="CP7" s="38">
        <v>81.7</v>
      </c>
      <c r="CQ7" s="38">
        <v>88.45</v>
      </c>
      <c r="CR7" s="38">
        <v>42.31</v>
      </c>
      <c r="CS7" s="38">
        <v>43.65</v>
      </c>
      <c r="CT7" s="38">
        <v>43.58</v>
      </c>
      <c r="CU7" s="38">
        <v>41.35</v>
      </c>
      <c r="CV7" s="38">
        <v>42.9</v>
      </c>
      <c r="CW7" s="38">
        <v>42.17</v>
      </c>
      <c r="CX7" s="38">
        <v>64.19</v>
      </c>
      <c r="CY7" s="38">
        <v>66.7</v>
      </c>
      <c r="CZ7" s="38">
        <v>66.64</v>
      </c>
      <c r="DA7" s="38">
        <v>66.64</v>
      </c>
      <c r="DB7" s="38">
        <v>66.88</v>
      </c>
      <c r="DC7" s="38">
        <v>81.3</v>
      </c>
      <c r="DD7" s="38">
        <v>82.2</v>
      </c>
      <c r="DE7" s="38">
        <v>82.35</v>
      </c>
      <c r="DF7" s="38">
        <v>82.9</v>
      </c>
      <c r="DG7" s="38">
        <v>83.5</v>
      </c>
      <c r="DH7" s="38">
        <v>82.3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0.11</v>
      </c>
      <c r="EK7" s="38">
        <v>0.05</v>
      </c>
      <c r="EL7" s="38">
        <v>0.04</v>
      </c>
      <c r="EM7" s="38">
        <v>7.0000000000000007E-2</v>
      </c>
      <c r="EN7" s="38">
        <v>0.09</v>
      </c>
      <c r="EO7" s="38">
        <v>0.09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2018-02-20T06:57:40Z</cp:lastPrinted>
  <dcterms:created xsi:type="dcterms:W3CDTF">2017-12-25T02:17:45Z</dcterms:created>
  <dcterms:modified xsi:type="dcterms:W3CDTF">2018-02-20T06:57:41Z</dcterms:modified>
  <cp:category/>
</cp:coreProperties>
</file>