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<sst xmlns="http://schemas.openxmlformats.org/spreadsheetml/2006/main" count="217" uniqueCount="106">
  <si>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</si>
  <si>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</si>
  <si>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</si>
  <si>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</si>
  <si>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</si>
  <si>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</si>
  <si>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</si>
  <si>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</si>
  <si>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</si>
  <si>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</si>
  <si>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</si>
  <si>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</si>
  <si>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</si>
  <si>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</si>
  <si>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</si>
  <si>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</si>
  <si>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</si>
  <si>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</si>
  <si>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</si>
  <si>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</si>
  <si>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</si>
  <si>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</si>
  <si>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</si>
  <si>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</si>
  <si>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</si>
  <si>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</si>
  <si>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</si>
  <si>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</si>
  <si>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</si>
  <si>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</si>
  <si>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</si>
  <si>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</si>
  <si>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</si>
  <si>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</si>
  <si>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</si>
  <si>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</si>
  <si>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</si>
  <si>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</si>
  <si>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</si>
  <si>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</si>
  <si>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</si>
  <si>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</si>
  <si>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</si>
  <si>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</si>
  <si>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</si>
  <si>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</si>
  <si>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</si>
  <si>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</si>
  <si>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</si>
  <si>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</si>
  <si>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</si>
  <si>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</si>
  <si>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</si>
  <si>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</si>
  <si>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</si>
  <si>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</si>
  <si>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</si>
  <si>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</si>
  <si>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</si>
  <si>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</si>
  <si>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</si>
  <si>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</si>
  <si>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</si>
  <si>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</si>
  <si>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</si>
  <si>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</si>
  <si>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</si>
  <si>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</si>
  <si>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</si>
  <si>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</si>
  <si>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</si>
  <si>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</si>
  <si>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</si>
  <si>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</si>
  <si>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</si>
  <si>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</si>
  <si>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</si>
  <si>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</si>
  <si>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</si>
  <si>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</si>
  <si>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</si>
  <si>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</si>
  <si>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</si>
  <si>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</si>
  <si>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</si>
  <si>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</si>
  <si>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</si>
  <si>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</si>
  <si>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</si>
  <si>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</si>
  <si>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</si>
  <si>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</si>
  <si>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</si>
  <si>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</si>
  <si>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</si>
  <si>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</si>
  <si>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</si>
  <si>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</si>
  <si>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</si>
  <si>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</si>
  <si>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</si>
  <si>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</si>
  <si>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</si>
  <si>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に伴う施設利用率の低下、管の老朽化による有収率の低下などにより、収支バランスが悪化している。減価償却費も増加傾向にあり、早急な対策が必要な状況である。施設の統廃合を含めた更新計画、未普及解消事業等の優先順位を検討し、管路更新率を改善する必要がある。さらに、適正な料金改定を検討し、経常収支比率の改善に努める。</t>
    <phoneticPr fontId="4"/>
  </si>
  <si>
    <t>　給水収益が減少している一方、老朽化した管、施設の修繕や未普及解消事業などにより支出が増加しているため、収支バランスが悪化している。累積欠損金比率は0.5％ほどであるが、経常収支比率は100％を下回っており、料金改定を含めた経営改善を図る必要がある。
  また、施設利用率、有収率ともに類似団体の平均と比べても低く、給水人口に対して過大な能力を持つ施設を運用しており、総配水量の７割ほどしか収益につながっていないことがわかる。このことから、今後は老朽管の更新事業の継続のほか、水道施設の統廃合を含めた更新計画を検討する必要がある。</t>
    <phoneticPr fontId="4"/>
  </si>
  <si>
    <t>　類似団体平均値より管路経年化率が高い、且つ、管路更新率が低いため、いつどこで漏水がおきてもおかしくない状況である。漏水修繕の件数は年々増加しており、漏水箇所の特定に時間がかかる場合もあり、有収率の低下につながっている。そのため、老朽管の更新等にかかる財源の確保や優先順位等投資計画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</si>
</sst>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0.57999999999999996</c:v>
                </c:pt>
                <c:pt idx="2">
                  <c:v>0.33</c:v>
                </c:pt>
                <c:pt idx="3">
                  <c:v>0.53</c:v>
                </c:pt>
                <c:pt idx="4">
                  <c:v>0.37</c:v>
                </c:pt>
              </c:numCache>
            </c:numRef>
          </c:val>
        </c:ser>
        <c:dLbls>
          <c:showLegendKey val="0"/>
          <c:showVal val="0"/>
          <c:showCatName val="0"/>
          <c:showSerName val="0"/>
          <c:showPercent val="0"/>
          <c:showBubbleSize val="0"/>
        </c:dLbls>
        <c:gapWidth val="150"/>
        <c:axId val="153859960"/>
        <c:axId val="1118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3859960"/>
        <c:axId val="111892864"/>
      </c:lineChart>
      <c:dateAx>
        <c:axId val="153859960"/>
        <c:scaling>
          <c:orientation val="minMax"/>
        </c:scaling>
        <c:delete val="1"/>
        <c:axPos val="b"/>
        <c:numFmt formatCode="ge" sourceLinked="1"/>
        <c:majorTickMark val="none"/>
        <c:minorTickMark val="none"/>
        <c:tickLblPos val="none"/>
        <c:crossAx val="111892864"/>
        <c:crosses val="autoZero"/>
        <c:auto val="1"/>
        <c:lblOffset val="100"/>
        <c:baseTimeUnit val="years"/>
      </c:dateAx>
      <c:valAx>
        <c:axId val="1118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5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52.06</c:v>
                </c:pt>
                <c:pt idx="1">
                  <c:v>52.83</c:v>
                </c:pt>
                <c:pt idx="2">
                  <c:v>55.07</c:v>
                </c:pt>
                <c:pt idx="3">
                  <c:v>53.13</c:v>
                </c:pt>
                <c:pt idx="4">
                  <c:v>49.87</c:v>
                </c:pt>
              </c:numCache>
            </c:numRef>
          </c:val>
        </c:ser>
        <c:dLbls>
          <c:showLegendKey val="0"/>
          <c:showVal val="0"/>
          <c:showCatName val="0"/>
          <c:showSerName val="0"/>
          <c:showPercent val="0"/>
          <c:showBubbleSize val="0"/>
        </c:dLbls>
        <c:gapWidth val="150"/>
        <c:axId val="152120816"/>
        <c:axId val="15459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2120816"/>
        <c:axId val="154595752"/>
      </c:lineChart>
      <c:dateAx>
        <c:axId val="152120816"/>
        <c:scaling>
          <c:orientation val="minMax"/>
        </c:scaling>
        <c:delete val="1"/>
        <c:axPos val="b"/>
        <c:numFmt formatCode="ge" sourceLinked="1"/>
        <c:majorTickMark val="none"/>
        <c:minorTickMark val="none"/>
        <c:tickLblPos val="none"/>
        <c:crossAx val="154595752"/>
        <c:crosses val="autoZero"/>
        <c:auto val="1"/>
        <c:lblOffset val="100"/>
        <c:baseTimeUnit val="years"/>
      </c:dateAx>
      <c:valAx>
        <c:axId val="15459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70.78</c:v>
                </c:pt>
                <c:pt idx="1">
                  <c:v>71.67</c:v>
                </c:pt>
                <c:pt idx="2">
                  <c:v>67.91</c:v>
                </c:pt>
                <c:pt idx="3">
                  <c:v>68.540000000000006</c:v>
                </c:pt>
                <c:pt idx="4">
                  <c:v>71.69</c:v>
                </c:pt>
              </c:numCache>
            </c:numRef>
          </c:val>
        </c:ser>
        <c:dLbls>
          <c:showLegendKey val="0"/>
          <c:showVal val="0"/>
          <c:showCatName val="0"/>
          <c:showSerName val="0"/>
          <c:showPercent val="0"/>
          <c:showBubbleSize val="0"/>
        </c:dLbls>
        <c:gapWidth val="150"/>
        <c:axId val="154596928"/>
        <c:axId val="15459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4596928"/>
        <c:axId val="154597320"/>
      </c:lineChart>
      <c:dateAx>
        <c:axId val="154596928"/>
        <c:scaling>
          <c:orientation val="minMax"/>
        </c:scaling>
        <c:delete val="1"/>
        <c:axPos val="b"/>
        <c:numFmt formatCode="ge" sourceLinked="1"/>
        <c:majorTickMark val="none"/>
        <c:minorTickMark val="none"/>
        <c:tickLblPos val="none"/>
        <c:crossAx val="154597320"/>
        <c:crosses val="autoZero"/>
        <c:auto val="1"/>
        <c:lblOffset val="100"/>
        <c:baseTimeUnit val="years"/>
      </c:dateAx>
      <c:valAx>
        <c:axId val="15459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100.1</c:v>
                </c:pt>
                <c:pt idx="1">
                  <c:v>99.54</c:v>
                </c:pt>
                <c:pt idx="2">
                  <c:v>93.56</c:v>
                </c:pt>
                <c:pt idx="3">
                  <c:v>94.4</c:v>
                </c:pt>
                <c:pt idx="4">
                  <c:v>96.86</c:v>
                </c:pt>
              </c:numCache>
            </c:numRef>
          </c:val>
        </c:ser>
        <c:dLbls>
          <c:showLegendKey val="0"/>
          <c:showVal val="0"/>
          <c:showCatName val="0"/>
          <c:showSerName val="0"/>
          <c:showPercent val="0"/>
          <c:showBubbleSize val="0"/>
        </c:dLbls>
        <c:gapWidth val="150"/>
        <c:axId val="154281448"/>
        <c:axId val="1542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4281448"/>
        <c:axId val="154273696"/>
      </c:lineChart>
      <c:dateAx>
        <c:axId val="154281448"/>
        <c:scaling>
          <c:orientation val="minMax"/>
        </c:scaling>
        <c:delete val="1"/>
        <c:axPos val="b"/>
        <c:numFmt formatCode="ge" sourceLinked="1"/>
        <c:majorTickMark val="none"/>
        <c:minorTickMark val="none"/>
        <c:tickLblPos val="none"/>
        <c:crossAx val="154273696"/>
        <c:crosses val="autoZero"/>
        <c:auto val="1"/>
        <c:lblOffset val="100"/>
        <c:baseTimeUnit val="years"/>
      </c:dateAx>
      <c:valAx>
        <c:axId val="1542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28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35.619999999999997</c:v>
                </c:pt>
                <c:pt idx="1">
                  <c:v>35.700000000000003</c:v>
                </c:pt>
                <c:pt idx="2">
                  <c:v>37.43</c:v>
                </c:pt>
                <c:pt idx="3">
                  <c:v>51.59</c:v>
                </c:pt>
                <c:pt idx="4">
                  <c:v>51.98</c:v>
                </c:pt>
              </c:numCache>
            </c:numRef>
          </c:val>
        </c:ser>
        <c:dLbls>
          <c:showLegendKey val="0"/>
          <c:showVal val="0"/>
          <c:showCatName val="0"/>
          <c:showSerName val="0"/>
          <c:showPercent val="0"/>
          <c:showBubbleSize val="0"/>
        </c:dLbls>
        <c:gapWidth val="150"/>
        <c:axId val="154258968"/>
        <c:axId val="15436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4258968"/>
        <c:axId val="154368104"/>
      </c:lineChart>
      <c:dateAx>
        <c:axId val="154258968"/>
        <c:scaling>
          <c:orientation val="minMax"/>
        </c:scaling>
        <c:delete val="1"/>
        <c:axPos val="b"/>
        <c:numFmt formatCode="ge" sourceLinked="1"/>
        <c:majorTickMark val="none"/>
        <c:minorTickMark val="none"/>
        <c:tickLblPos val="none"/>
        <c:crossAx val="154368104"/>
        <c:crosses val="autoZero"/>
        <c:auto val="1"/>
        <c:lblOffset val="100"/>
        <c:baseTimeUnit val="years"/>
      </c:dateAx>
      <c:valAx>
        <c:axId val="15436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5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14.12</c:v>
                </c:pt>
                <c:pt idx="1">
                  <c:v>14.59</c:v>
                </c:pt>
                <c:pt idx="2">
                  <c:v>13.8</c:v>
                </c:pt>
                <c:pt idx="3">
                  <c:v>14.61</c:v>
                </c:pt>
                <c:pt idx="4">
                  <c:v>14.22</c:v>
                </c:pt>
              </c:numCache>
            </c:numRef>
          </c:val>
        </c:ser>
        <c:dLbls>
          <c:showLegendKey val="0"/>
          <c:showVal val="0"/>
          <c:showCatName val="0"/>
          <c:showSerName val="0"/>
          <c:showPercent val="0"/>
          <c:showBubbleSize val="0"/>
        </c:dLbls>
        <c:gapWidth val="150"/>
        <c:axId val="154409952"/>
        <c:axId val="1544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4409952"/>
        <c:axId val="154410336"/>
      </c:lineChart>
      <c:dateAx>
        <c:axId val="154409952"/>
        <c:scaling>
          <c:orientation val="minMax"/>
        </c:scaling>
        <c:delete val="1"/>
        <c:axPos val="b"/>
        <c:numFmt formatCode="ge" sourceLinked="1"/>
        <c:majorTickMark val="none"/>
        <c:minorTickMark val="none"/>
        <c:tickLblPos val="none"/>
        <c:crossAx val="154410336"/>
        <c:crosses val="autoZero"/>
        <c:auto val="1"/>
        <c:lblOffset val="100"/>
        <c:baseTimeUnit val="years"/>
      </c:dateAx>
      <c:valAx>
        <c:axId val="1544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0.55000000000000004</c:v>
                </c:pt>
                <c:pt idx="1">
                  <c:v>1.0900000000000001</c:v>
                </c:pt>
                <c:pt idx="2">
                  <c:v>7.55</c:v>
                </c:pt>
                <c:pt idx="3">
                  <c:v>1.18</c:v>
                </c:pt>
                <c:pt idx="4">
                  <c:v>0.5</c:v>
                </c:pt>
              </c:numCache>
            </c:numRef>
          </c:val>
        </c:ser>
        <c:dLbls>
          <c:showLegendKey val="0"/>
          <c:showVal val="0"/>
          <c:showCatName val="0"/>
          <c:showSerName val="0"/>
          <c:showPercent val="0"/>
          <c:showBubbleSize val="0"/>
        </c:dLbls>
        <c:gapWidth val="150"/>
        <c:axId val="152122776"/>
        <c:axId val="1521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2122776"/>
        <c:axId val="152123168"/>
      </c:lineChart>
      <c:dateAx>
        <c:axId val="152122776"/>
        <c:scaling>
          <c:orientation val="minMax"/>
        </c:scaling>
        <c:delete val="1"/>
        <c:axPos val="b"/>
        <c:numFmt formatCode="ge" sourceLinked="1"/>
        <c:majorTickMark val="none"/>
        <c:minorTickMark val="none"/>
        <c:tickLblPos val="none"/>
        <c:crossAx val="152123168"/>
        <c:crosses val="autoZero"/>
        <c:auto val="1"/>
        <c:lblOffset val="100"/>
        <c:baseTimeUnit val="years"/>
      </c:dateAx>
      <c:valAx>
        <c:axId val="15212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12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1297.1600000000001</c:v>
                </c:pt>
                <c:pt idx="1">
                  <c:v>1014.94</c:v>
                </c:pt>
                <c:pt idx="2">
                  <c:v>1588.95</c:v>
                </c:pt>
                <c:pt idx="3">
                  <c:v>413.63</c:v>
                </c:pt>
                <c:pt idx="4">
                  <c:v>534.58000000000004</c:v>
                </c:pt>
              </c:numCache>
            </c:numRef>
          </c:val>
        </c:ser>
        <c:dLbls>
          <c:showLegendKey val="0"/>
          <c:showVal val="0"/>
          <c:showCatName val="0"/>
          <c:showSerName val="0"/>
          <c:showPercent val="0"/>
          <c:showBubbleSize val="0"/>
        </c:dLbls>
        <c:gapWidth val="150"/>
        <c:axId val="154453304"/>
        <c:axId val="154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4453304"/>
        <c:axId val="154453696"/>
      </c:lineChart>
      <c:dateAx>
        <c:axId val="154453304"/>
        <c:scaling>
          <c:orientation val="minMax"/>
        </c:scaling>
        <c:delete val="1"/>
        <c:axPos val="b"/>
        <c:numFmt formatCode="ge" sourceLinked="1"/>
        <c:majorTickMark val="none"/>
        <c:minorTickMark val="none"/>
        <c:tickLblPos val="none"/>
        <c:crossAx val="154453696"/>
        <c:crosses val="autoZero"/>
        <c:auto val="1"/>
        <c:lblOffset val="100"/>
        <c:baseTimeUnit val="years"/>
      </c:dateAx>
      <c:valAx>
        <c:axId val="15445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564.83000000000004</c:v>
                </c:pt>
                <c:pt idx="1">
                  <c:v>576.66999999999996</c:v>
                </c:pt>
                <c:pt idx="2">
                  <c:v>564.29999999999995</c:v>
                </c:pt>
                <c:pt idx="3">
                  <c:v>560.35</c:v>
                </c:pt>
                <c:pt idx="4">
                  <c:v>544.34</c:v>
                </c:pt>
              </c:numCache>
            </c:numRef>
          </c:val>
        </c:ser>
        <c:dLbls>
          <c:showLegendKey val="0"/>
          <c:showVal val="0"/>
          <c:showCatName val="0"/>
          <c:showSerName val="0"/>
          <c:showPercent val="0"/>
          <c:showBubbleSize val="0"/>
        </c:dLbls>
        <c:gapWidth val="150"/>
        <c:axId val="154454872"/>
        <c:axId val="1544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4454872"/>
        <c:axId val="154455264"/>
      </c:lineChart>
      <c:dateAx>
        <c:axId val="154454872"/>
        <c:scaling>
          <c:orientation val="minMax"/>
        </c:scaling>
        <c:delete val="1"/>
        <c:axPos val="b"/>
        <c:numFmt formatCode="ge" sourceLinked="1"/>
        <c:majorTickMark val="none"/>
        <c:minorTickMark val="none"/>
        <c:tickLblPos val="none"/>
        <c:crossAx val="154455264"/>
        <c:crosses val="autoZero"/>
        <c:auto val="1"/>
        <c:lblOffset val="100"/>
        <c:baseTimeUnit val="years"/>
      </c:dateAx>
      <c:valAx>
        <c:axId val="15445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5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93.86</c:v>
                </c:pt>
                <c:pt idx="1">
                  <c:v>94.44</c:v>
                </c:pt>
                <c:pt idx="2">
                  <c:v>89.12</c:v>
                </c:pt>
                <c:pt idx="3">
                  <c:v>88.85</c:v>
                </c:pt>
                <c:pt idx="4">
                  <c:v>91.36</c:v>
                </c:pt>
              </c:numCache>
            </c:numRef>
          </c:val>
        </c:ser>
        <c:dLbls>
          <c:showLegendKey val="0"/>
          <c:showVal val="0"/>
          <c:showCatName val="0"/>
          <c:showSerName val="0"/>
          <c:showPercent val="0"/>
          <c:showBubbleSize val="0"/>
        </c:dLbls>
        <c:gapWidth val="150"/>
        <c:axId val="154594184"/>
        <c:axId val="15459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4594184"/>
        <c:axId val="154594576"/>
      </c:lineChart>
      <c:dateAx>
        <c:axId val="154594184"/>
        <c:scaling>
          <c:orientation val="minMax"/>
        </c:scaling>
        <c:delete val="1"/>
        <c:axPos val="b"/>
        <c:numFmt formatCode="ge" sourceLinked="1"/>
        <c:majorTickMark val="none"/>
        <c:minorTickMark val="none"/>
        <c:tickLblPos val="none"/>
        <c:crossAx val="154594576"/>
        <c:crosses val="autoZero"/>
        <c:auto val="1"/>
        <c:lblOffset val="100"/>
        <c:baseTimeUnit val="years"/>
      </c:dateAx>
      <c:valAx>
        <c:axId val="15459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9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189.39</c:v>
                </c:pt>
                <c:pt idx="1">
                  <c:v>187.65</c:v>
                </c:pt>
                <c:pt idx="2">
                  <c:v>199.39</c:v>
                </c:pt>
                <c:pt idx="3">
                  <c:v>200.69</c:v>
                </c:pt>
                <c:pt idx="4">
                  <c:v>195.67</c:v>
                </c:pt>
              </c:numCache>
            </c:numRef>
          </c:val>
        </c:ser>
        <c:dLbls>
          <c:showLegendKey val="0"/>
          <c:showVal val="0"/>
          <c:showCatName val="0"/>
          <c:showSerName val="0"/>
          <c:showPercent val="0"/>
          <c:showBubbleSize val="0"/>
        </c:dLbls>
        <c:gapWidth val="150"/>
        <c:axId val="152122384"/>
        <c:axId val="15212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2122384"/>
        <c:axId val="152121992"/>
      </c:lineChart>
      <c:dateAx>
        <c:axId val="152122384"/>
        <c:scaling>
          <c:orientation val="minMax"/>
        </c:scaling>
        <c:delete val="1"/>
        <c:axPos val="b"/>
        <c:numFmt formatCode="ge" sourceLinked="1"/>
        <c:majorTickMark val="none"/>
        <c:minorTickMark val="none"/>
        <c:tickLblPos val="none"/>
        <c:crossAx val="152121992"/>
        <c:crosses val="autoZero"/>
        <c:auto val="1"/>
        <c:lblOffset val="100"/>
        <c:baseTimeUnit val="years"/>
      </c:dateAx>
      <c:valAx>
        <c:axId val="15212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那須町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26155</v>
      </c>
      <c r="AJ8" s="56"/>
      <c r="AK8" s="56"/>
      <c r="AL8" s="56"/>
      <c r="AM8" s="56"/>
      <c r="AN8" s="56"/>
      <c r="AO8" s="56"/>
      <c r="AP8" s="57"/>
      <c r="AQ8" s="47">
        <f>データ!R6</f>
        <v>372.34</v>
      </c>
      <c r="AR8" s="47"/>
      <c r="AS8" s="47"/>
      <c r="AT8" s="47"/>
      <c r="AU8" s="47"/>
      <c r="AV8" s="47"/>
      <c r="AW8" s="47"/>
      <c r="AX8" s="47"/>
      <c r="AY8" s="47">
        <f>データ!S6</f>
        <v>70.239999999999995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63.72</v>
      </c>
      <c r="K10" s="47"/>
      <c r="L10" s="47"/>
      <c r="M10" s="47"/>
      <c r="N10" s="47"/>
      <c r="O10" s="47"/>
      <c r="P10" s="47"/>
      <c r="Q10" s="47"/>
      <c r="R10" s="47">
        <f>データ!O6</f>
        <v>78.89</v>
      </c>
      <c r="S10" s="47"/>
      <c r="T10" s="47"/>
      <c r="U10" s="47"/>
      <c r="V10" s="47"/>
      <c r="W10" s="47"/>
      <c r="X10" s="47"/>
      <c r="Y10" s="47"/>
      <c r="Z10" s="78">
        <f>データ!P6</f>
        <v>3300</v>
      </c>
      <c r="AA10" s="78"/>
      <c r="AB10" s="78"/>
      <c r="AC10" s="78"/>
      <c r="AD10" s="78"/>
      <c r="AE10" s="78"/>
      <c r="AF10" s="78"/>
      <c r="AG10" s="78"/>
      <c r="AH10" s="2"/>
      <c r="AI10" s="78">
        <f>データ!T6</f>
        <v>20551</v>
      </c>
      <c r="AJ10" s="78"/>
      <c r="AK10" s="78"/>
      <c r="AL10" s="78"/>
      <c r="AM10" s="78"/>
      <c r="AN10" s="78"/>
      <c r="AO10" s="78"/>
      <c r="AP10" s="78"/>
      <c r="AQ10" s="47">
        <f>データ!U6</f>
        <v>185.01</v>
      </c>
      <c r="AR10" s="47"/>
      <c r="AS10" s="47"/>
      <c r="AT10" s="47"/>
      <c r="AU10" s="47"/>
      <c r="AV10" s="47"/>
      <c r="AW10" s="47"/>
      <c r="AX10" s="47"/>
      <c r="AY10" s="47">
        <f>データ!V6</f>
        <v>111.08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94072</v>
      </c>
      <c r="D6" s="31">
        <f t="shared" si="3"/>
        <v>46</v>
      </c>
      <c r="E6" s="31">
        <f t="shared" si="3"/>
        <v>1</v>
      </c>
      <c r="F6" s="31">
        <f t="shared" si="3"/>
        <v>0</v>
      </c>
      <c r="G6" s="31">
        <f t="shared" si="3"/>
        <v>1</v>
      </c>
      <c r="H6" s="31" t="str">
        <f t="shared" si="3"/>
        <v>栃木県　那須町</v>
      </c>
      <c r="I6" s="31" t="str">
        <f t="shared" si="3"/>
        <v>法適用</v>
      </c>
      <c r="J6" s="31" t="str">
        <f t="shared" si="3"/>
        <v>水道事業</v>
      </c>
      <c r="K6" s="31" t="str">
        <f t="shared" si="3"/>
        <v>末端給水事業</v>
      </c>
      <c r="L6" s="31" t="str">
        <f t="shared" si="3"/>
        <v>A6</v>
      </c>
      <c r="M6" s="32" t="str">
        <f t="shared" si="3"/>
        <v>-</v>
      </c>
      <c r="N6" s="32">
        <f t="shared" si="3"/>
        <v>63.72</v>
      </c>
      <c r="O6" s="32">
        <f t="shared" si="3"/>
        <v>78.89</v>
      </c>
      <c r="P6" s="32">
        <f t="shared" si="3"/>
        <v>3300</v>
      </c>
      <c r="Q6" s="32">
        <f t="shared" si="3"/>
        <v>26155</v>
      </c>
      <c r="R6" s="32">
        <f t="shared" si="3"/>
        <v>372.34</v>
      </c>
      <c r="S6" s="32">
        <f t="shared" si="3"/>
        <v>70.239999999999995</v>
      </c>
      <c r="T6" s="32">
        <f t="shared" si="3"/>
        <v>20551</v>
      </c>
      <c r="U6" s="32">
        <f t="shared" si="3"/>
        <v>185.01</v>
      </c>
      <c r="V6" s="32">
        <f t="shared" si="3"/>
        <v>111.08</v>
      </c>
      <c r="W6" s="33">
        <f>IF(W7="",NA(),W7)</f>
        <v>100.1</v>
      </c>
      <c r="X6" s="33">
        <f t="shared" ref="X6:AF6" si="4">IF(X7="",NA(),X7)</f>
        <v>99.54</v>
      </c>
      <c r="Y6" s="33">
        <f t="shared" si="4"/>
        <v>93.56</v>
      </c>
      <c r="Z6" s="33">
        <f t="shared" si="4"/>
        <v>94.4</v>
      </c>
      <c r="AA6" s="33">
        <f t="shared" si="4"/>
        <v>96.86</v>
      </c>
      <c r="AB6" s="33">
        <f t="shared" si="4"/>
        <v>107.37</v>
      </c>
      <c r="AC6" s="33">
        <f t="shared" si="4"/>
        <v>107.57</v>
      </c>
      <c r="AD6" s="33">
        <f t="shared" si="4"/>
        <v>106.55</v>
      </c>
      <c r="AE6" s="33">
        <f t="shared" si="4"/>
        <v>110.01</v>
      </c>
      <c r="AF6" s="33">
        <f t="shared" si="4"/>
        <v>111.21</v>
      </c>
      <c r="AG6" s="32" t="str">
        <f>IF(AG7="","",IF(AG7="-","【-】","【"&amp;SUBSTITUTE(TEXT(AG7,"#,##0.00"),"-","△")&amp;"】"))</f>
        <v>【113.56】</v>
      </c>
      <c r="AH6" s="33">
        <f>IF(AH7="",NA(),AH7)</f>
        <v>0.55000000000000004</v>
      </c>
      <c r="AI6" s="33">
        <f t="shared" ref="AI6:AQ6" si="5">IF(AI7="",NA(),AI7)</f>
        <v>1.0900000000000001</v>
      </c>
      <c r="AJ6" s="33">
        <f t="shared" si="5"/>
        <v>7.55</v>
      </c>
      <c r="AK6" s="33">
        <f t="shared" si="5"/>
        <v>1.18</v>
      </c>
      <c r="AL6" s="33">
        <f t="shared" si="5"/>
        <v>0.5</v>
      </c>
      <c r="AM6" s="33">
        <f t="shared" si="5"/>
        <v>8.5</v>
      </c>
      <c r="AN6" s="33">
        <f t="shared" si="5"/>
        <v>9.34</v>
      </c>
      <c r="AO6" s="33">
        <f t="shared" si="5"/>
        <v>9.56</v>
      </c>
      <c r="AP6" s="33">
        <f t="shared" si="5"/>
        <v>2.8</v>
      </c>
      <c r="AQ6" s="33">
        <f t="shared" si="5"/>
        <v>1.93</v>
      </c>
      <c r="AR6" s="32" t="str">
        <f>IF(AR7="","",IF(AR7="-","【-】","【"&amp;SUBSTITUTE(TEXT(AR7,"#,##0.00"),"-","△")&amp;"】"))</f>
        <v>【0.87】</v>
      </c>
      <c r="AS6" s="33">
        <f>IF(AS7="",NA(),AS7)</f>
        <v>1297.1600000000001</v>
      </c>
      <c r="AT6" s="33">
        <f t="shared" ref="AT6:BB6" si="6">IF(AT7="",NA(),AT7)</f>
        <v>1014.94</v>
      </c>
      <c r="AU6" s="33">
        <f t="shared" si="6"/>
        <v>1588.95</v>
      </c>
      <c r="AV6" s="33">
        <f t="shared" si="6"/>
        <v>413.63</v>
      </c>
      <c r="AW6" s="33">
        <f t="shared" si="6"/>
        <v>534.58000000000004</v>
      </c>
      <c r="AX6" s="33">
        <f t="shared" si="6"/>
        <v>995.5</v>
      </c>
      <c r="AY6" s="33">
        <f t="shared" si="6"/>
        <v>915.5</v>
      </c>
      <c r="AZ6" s="33">
        <f t="shared" si="6"/>
        <v>963.24</v>
      </c>
      <c r="BA6" s="33">
        <f t="shared" si="6"/>
        <v>381.53</v>
      </c>
      <c r="BB6" s="33">
        <f t="shared" si="6"/>
        <v>391.54</v>
      </c>
      <c r="BC6" s="32" t="str">
        <f>IF(BC7="","",IF(BC7="-","【-】","【"&amp;SUBSTITUTE(TEXT(BC7,"#,##0.00"),"-","△")&amp;"】"))</f>
        <v>【262.74】</v>
      </c>
      <c r="BD6" s="33">
        <f>IF(BD7="",NA(),BD7)</f>
        <v>564.83000000000004</v>
      </c>
      <c r="BE6" s="33">
        <f t="shared" ref="BE6:BM6" si="7">IF(BE7="",NA(),BE7)</f>
        <v>576.66999999999996</v>
      </c>
      <c r="BF6" s="33">
        <f t="shared" si="7"/>
        <v>564.29999999999995</v>
      </c>
      <c r="BG6" s="33">
        <f t="shared" si="7"/>
        <v>560.35</v>
      </c>
      <c r="BH6" s="33">
        <f t="shared" si="7"/>
        <v>544.34</v>
      </c>
      <c r="BI6" s="33">
        <f t="shared" si="7"/>
        <v>414.59</v>
      </c>
      <c r="BJ6" s="33">
        <f t="shared" si="7"/>
        <v>404.78</v>
      </c>
      <c r="BK6" s="33">
        <f t="shared" si="7"/>
        <v>400.38</v>
      </c>
      <c r="BL6" s="33">
        <f t="shared" si="7"/>
        <v>393.27</v>
      </c>
      <c r="BM6" s="33">
        <f t="shared" si="7"/>
        <v>386.97</v>
      </c>
      <c r="BN6" s="32" t="str">
        <f>IF(BN7="","",IF(BN7="-","【-】","【"&amp;SUBSTITUTE(TEXT(BN7,"#,##0.00"),"-","△")&amp;"】"))</f>
        <v>【276.38】</v>
      </c>
      <c r="BO6" s="33">
        <f>IF(BO7="",NA(),BO7)</f>
        <v>93.86</v>
      </c>
      <c r="BP6" s="33">
        <f t="shared" ref="BP6:BX6" si="8">IF(BP7="",NA(),BP7)</f>
        <v>94.44</v>
      </c>
      <c r="BQ6" s="33">
        <f t="shared" si="8"/>
        <v>89.12</v>
      </c>
      <c r="BR6" s="33">
        <f t="shared" si="8"/>
        <v>88.85</v>
      </c>
      <c r="BS6" s="33">
        <f t="shared" si="8"/>
        <v>91.36</v>
      </c>
      <c r="BT6" s="33">
        <f t="shared" si="8"/>
        <v>97.71</v>
      </c>
      <c r="BU6" s="33">
        <f t="shared" si="8"/>
        <v>98.07</v>
      </c>
      <c r="BV6" s="33">
        <f t="shared" si="8"/>
        <v>96.56</v>
      </c>
      <c r="BW6" s="33">
        <f t="shared" si="8"/>
        <v>100.47</v>
      </c>
      <c r="BX6" s="33">
        <f t="shared" si="8"/>
        <v>101.72</v>
      </c>
      <c r="BY6" s="32" t="str">
        <f>IF(BY7="","",IF(BY7="-","【-】","【"&amp;SUBSTITUTE(TEXT(BY7,"#,##0.00"),"-","△")&amp;"】"))</f>
        <v>【104.99】</v>
      </c>
      <c r="BZ6" s="33">
        <f>IF(BZ7="",NA(),BZ7)</f>
        <v>189.39</v>
      </c>
      <c r="CA6" s="33">
        <f t="shared" ref="CA6:CI6" si="9">IF(CA7="",NA(),CA7)</f>
        <v>187.65</v>
      </c>
      <c r="CB6" s="33">
        <f t="shared" si="9"/>
        <v>199.39</v>
      </c>
      <c r="CC6" s="33">
        <f t="shared" si="9"/>
        <v>200.69</v>
      </c>
      <c r="CD6" s="33">
        <f t="shared" si="9"/>
        <v>195.67</v>
      </c>
      <c r="CE6" s="33">
        <f t="shared" si="9"/>
        <v>173.56</v>
      </c>
      <c r="CF6" s="33">
        <f t="shared" si="9"/>
        <v>172.26</v>
      </c>
      <c r="CG6" s="33">
        <f t="shared" si="9"/>
        <v>177.14</v>
      </c>
      <c r="CH6" s="33">
        <f t="shared" si="9"/>
        <v>169.82</v>
      </c>
      <c r="CI6" s="33">
        <f t="shared" si="9"/>
        <v>168.2</v>
      </c>
      <c r="CJ6" s="32" t="str">
        <f>IF(CJ7="","",IF(CJ7="-","【-】","【"&amp;SUBSTITUTE(TEXT(CJ7,"#,##0.00"),"-","△")&amp;"】"))</f>
        <v>【163.72】</v>
      </c>
      <c r="CK6" s="33">
        <f>IF(CK7="",NA(),CK7)</f>
        <v>52.06</v>
      </c>
      <c r="CL6" s="33">
        <f t="shared" ref="CL6:CT6" si="10">IF(CL7="",NA(),CL7)</f>
        <v>52.83</v>
      </c>
      <c r="CM6" s="33">
        <f t="shared" si="10"/>
        <v>55.07</v>
      </c>
      <c r="CN6" s="33">
        <f t="shared" si="10"/>
        <v>53.13</v>
      </c>
      <c r="CO6" s="33">
        <f t="shared" si="10"/>
        <v>49.87</v>
      </c>
      <c r="CP6" s="33">
        <f t="shared" si="10"/>
        <v>55.84</v>
      </c>
      <c r="CQ6" s="33">
        <f t="shared" si="10"/>
        <v>55.68</v>
      </c>
      <c r="CR6" s="33">
        <f t="shared" si="10"/>
        <v>55.64</v>
      </c>
      <c r="CS6" s="33">
        <f t="shared" si="10"/>
        <v>55.13</v>
      </c>
      <c r="CT6" s="33">
        <f t="shared" si="10"/>
        <v>54.77</v>
      </c>
      <c r="CU6" s="32" t="str">
        <f>IF(CU7="","",IF(CU7="-","【-】","【"&amp;SUBSTITUTE(TEXT(CU7,"#,##0.00"),"-","△")&amp;"】"))</f>
        <v>【59.76】</v>
      </c>
      <c r="CV6" s="33">
        <f>IF(CV7="",NA(),CV7)</f>
        <v>70.78</v>
      </c>
      <c r="CW6" s="33">
        <f t="shared" ref="CW6:DE6" si="11">IF(CW7="",NA(),CW7)</f>
        <v>71.67</v>
      </c>
      <c r="CX6" s="33">
        <f t="shared" si="11"/>
        <v>67.91</v>
      </c>
      <c r="CY6" s="33">
        <f t="shared" si="11"/>
        <v>68.540000000000006</v>
      </c>
      <c r="CZ6" s="33">
        <f t="shared" si="11"/>
        <v>71.69</v>
      </c>
      <c r="DA6" s="33">
        <f t="shared" si="11"/>
        <v>83.11</v>
      </c>
      <c r="DB6" s="33">
        <f t="shared" si="11"/>
        <v>83.18</v>
      </c>
      <c r="DC6" s="33">
        <f t="shared" si="11"/>
        <v>83.09</v>
      </c>
      <c r="DD6" s="33">
        <f t="shared" si="11"/>
        <v>83</v>
      </c>
      <c r="DE6" s="33">
        <f t="shared" si="11"/>
        <v>82.89</v>
      </c>
      <c r="DF6" s="32" t="str">
        <f>IF(DF7="","",IF(DF7="-","【-】","【"&amp;SUBSTITUTE(TEXT(DF7,"#,##0.00"),"-","△")&amp;"】"))</f>
        <v>【89.95】</v>
      </c>
      <c r="DG6" s="33">
        <f>IF(DG7="",NA(),DG7)</f>
        <v>35.619999999999997</v>
      </c>
      <c r="DH6" s="33">
        <f t="shared" ref="DH6:DP6" si="12">IF(DH7="",NA(),DH7)</f>
        <v>35.700000000000003</v>
      </c>
      <c r="DI6" s="33">
        <f t="shared" si="12"/>
        <v>37.43</v>
      </c>
      <c r="DJ6" s="33">
        <f t="shared" si="12"/>
        <v>51.59</v>
      </c>
      <c r="DK6" s="33">
        <f t="shared" si="12"/>
        <v>51.98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14.12</v>
      </c>
      <c r="DS6" s="33">
        <f t="shared" ref="DS6:EA6" si="13">IF(DS7="",NA(),DS7)</f>
        <v>14.59</v>
      </c>
      <c r="DT6" s="33">
        <f t="shared" si="13"/>
        <v>13.8</v>
      </c>
      <c r="DU6" s="33">
        <f t="shared" si="13"/>
        <v>14.61</v>
      </c>
      <c r="DV6" s="33">
        <f t="shared" si="13"/>
        <v>14.22</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0.49</v>
      </c>
      <c r="ED6" s="33">
        <f t="shared" ref="ED6:EL6" si="14">IF(ED7="",NA(),ED7)</f>
        <v>0.57999999999999996</v>
      </c>
      <c r="EE6" s="33">
        <f t="shared" si="14"/>
        <v>0.33</v>
      </c>
      <c r="EF6" s="33">
        <f t="shared" si="14"/>
        <v>0.53</v>
      </c>
      <c r="EG6" s="33">
        <f t="shared" si="14"/>
        <v>0.37</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94072</v>
      </c>
      <c r="D7" s="35">
        <v>46</v>
      </c>
      <c r="E7" s="35">
        <v>1</v>
      </c>
      <c r="F7" s="35">
        <v>0</v>
      </c>
      <c r="G7" s="35">
        <v>1</v>
      </c>
      <c r="H7" s="35" t="s">
        <v>92</v>
      </c>
      <c r="I7" s="35" t="s">
        <v>93</v>
      </c>
      <c r="J7" s="35" t="s">
        <v>94</v>
      </c>
      <c r="K7" s="35" t="s">
        <v>95</v>
      </c>
      <c r="L7" s="35" t="s">
        <v>96</v>
      </c>
      <c r="M7" s="36" t="s">
        <v>97</v>
      </c>
      <c r="N7" s="36">
        <v>63.72</v>
      </c>
      <c r="O7" s="36">
        <v>78.89</v>
      </c>
      <c r="P7" s="36">
        <v>3300</v>
      </c>
      <c r="Q7" s="36">
        <v>26155</v>
      </c>
      <c r="R7" s="36">
        <v>372.34</v>
      </c>
      <c r="S7" s="36">
        <v>70.239999999999995</v>
      </c>
      <c r="T7" s="36">
        <v>20551</v>
      </c>
      <c r="U7" s="36">
        <v>185.01</v>
      </c>
      <c r="V7" s="36">
        <v>111.08</v>
      </c>
      <c r="W7" s="36">
        <v>100.1</v>
      </c>
      <c r="X7" s="36">
        <v>99.54</v>
      </c>
      <c r="Y7" s="36">
        <v>93.56</v>
      </c>
      <c r="Z7" s="36">
        <v>94.4</v>
      </c>
      <c r="AA7" s="36">
        <v>96.86</v>
      </c>
      <c r="AB7" s="36">
        <v>107.37</v>
      </c>
      <c r="AC7" s="36">
        <v>107.57</v>
      </c>
      <c r="AD7" s="36">
        <v>106.55</v>
      </c>
      <c r="AE7" s="36">
        <v>110.01</v>
      </c>
      <c r="AF7" s="36">
        <v>111.21</v>
      </c>
      <c r="AG7" s="36">
        <v>113.56</v>
      </c>
      <c r="AH7" s="36">
        <v>0.55000000000000004</v>
      </c>
      <c r="AI7" s="36">
        <v>1.0900000000000001</v>
      </c>
      <c r="AJ7" s="36">
        <v>7.55</v>
      </c>
      <c r="AK7" s="36">
        <v>1.18</v>
      </c>
      <c r="AL7" s="36">
        <v>0.5</v>
      </c>
      <c r="AM7" s="36">
        <v>8.5</v>
      </c>
      <c r="AN7" s="36">
        <v>9.34</v>
      </c>
      <c r="AO7" s="36">
        <v>9.56</v>
      </c>
      <c r="AP7" s="36">
        <v>2.8</v>
      </c>
      <c r="AQ7" s="36">
        <v>1.93</v>
      </c>
      <c r="AR7" s="36">
        <v>0.87</v>
      </c>
      <c r="AS7" s="36">
        <v>1297.1600000000001</v>
      </c>
      <c r="AT7" s="36">
        <v>1014.94</v>
      </c>
      <c r="AU7" s="36">
        <v>1588.95</v>
      </c>
      <c r="AV7" s="36">
        <v>413.63</v>
      </c>
      <c r="AW7" s="36">
        <v>534.58000000000004</v>
      </c>
      <c r="AX7" s="36">
        <v>995.5</v>
      </c>
      <c r="AY7" s="36">
        <v>915.5</v>
      </c>
      <c r="AZ7" s="36">
        <v>963.24</v>
      </c>
      <c r="BA7" s="36">
        <v>381.53</v>
      </c>
      <c r="BB7" s="36">
        <v>391.54</v>
      </c>
      <c r="BC7" s="36">
        <v>262.74</v>
      </c>
      <c r="BD7" s="36">
        <v>564.83000000000004</v>
      </c>
      <c r="BE7" s="36">
        <v>576.66999999999996</v>
      </c>
      <c r="BF7" s="36">
        <v>564.29999999999995</v>
      </c>
      <c r="BG7" s="36">
        <v>560.35</v>
      </c>
      <c r="BH7" s="36">
        <v>544.34</v>
      </c>
      <c r="BI7" s="36">
        <v>414.59</v>
      </c>
      <c r="BJ7" s="36">
        <v>404.78</v>
      </c>
      <c r="BK7" s="36">
        <v>400.38</v>
      </c>
      <c r="BL7" s="36">
        <v>393.27</v>
      </c>
      <c r="BM7" s="36">
        <v>386.97</v>
      </c>
      <c r="BN7" s="36">
        <v>276.38</v>
      </c>
      <c r="BO7" s="36">
        <v>93.86</v>
      </c>
      <c r="BP7" s="36">
        <v>94.44</v>
      </c>
      <c r="BQ7" s="36">
        <v>89.12</v>
      </c>
      <c r="BR7" s="36">
        <v>88.85</v>
      </c>
      <c r="BS7" s="36">
        <v>91.36</v>
      </c>
      <c r="BT7" s="36">
        <v>97.71</v>
      </c>
      <c r="BU7" s="36">
        <v>98.07</v>
      </c>
      <c r="BV7" s="36">
        <v>96.56</v>
      </c>
      <c r="BW7" s="36">
        <v>100.47</v>
      </c>
      <c r="BX7" s="36">
        <v>101.72</v>
      </c>
      <c r="BY7" s="36">
        <v>104.99</v>
      </c>
      <c r="BZ7" s="36">
        <v>189.39</v>
      </c>
      <c r="CA7" s="36">
        <v>187.65</v>
      </c>
      <c r="CB7" s="36">
        <v>199.39</v>
      </c>
      <c r="CC7" s="36">
        <v>200.69</v>
      </c>
      <c r="CD7" s="36">
        <v>195.67</v>
      </c>
      <c r="CE7" s="36">
        <v>173.56</v>
      </c>
      <c r="CF7" s="36">
        <v>172.26</v>
      </c>
      <c r="CG7" s="36">
        <v>177.14</v>
      </c>
      <c r="CH7" s="36">
        <v>169.82</v>
      </c>
      <c r="CI7" s="36">
        <v>168.2</v>
      </c>
      <c r="CJ7" s="36">
        <v>163.72</v>
      </c>
      <c r="CK7" s="36">
        <v>52.06</v>
      </c>
      <c r="CL7" s="36">
        <v>52.83</v>
      </c>
      <c r="CM7" s="36">
        <v>55.07</v>
      </c>
      <c r="CN7" s="36">
        <v>53.13</v>
      </c>
      <c r="CO7" s="36">
        <v>49.87</v>
      </c>
      <c r="CP7" s="36">
        <v>55.84</v>
      </c>
      <c r="CQ7" s="36">
        <v>55.68</v>
      </c>
      <c r="CR7" s="36">
        <v>55.64</v>
      </c>
      <c r="CS7" s="36">
        <v>55.13</v>
      </c>
      <c r="CT7" s="36">
        <v>54.77</v>
      </c>
      <c r="CU7" s="36">
        <v>59.76</v>
      </c>
      <c r="CV7" s="36">
        <v>70.78</v>
      </c>
      <c r="CW7" s="36">
        <v>71.67</v>
      </c>
      <c r="CX7" s="36">
        <v>67.91</v>
      </c>
      <c r="CY7" s="36">
        <v>68.540000000000006</v>
      </c>
      <c r="CZ7" s="36">
        <v>71.69</v>
      </c>
      <c r="DA7" s="36">
        <v>83.11</v>
      </c>
      <c r="DB7" s="36">
        <v>83.18</v>
      </c>
      <c r="DC7" s="36">
        <v>83.09</v>
      </c>
      <c r="DD7" s="36">
        <v>83</v>
      </c>
      <c r="DE7" s="36">
        <v>82.89</v>
      </c>
      <c r="DF7" s="36">
        <v>89.95</v>
      </c>
      <c r="DG7" s="36">
        <v>35.619999999999997</v>
      </c>
      <c r="DH7" s="36">
        <v>35.700000000000003</v>
      </c>
      <c r="DI7" s="36">
        <v>37.43</v>
      </c>
      <c r="DJ7" s="36">
        <v>51.59</v>
      </c>
      <c r="DK7" s="36">
        <v>51.98</v>
      </c>
      <c r="DL7" s="36">
        <v>37.090000000000003</v>
      </c>
      <c r="DM7" s="36">
        <v>38.07</v>
      </c>
      <c r="DN7" s="36">
        <v>39.06</v>
      </c>
      <c r="DO7" s="36">
        <v>46.66</v>
      </c>
      <c r="DP7" s="36">
        <v>47.46</v>
      </c>
      <c r="DQ7" s="36">
        <v>47.18</v>
      </c>
      <c r="DR7" s="36">
        <v>14.12</v>
      </c>
      <c r="DS7" s="36">
        <v>14.59</v>
      </c>
      <c r="DT7" s="36">
        <v>13.8</v>
      </c>
      <c r="DU7" s="36">
        <v>14.61</v>
      </c>
      <c r="DV7" s="36">
        <v>14.22</v>
      </c>
      <c r="DW7" s="36">
        <v>6.63</v>
      </c>
      <c r="DX7" s="36">
        <v>7.73</v>
      </c>
      <c r="DY7" s="36">
        <v>8.8699999999999992</v>
      </c>
      <c r="DZ7" s="36">
        <v>9.85</v>
      </c>
      <c r="EA7" s="36">
        <v>9.7100000000000009</v>
      </c>
      <c r="EB7" s="36">
        <v>13.18</v>
      </c>
      <c r="EC7" s="36">
        <v>0.49</v>
      </c>
      <c r="ED7" s="36">
        <v>0.57999999999999996</v>
      </c>
      <c r="EE7" s="36">
        <v>0.33</v>
      </c>
      <c r="EF7" s="36">
        <v>0.53</v>
      </c>
      <c r="EG7" s="36">
        <v>0.37</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2017-02-01T08:37:01Z</dcterms:created>
  <dcterms:modified xsi:type="dcterms:W3CDTF">2017-02-17T04:56:15Z</dcterms:modified>
  <cp:category/>
</cp:coreProperties>
</file>