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R元年度業務\公営企業\02 公営企業決算統計\19 経営比較分析表について\05 県HP公表\10工業用水道\"/>
    </mc:Choice>
  </mc:AlternateContent>
  <workbookProtection workbookAlgorithmName="SHA-512" workbookHashValue="H2nTU+HZKdDJ/pILMiw6L71ydkiktO5CcAmbKHCHAZa1UGKkpvNM7gon+d221sVpgugGPQcaZ8LsFWrggydLAw==" workbookSaltValue="FiWBeMBa97Iv1DWWvLkdgA==" workbookSpinCount="100000" lockStructure="1"/>
  <bookViews>
    <workbookView xWindow="0" yWindow="0" windowWidth="20490" windowHeight="750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EH90" i="4" s="1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GJ90" i="4"/>
  <c r="FI90" i="4"/>
  <c r="DG90" i="4"/>
  <c r="CF90" i="4"/>
  <c r="BE90" i="4"/>
  <c r="RA81" i="4"/>
  <c r="PZ81" i="4"/>
  <c r="NX81" i="4"/>
  <c r="MW81" i="4"/>
  <c r="KO81" i="4"/>
  <c r="JN81" i="4"/>
  <c r="IM81" i="4"/>
  <c r="GK81" i="4"/>
  <c r="DB81" i="4"/>
  <c r="CA81" i="4"/>
  <c r="AZ81" i="4"/>
  <c r="RA80" i="4"/>
  <c r="OY80" i="4"/>
  <c r="NX80" i="4"/>
  <c r="MW80" i="4"/>
  <c r="KO80" i="4"/>
  <c r="JN80" i="4"/>
  <c r="HL80" i="4"/>
  <c r="GK80" i="4"/>
  <c r="EC80" i="4"/>
  <c r="DB80" i="4"/>
  <c r="CA80" i="4"/>
  <c r="Y80" i="4"/>
  <c r="RA79" i="4"/>
  <c r="PZ79" i="4"/>
  <c r="OY79" i="4"/>
  <c r="NX79" i="4"/>
  <c r="MW79" i="4"/>
  <c r="KO79" i="4"/>
  <c r="JN79" i="4"/>
  <c r="IM79" i="4"/>
  <c r="GK79" i="4"/>
  <c r="EC79" i="4"/>
  <c r="DB79" i="4"/>
  <c r="CA79" i="4"/>
  <c r="Y79" i="4"/>
  <c r="RH56" i="4"/>
  <c r="PT56" i="4"/>
  <c r="OZ56" i="4"/>
  <c r="OF56" i="4"/>
  <c r="MN56" i="4"/>
  <c r="LT56" i="4"/>
  <c r="KF56" i="4"/>
  <c r="JL56" i="4"/>
  <c r="HT56" i="4"/>
  <c r="GZ56" i="4"/>
  <c r="GF56" i="4"/>
  <c r="ER56" i="4"/>
  <c r="CF56" i="4"/>
  <c r="BL56" i="4"/>
  <c r="AR56" i="4"/>
  <c r="RH55" i="4"/>
  <c r="QN55" i="4"/>
  <c r="PT55" i="4"/>
  <c r="OZ55" i="4"/>
  <c r="OF55" i="4"/>
  <c r="MN55" i="4"/>
  <c r="KZ55" i="4"/>
  <c r="KF55" i="4"/>
  <c r="JL55" i="4"/>
  <c r="HT55" i="4"/>
  <c r="GZ55" i="4"/>
  <c r="GF55" i="4"/>
  <c r="FL55" i="4"/>
  <c r="ER55" i="4"/>
  <c r="CZ55" i="4"/>
  <c r="CF55" i="4"/>
  <c r="BL55" i="4"/>
  <c r="X55" i="4"/>
  <c r="RH54" i="4"/>
  <c r="QN54" i="4"/>
  <c r="PT54" i="4"/>
  <c r="OF54" i="4"/>
  <c r="MN54" i="4"/>
  <c r="LT54" i="4"/>
  <c r="KZ54" i="4"/>
  <c r="KF54" i="4"/>
  <c r="JL54" i="4"/>
  <c r="HT54" i="4"/>
  <c r="GZ54" i="4"/>
  <c r="GF54" i="4"/>
  <c r="ER54" i="4"/>
  <c r="CZ54" i="4"/>
  <c r="CF54" i="4"/>
  <c r="BL54" i="4"/>
  <c r="X54" i="4"/>
  <c r="RH33" i="4"/>
  <c r="PT33" i="4"/>
  <c r="OZ33" i="4"/>
  <c r="OF33" i="4"/>
  <c r="MN33" i="4"/>
  <c r="LT33" i="4"/>
  <c r="KF33" i="4"/>
  <c r="JL33" i="4"/>
  <c r="HT33" i="4"/>
  <c r="GZ33" i="4"/>
  <c r="GF33" i="4"/>
  <c r="ER33" i="4"/>
  <c r="CF33" i="4"/>
  <c r="BL33" i="4"/>
  <c r="AR33" i="4"/>
  <c r="RH32" i="4"/>
  <c r="QN32" i="4"/>
  <c r="PT32" i="4"/>
  <c r="OZ32" i="4"/>
  <c r="OF32" i="4"/>
  <c r="MN32" i="4"/>
  <c r="KZ32" i="4"/>
  <c r="KF32" i="4"/>
  <c r="JL32" i="4"/>
  <c r="HT32" i="4"/>
  <c r="GZ32" i="4"/>
  <c r="GF32" i="4"/>
  <c r="FL32" i="4"/>
  <c r="ER32" i="4"/>
  <c r="CZ32" i="4"/>
  <c r="CF32" i="4"/>
  <c r="BL32" i="4"/>
  <c r="X32" i="4"/>
  <c r="RH31" i="4"/>
  <c r="QN31" i="4"/>
  <c r="PT31" i="4"/>
  <c r="OF31" i="4"/>
  <c r="MN31" i="4"/>
  <c r="LT31" i="4"/>
  <c r="KZ31" i="4"/>
  <c r="KF31" i="4"/>
  <c r="JL31" i="4"/>
  <c r="HT31" i="4"/>
  <c r="GZ31" i="4"/>
  <c r="GF31" i="4"/>
  <c r="ER31" i="4"/>
  <c r="CZ31" i="4"/>
  <c r="CF31" i="4"/>
  <c r="BL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CZ33" i="4" l="1"/>
  <c r="OZ54" i="4"/>
  <c r="X56" i="4"/>
  <c r="PZ80" i="4"/>
  <c r="HL81" i="4"/>
  <c r="OZ31" i="4"/>
  <c r="X33" i="4"/>
  <c r="KZ33" i="4"/>
  <c r="CZ56" i="4"/>
  <c r="KZ56" i="4"/>
  <c r="AZ80" i="4"/>
  <c r="AR31" i="4"/>
  <c r="AR32" i="4"/>
  <c r="LT32" i="4"/>
  <c r="AR54" i="4"/>
  <c r="AR55" i="4"/>
  <c r="LT55" i="4"/>
  <c r="AZ79" i="4"/>
  <c r="FL31" i="4"/>
  <c r="FL33" i="4"/>
  <c r="QN33" i="4"/>
  <c r="FL54" i="4"/>
  <c r="FL56" i="4"/>
  <c r="QN56" i="4"/>
  <c r="HL79" i="4"/>
  <c r="IM80" i="4"/>
  <c r="Y81" i="4"/>
  <c r="EC81" i="4"/>
  <c r="OY81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<sst xmlns="http://schemas.openxmlformats.org/spreadsheetml/2006/main" count="262" uniqueCount="107">
  <si>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</si>
  <si>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</si>
  <si>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</si>
  <si>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</si>
  <si>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</si>
  <si>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</si>
  <si>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</si>
  <si>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</si>
  <si>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</si>
  <si>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</si>
  <si>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</si>
  <si>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</si>
  <si>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</si>
  <si>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</si>
  <si>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</si>
  <si>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</si>
  <si>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</si>
  <si>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</si>
  <si>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</si>
  <si>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</si>
  <si>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</si>
  <si>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</si>
  <si>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</si>
  <si>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</si>
  <si>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</si>
  <si>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</si>
  <si>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</si>
  <si>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</si>
  <si>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</si>
  <si>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</si>
  <si>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</si>
  <si>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</si>
  <si>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</si>
  <si>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</si>
  <si>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</si>
  <si>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</si>
  <si>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</si>
  <si>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</si>
  <si>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</si>
  <si>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</si>
  <si>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</si>
  <si>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</si>
  <si>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</si>
  <si>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</si>
  <si>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</si>
  <si>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</si>
  <si>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</si>
  <si>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</si>
  <si>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</si>
  <si>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</si>
  <si>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</si>
  <si>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</si>
  <si>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</si>
  <si>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</si>
  <si>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</si>
  <si>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</si>
  <si>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</si>
  <si>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</si>
  <si>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</si>
  <si>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</si>
  <si>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</si>
  <si>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</si>
  <si>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</si>
  <si>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</si>
  <si>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</si>
  <si>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</si>
  <si>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</si>
  <si>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</si>
  <si>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</si>
  <si>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</si>
  <si>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</si>
  <si>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</si>
  <si>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</si>
  <si>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</si>
  <si>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</si>
  <si>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</si>
  <si>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</si>
  <si>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</si>
  <si>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</si>
  <si>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</si>
  <si>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</si>
  <si>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</si>
  <si>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</si>
  <si>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</si>
  <si>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</si>
  <si>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</si>
  <si>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</si>
  <si>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</si>
  <si>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098612</t>
  </si>
  <si>
    <t>46</t>
  </si>
  <si>
    <t>02</t>
  </si>
  <si>
    <t>0</t>
  </si>
  <si>
    <t>000</t>
  </si>
  <si>
    <t>栃木県　宇都宮西中核工業団地事務組合（事業会計分）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</si>
  <si>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</si>
  <si>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</si>
  <si>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</si>
  <si>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</si>
  <si>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</si>
  <si>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</si>
  <si>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</si>
  <si>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</si>
  <si>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</si>
  <si>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</si>
  <si>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施設利用率、契約率が低い傾向にある。
　現在、当該工業団地内の未分譲区画も残りわずかである。
　また、操業済企業の使用水量を鑑みると、今後大幅に使用水量が増加することは考えにくい。
　そのため、今後、施設規模の見直しを検討していく必要がある。
　さらに、今後は機械設備の更新等により、減価償却費が増加する。
　それにより、料金回収率は100％を割り込んでしまう可能性がある。
　今度、PDCAを働かせて現状に適した見直しを行っていき、経費等の削減に取り組み、適正な状態に保てるよう努力が必要である。</t>
    <rPh sb="1" eb="3">
      <t>シセツ</t>
    </rPh>
    <rPh sb="3" eb="5">
      <t>リヨウ</t>
    </rPh>
    <rPh sb="5" eb="6">
      <t>リツ</t>
    </rPh>
    <rPh sb="7" eb="9">
      <t>ケイヤク</t>
    </rPh>
    <rPh sb="9" eb="10">
      <t>リツ</t>
    </rPh>
    <rPh sb="11" eb="12">
      <t>ヒク</t>
    </rPh>
    <rPh sb="13" eb="15">
      <t>ケイコウ</t>
    </rPh>
    <rPh sb="21" eb="23">
      <t>ゲンザイ</t>
    </rPh>
    <rPh sb="24" eb="26">
      <t>トウガイ</t>
    </rPh>
    <rPh sb="26" eb="28">
      <t>コウギョウ</t>
    </rPh>
    <rPh sb="28" eb="31">
      <t>ダンチナイ</t>
    </rPh>
    <rPh sb="32" eb="35">
      <t>ミブンジョウ</t>
    </rPh>
    <rPh sb="35" eb="37">
      <t>クカク</t>
    </rPh>
    <rPh sb="38" eb="39">
      <t>ノコ</t>
    </rPh>
    <rPh sb="52" eb="54">
      <t>ソウギョウ</t>
    </rPh>
    <rPh sb="54" eb="55">
      <t>スミ</t>
    </rPh>
    <rPh sb="55" eb="57">
      <t>キギョウ</t>
    </rPh>
    <rPh sb="58" eb="60">
      <t>シヨウ</t>
    </rPh>
    <rPh sb="60" eb="61">
      <t>ミズ</t>
    </rPh>
    <rPh sb="61" eb="62">
      <t>リョウ</t>
    </rPh>
    <rPh sb="63" eb="64">
      <t>カンガ</t>
    </rPh>
    <rPh sb="68" eb="70">
      <t>コンゴ</t>
    </rPh>
    <rPh sb="70" eb="72">
      <t>オオハバ</t>
    </rPh>
    <rPh sb="73" eb="75">
      <t>シヨウ</t>
    </rPh>
    <rPh sb="75" eb="77">
      <t>スイリョウ</t>
    </rPh>
    <rPh sb="78" eb="80">
      <t>ゾウカ</t>
    </rPh>
    <rPh sb="85" eb="86">
      <t>カンガ</t>
    </rPh>
    <rPh sb="98" eb="100">
      <t>コンゴ</t>
    </rPh>
    <rPh sb="101" eb="103">
      <t>シセツ</t>
    </rPh>
    <rPh sb="103" eb="105">
      <t>キボ</t>
    </rPh>
    <rPh sb="106" eb="108">
      <t>ミナオ</t>
    </rPh>
    <rPh sb="110" eb="112">
      <t>ケントウ</t>
    </rPh>
    <rPh sb="116" eb="118">
      <t>ヒツヨウ</t>
    </rPh>
    <rPh sb="128" eb="130">
      <t>コンゴ</t>
    </rPh>
    <rPh sb="131" eb="133">
      <t>キカイ</t>
    </rPh>
    <rPh sb="133" eb="135">
      <t>セツビ</t>
    </rPh>
    <rPh sb="136" eb="138">
      <t>コウシン</t>
    </rPh>
    <rPh sb="138" eb="139">
      <t>トウ</t>
    </rPh>
    <rPh sb="143" eb="145">
      <t>ゲンカ</t>
    </rPh>
    <rPh sb="145" eb="147">
      <t>ショウキャク</t>
    </rPh>
    <rPh sb="147" eb="148">
      <t>ヒ</t>
    </rPh>
    <rPh sb="149" eb="151">
      <t>ゾウカ</t>
    </rPh>
    <rPh sb="162" eb="164">
      <t>リョウキン</t>
    </rPh>
    <rPh sb="164" eb="166">
      <t>カイシュウ</t>
    </rPh>
    <rPh sb="166" eb="167">
      <t>リツ</t>
    </rPh>
    <rPh sb="173" eb="174">
      <t>ワ</t>
    </rPh>
    <rPh sb="175" eb="176">
      <t>コ</t>
    </rPh>
    <rPh sb="181" eb="184">
      <t>カノウセイ</t>
    </rPh>
    <rPh sb="190" eb="192">
      <t>コンド</t>
    </rPh>
    <rPh sb="198" eb="199">
      <t>ハタラ</t>
    </rPh>
    <rPh sb="202" eb="204">
      <t>ゲンジョウ</t>
    </rPh>
    <rPh sb="205" eb="206">
      <t>テキ</t>
    </rPh>
    <rPh sb="208" eb="210">
      <t>ミナオ</t>
    </rPh>
    <rPh sb="212" eb="213">
      <t>オコナ</t>
    </rPh>
    <rPh sb="218" eb="220">
      <t>ケイヒ</t>
    </rPh>
    <rPh sb="220" eb="221">
      <t>トウ</t>
    </rPh>
    <rPh sb="222" eb="224">
      <t>サクゲン</t>
    </rPh>
    <rPh sb="225" eb="226">
      <t>ト</t>
    </rPh>
    <rPh sb="227" eb="228">
      <t>ク</t>
    </rPh>
    <rPh sb="230" eb="232">
      <t>テキセイ</t>
    </rPh>
    <rPh sb="233" eb="235">
      <t>ジョウタイ</t>
    </rPh>
    <rPh sb="236" eb="237">
      <t>タモ</t>
    </rPh>
    <rPh sb="241" eb="243">
      <t>ドリョク</t>
    </rPh>
    <rPh sb="244" eb="246">
      <t>ヒツヨウ</t>
    </rPh>
    <phoneticPr fontId="5"/>
  </si>
  <si>
    <t>　給水の供給開始が平成8年となっており、管路については現時点では老朽化していない。</t>
    <rPh sb="1" eb="3">
      <t>キュウスイ</t>
    </rPh>
    <rPh sb="4" eb="6">
      <t>キョウキュウ</t>
    </rPh>
    <rPh sb="6" eb="8">
      <t>カイシ</t>
    </rPh>
    <rPh sb="9" eb="11">
      <t>ヘイセイ</t>
    </rPh>
    <rPh sb="12" eb="13">
      <t>ネン</t>
    </rPh>
    <rPh sb="20" eb="22">
      <t>カンロ</t>
    </rPh>
    <rPh sb="27" eb="30">
      <t>ゲンジテン</t>
    </rPh>
    <rPh sb="32" eb="34">
      <t>ロウキュウ</t>
    </rPh>
    <rPh sb="34" eb="35">
      <t>カ</t>
    </rPh>
    <phoneticPr fontId="5"/>
  </si>
  <si>
    <t>　給水先企業が節水思考に向いているので売上の増加は見込めない。
　しかし、今後の老朽化に対する財源確保をしていく必要があり、値上げも視野に入れた計画作成が求められる。</t>
    <rPh sb="1" eb="3">
      <t>キュウスイ</t>
    </rPh>
    <rPh sb="3" eb="4">
      <t>サキ</t>
    </rPh>
    <rPh sb="4" eb="6">
      <t>キギョウ</t>
    </rPh>
    <rPh sb="7" eb="9">
      <t>セッスイ</t>
    </rPh>
    <rPh sb="9" eb="11">
      <t>シコウ</t>
    </rPh>
    <rPh sb="12" eb="13">
      <t>ム</t>
    </rPh>
    <rPh sb="19" eb="21">
      <t>ウリア</t>
    </rPh>
    <rPh sb="22" eb="24">
      <t>ゾウカ</t>
    </rPh>
    <rPh sb="25" eb="27">
      <t>ミコ</t>
    </rPh>
    <rPh sb="37" eb="39">
      <t>コンゴ</t>
    </rPh>
    <rPh sb="40" eb="42">
      <t>ロウキュウ</t>
    </rPh>
    <rPh sb="42" eb="43">
      <t>カ</t>
    </rPh>
    <rPh sb="44" eb="45">
      <t>タイ</t>
    </rPh>
    <rPh sb="47" eb="49">
      <t>ザイゲン</t>
    </rPh>
    <rPh sb="49" eb="51">
      <t>カクホ</t>
    </rPh>
    <rPh sb="56" eb="58">
      <t>ヒツヨウ</t>
    </rPh>
    <rPh sb="62" eb="64">
      <t>ネア</t>
    </rPh>
    <rPh sb="66" eb="68">
      <t>シヤ</t>
    </rPh>
    <rPh sb="69" eb="70">
      <t>イ</t>
    </rPh>
    <rPh sb="72" eb="74">
      <t>ケイカク</t>
    </rPh>
    <rPh sb="74" eb="76">
      <t>サクセイ</t>
    </rPh>
    <rPh sb="77" eb="78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</si>
</sst>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64.23</c:v>
                </c:pt>
                <c:pt idx="1">
                  <c:v>63.49</c:v>
                </c:pt>
                <c:pt idx="2">
                  <c:v>64.61</c:v>
                </c:pt>
                <c:pt idx="3">
                  <c:v>63.16</c:v>
                </c:pt>
                <c:pt idx="4">
                  <c:v>62.39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E-4485-BD99-9088F1C38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252112"/>
        <c:axId val="30725446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53.4</c:v>
                </c:pt>
                <c:pt idx="4">
                  <c:v>53.49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E-4485-BD99-9088F1C38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52112"/>
        <c:axId val="307254464"/>
      </c:lineChart>
      <c:dateAx>
        <c:axId val="307252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7254464"/>
        <c:crosses val="autoZero"/>
        <c:auto val="1"/>
        <c:lblOffset val="100"/>
        <c:baseTimeUnit val="years"/>
      </c:dateAx>
      <c:valAx>
        <c:axId val="307254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0725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00-4F94-A9AD-A95431850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97552"/>
        <c:axId val="533403832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118.97</c:v>
                </c:pt>
                <c:pt idx="4">
                  <c:v>121.15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00-4F94-A9AD-A95431850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97552"/>
        <c:axId val="533403832"/>
      </c:lineChart>
      <c:dateAx>
        <c:axId val="17629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3403832"/>
        <c:crosses val="autoZero"/>
        <c:auto val="1"/>
        <c:lblOffset val="100"/>
        <c:baseTimeUnit val="years"/>
      </c:dateAx>
      <c:valAx>
        <c:axId val="533403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7629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157.29</c:v>
                </c:pt>
                <c:pt idx="1">
                  <c:v>213.87</c:v>
                </c:pt>
                <c:pt idx="2">
                  <c:v>225.32</c:v>
                </c:pt>
                <c:pt idx="3">
                  <c:v>157.82</c:v>
                </c:pt>
                <c:pt idx="4">
                  <c:v>163.99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C-459F-AA84-0A746F67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363952"/>
        <c:axId val="646384976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113.67</c:v>
                </c:pt>
                <c:pt idx="4">
                  <c:v>110.79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C-459F-AA84-0A746F670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363952"/>
        <c:axId val="646384976"/>
      </c:lineChart>
      <c:dateAx>
        <c:axId val="63736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384976"/>
        <c:crosses val="autoZero"/>
        <c:auto val="1"/>
        <c:lblOffset val="100"/>
        <c:baseTimeUnit val="years"/>
      </c:dateAx>
      <c:valAx>
        <c:axId val="64638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37363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2-4D45-8FAB-A8550EDB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249368"/>
        <c:axId val="17629559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3.46</c:v>
                </c:pt>
                <c:pt idx="4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2-4D45-8FAB-A8550EDB3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49368"/>
        <c:axId val="176295592"/>
      </c:lineChart>
      <c:dateAx>
        <c:axId val="307249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6295592"/>
        <c:crosses val="autoZero"/>
        <c:auto val="1"/>
        <c:lblOffset val="100"/>
        <c:baseTimeUnit val="years"/>
      </c:dateAx>
      <c:valAx>
        <c:axId val="17629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07249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8-4F34-B5B8-DF4B975E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910520"/>
        <c:axId val="64625931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8-4F34-B5B8-DF4B975E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10520"/>
        <c:axId val="646259312"/>
      </c:lineChart>
      <c:dateAx>
        <c:axId val="17591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59312"/>
        <c:crosses val="autoZero"/>
        <c:auto val="1"/>
        <c:lblOffset val="100"/>
        <c:baseTimeUnit val="years"/>
      </c:dateAx>
      <c:valAx>
        <c:axId val="64625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75910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1657.98</c:v>
                </c:pt>
                <c:pt idx="1">
                  <c:v>2062.38</c:v>
                </c:pt>
                <c:pt idx="2">
                  <c:v>2070.8200000000002</c:v>
                </c:pt>
                <c:pt idx="3">
                  <c:v>1883.91</c:v>
                </c:pt>
                <c:pt idx="4">
                  <c:v>1225.79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52F-A33A-83EC00AE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62056"/>
        <c:axId val="646262448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730.25</c:v>
                </c:pt>
                <c:pt idx="4">
                  <c:v>868.31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6-452F-A33A-83EC00AEC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2056"/>
        <c:axId val="646262448"/>
      </c:lineChart>
      <c:dateAx>
        <c:axId val="646262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62448"/>
        <c:crosses val="autoZero"/>
        <c:auto val="1"/>
        <c:lblOffset val="100"/>
        <c:baseTimeUnit val="years"/>
      </c:dateAx>
      <c:valAx>
        <c:axId val="64626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6262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530.71</c:v>
                </c:pt>
                <c:pt idx="1">
                  <c:v>518.04</c:v>
                </c:pt>
                <c:pt idx="2">
                  <c:v>441.78</c:v>
                </c:pt>
                <c:pt idx="3">
                  <c:v>379.62</c:v>
                </c:pt>
                <c:pt idx="4">
                  <c:v>305.18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3-4EAA-9882-0890FC39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66368"/>
        <c:axId val="6462597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514.66</c:v>
                </c:pt>
                <c:pt idx="4">
                  <c:v>504.81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3-4EAA-9882-0890FC39F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6368"/>
        <c:axId val="646259704"/>
      </c:lineChart>
      <c:dateAx>
        <c:axId val="64626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59704"/>
        <c:crosses val="autoZero"/>
        <c:auto val="1"/>
        <c:lblOffset val="100"/>
        <c:baseTimeUnit val="years"/>
      </c:dateAx>
      <c:valAx>
        <c:axId val="646259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6266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137.19</c:v>
                </c:pt>
                <c:pt idx="1">
                  <c:v>186.68</c:v>
                </c:pt>
                <c:pt idx="2">
                  <c:v>185.92</c:v>
                </c:pt>
                <c:pt idx="3">
                  <c:v>145.38999999999999</c:v>
                </c:pt>
                <c:pt idx="4">
                  <c:v>152.55000000000001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68-4586-A32B-3D46EBDEF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64800"/>
        <c:axId val="646260488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95.99</c:v>
                </c:pt>
                <c:pt idx="4">
                  <c:v>94.91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68-4586-A32B-3D46EBDEF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4800"/>
        <c:axId val="646260488"/>
      </c:lineChart>
      <c:dateAx>
        <c:axId val="64626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60488"/>
        <c:crosses val="autoZero"/>
        <c:auto val="1"/>
        <c:lblOffset val="100"/>
        <c:baseTimeUnit val="years"/>
      </c:dateAx>
      <c:valAx>
        <c:axId val="646260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626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63.04</c:v>
                </c:pt>
                <c:pt idx="1">
                  <c:v>45.97</c:v>
                </c:pt>
                <c:pt idx="2">
                  <c:v>47.86</c:v>
                </c:pt>
                <c:pt idx="3">
                  <c:v>61</c:v>
                </c:pt>
                <c:pt idx="4">
                  <c:v>58.54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7-4DBF-801D-CB8756A29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62840"/>
        <c:axId val="646261272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44.55</c:v>
                </c:pt>
                <c:pt idx="4">
                  <c:v>47.36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7-4DBF-801D-CB8756A29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2840"/>
        <c:axId val="646261272"/>
      </c:lineChart>
      <c:dateAx>
        <c:axId val="646262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61272"/>
        <c:crosses val="autoZero"/>
        <c:auto val="1"/>
        <c:lblOffset val="100"/>
        <c:baseTimeUnit val="years"/>
      </c:dateAx>
      <c:valAx>
        <c:axId val="646261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6262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23.84</c:v>
                </c:pt>
                <c:pt idx="1">
                  <c:v>22.14</c:v>
                </c:pt>
                <c:pt idx="2">
                  <c:v>22.24</c:v>
                </c:pt>
                <c:pt idx="3">
                  <c:v>20.66</c:v>
                </c:pt>
                <c:pt idx="4">
                  <c:v>22.14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6-4FE8-90DE-9AC585D2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61664"/>
        <c:axId val="64626558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35.24</c:v>
                </c:pt>
                <c:pt idx="4">
                  <c:v>35.22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6-4FE8-90DE-9AC585D2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1664"/>
        <c:axId val="646265584"/>
      </c:lineChart>
      <c:dateAx>
        <c:axId val="64626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65584"/>
        <c:crosses val="autoZero"/>
        <c:auto val="1"/>
        <c:lblOffset val="100"/>
        <c:baseTimeUnit val="years"/>
      </c:dateAx>
      <c:valAx>
        <c:axId val="64626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626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26.3</c:v>
                </c:pt>
                <c:pt idx="1">
                  <c:v>23.32</c:v>
                </c:pt>
                <c:pt idx="2">
                  <c:v>21.36</c:v>
                </c:pt>
                <c:pt idx="3">
                  <c:v>21.7</c:v>
                </c:pt>
                <c:pt idx="4">
                  <c:v>19.62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3-4BB4-9C3B-65C1C7CD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263232"/>
        <c:axId val="64626362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50.28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43-4BB4-9C3B-65C1C7CD8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263232"/>
        <c:axId val="646263624"/>
      </c:lineChart>
      <c:dateAx>
        <c:axId val="64626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6263624"/>
        <c:crosses val="autoZero"/>
        <c:auto val="1"/>
        <c:lblOffset val="100"/>
        <c:baseTimeUnit val="years"/>
      </c:dateAx>
      <c:valAx>
        <c:axId val="646263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646263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SO92" sqref="SO92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 x14ac:dyDescent="0.15">
      <c r="A5" s="2"/>
      <c r="B5" s="146" t="str">
        <f>データ!H7</f>
        <v>栃木県　宇都宮西中核工業団地事務組合（事業会計分）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5000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極小規模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1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1107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87.3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30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981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非設置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8" t="s">
        <v>22</v>
      </c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80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81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3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4" t="s">
        <v>104</v>
      </c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6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84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6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84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6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84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6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84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6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84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6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84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6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84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6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84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6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84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6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84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6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84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6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84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6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84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6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4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6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4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6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157.29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213.87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225.32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157.82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163.99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1657.98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2062.38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2070.8200000000002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1883.91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1225.79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530.71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518.04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441.78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379.62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305.18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4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6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117.77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118.03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120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113.67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110.79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102.41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101.87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115.82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118.97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121.15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797.95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742.59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549.77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730.25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868.31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446.61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430.97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536.28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514.66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504.81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4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6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84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6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4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6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4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6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4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6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4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6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4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6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84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6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84"/>
      <c r="SN41" s="85"/>
      <c r="SO41" s="85"/>
      <c r="SP41" s="85"/>
      <c r="SQ41" s="85"/>
      <c r="SR41" s="85"/>
      <c r="SS41" s="85"/>
      <c r="ST41" s="85"/>
      <c r="SU41" s="85"/>
      <c r="SV41" s="85"/>
      <c r="SW41" s="85"/>
      <c r="SX41" s="85"/>
      <c r="SY41" s="85"/>
      <c r="SZ41" s="85"/>
      <c r="TA41" s="86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84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6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84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6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84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6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7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9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84" t="s">
        <v>105</v>
      </c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6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84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6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84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6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84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6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84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6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4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6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4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6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137.19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186.68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185.92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145.38999999999999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152.55000000000001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63.04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45.97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47.86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61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58.54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23.84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22.14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22.24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20.66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22.14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26.3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23.32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21.36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21.7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19.62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4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6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91.03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100.16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100.54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95.99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94.91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45.86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42.5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42.19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44.55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47.36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35.78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35.909999999999997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35.54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35.24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35.22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52.6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52.54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50.81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50.28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51.42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4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6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84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6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4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6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4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6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4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6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4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6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84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6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84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6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4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6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7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9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8" t="s">
        <v>27</v>
      </c>
      <c r="SN66" s="79"/>
      <c r="SO66" s="79"/>
      <c r="SP66" s="79"/>
      <c r="SQ66" s="79"/>
      <c r="SR66" s="79"/>
      <c r="SS66" s="79"/>
      <c r="ST66" s="79"/>
      <c r="SU66" s="79"/>
      <c r="SV66" s="79"/>
      <c r="SW66" s="79"/>
      <c r="SX66" s="79"/>
      <c r="SY66" s="79"/>
      <c r="SZ66" s="79"/>
      <c r="TA66" s="80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81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3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84" t="s">
        <v>106</v>
      </c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6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84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6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84"/>
      <c r="SN70" s="85"/>
      <c r="SO70" s="85"/>
      <c r="SP70" s="85"/>
      <c r="SQ70" s="85"/>
      <c r="SR70" s="85"/>
      <c r="SS70" s="85"/>
      <c r="ST70" s="85"/>
      <c r="SU70" s="85"/>
      <c r="SV70" s="85"/>
      <c r="SW70" s="85"/>
      <c r="SX70" s="85"/>
      <c r="SY70" s="85"/>
      <c r="SZ70" s="85"/>
      <c r="TA70" s="86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84"/>
      <c r="SN71" s="85"/>
      <c r="SO71" s="85"/>
      <c r="SP71" s="85"/>
      <c r="SQ71" s="85"/>
      <c r="SR71" s="85"/>
      <c r="SS71" s="85"/>
      <c r="ST71" s="85"/>
      <c r="SU71" s="85"/>
      <c r="SV71" s="85"/>
      <c r="SW71" s="85"/>
      <c r="SX71" s="85"/>
      <c r="SY71" s="85"/>
      <c r="SZ71" s="85"/>
      <c r="TA71" s="86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84"/>
      <c r="SN72" s="85"/>
      <c r="SO72" s="85"/>
      <c r="SP72" s="85"/>
      <c r="SQ72" s="85"/>
      <c r="SR72" s="85"/>
      <c r="SS72" s="85"/>
      <c r="ST72" s="85"/>
      <c r="SU72" s="85"/>
      <c r="SV72" s="85"/>
      <c r="SW72" s="85"/>
      <c r="SX72" s="85"/>
      <c r="SY72" s="85"/>
      <c r="SZ72" s="85"/>
      <c r="TA72" s="86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84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6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84"/>
      <c r="SN74" s="85"/>
      <c r="SO74" s="85"/>
      <c r="SP74" s="85"/>
      <c r="SQ74" s="85"/>
      <c r="SR74" s="85"/>
      <c r="SS74" s="85"/>
      <c r="ST74" s="85"/>
      <c r="SU74" s="85"/>
      <c r="SV74" s="85"/>
      <c r="SW74" s="85"/>
      <c r="SX74" s="85"/>
      <c r="SY74" s="85"/>
      <c r="SZ74" s="85"/>
      <c r="TA74" s="86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84"/>
      <c r="SN75" s="85"/>
      <c r="SO75" s="85"/>
      <c r="SP75" s="85"/>
      <c r="SQ75" s="85"/>
      <c r="SR75" s="85"/>
      <c r="SS75" s="85"/>
      <c r="ST75" s="85"/>
      <c r="SU75" s="85"/>
      <c r="SV75" s="85"/>
      <c r="SW75" s="85"/>
      <c r="SX75" s="85"/>
      <c r="SY75" s="85"/>
      <c r="SZ75" s="85"/>
      <c r="TA75" s="86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84"/>
      <c r="SN76" s="85"/>
      <c r="SO76" s="85"/>
      <c r="SP76" s="85"/>
      <c r="SQ76" s="85"/>
      <c r="SR76" s="85"/>
      <c r="SS76" s="85"/>
      <c r="ST76" s="85"/>
      <c r="SU76" s="85"/>
      <c r="SV76" s="85"/>
      <c r="SW76" s="85"/>
      <c r="SX76" s="85"/>
      <c r="SY76" s="85"/>
      <c r="SZ76" s="85"/>
      <c r="TA76" s="86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84"/>
      <c r="SN77" s="85"/>
      <c r="SO77" s="85"/>
      <c r="SP77" s="85"/>
      <c r="SQ77" s="85"/>
      <c r="SR77" s="85"/>
      <c r="SS77" s="85"/>
      <c r="ST77" s="85"/>
      <c r="SU77" s="85"/>
      <c r="SV77" s="85"/>
      <c r="SW77" s="85"/>
      <c r="SX77" s="85"/>
      <c r="SY77" s="85"/>
      <c r="SZ77" s="85"/>
      <c r="TA77" s="86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84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6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5">
        <f>データ!$B$10</f>
        <v>41640</v>
      </c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5">
        <f>データ!$C$10</f>
        <v>42005</v>
      </c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  <c r="CA79" s="75">
        <f>データ!$D$10</f>
        <v>42370</v>
      </c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7"/>
      <c r="DB79" s="75">
        <f>データ!$E$10</f>
        <v>42736</v>
      </c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7"/>
      <c r="EC79" s="75">
        <f>データ!$F$10</f>
        <v>43101</v>
      </c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4"/>
      <c r="GK79" s="75">
        <f>データ!$B$10</f>
        <v>41640</v>
      </c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7"/>
      <c r="HL79" s="75">
        <f>データ!$C$10</f>
        <v>42005</v>
      </c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7"/>
      <c r="IM79" s="75">
        <f>データ!$D$10</f>
        <v>42370</v>
      </c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7"/>
      <c r="JN79" s="75">
        <f>データ!$E$10</f>
        <v>42736</v>
      </c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7"/>
      <c r="KO79" s="75">
        <f>データ!$F$10</f>
        <v>43101</v>
      </c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4"/>
      <c r="MW79" s="75">
        <f>データ!$B$10</f>
        <v>41640</v>
      </c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7"/>
      <c r="NX79" s="75">
        <f>データ!$C$10</f>
        <v>42005</v>
      </c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7"/>
      <c r="OY79" s="75">
        <f>データ!$D$10</f>
        <v>42370</v>
      </c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7"/>
      <c r="PZ79" s="75">
        <f>データ!$E$10</f>
        <v>42736</v>
      </c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7"/>
      <c r="RA79" s="75">
        <f>データ!$F$10</f>
        <v>43101</v>
      </c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4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6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>
        <f>データ!DD6</f>
        <v>64.23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63.49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64.61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63.16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62.39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0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0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0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0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4"/>
      <c r="SN80" s="85"/>
      <c r="SO80" s="85"/>
      <c r="SP80" s="85"/>
      <c r="SQ80" s="85"/>
      <c r="SR80" s="85"/>
      <c r="SS80" s="85"/>
      <c r="ST80" s="85"/>
      <c r="SU80" s="85"/>
      <c r="SV80" s="85"/>
      <c r="SW80" s="85"/>
      <c r="SX80" s="85"/>
      <c r="SY80" s="85"/>
      <c r="SZ80" s="85"/>
      <c r="TA80" s="86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>
        <f>データ!DI6</f>
        <v>52.45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53.92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53.32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53.4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53.49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1">
        <f>データ!DT6</f>
        <v>4.53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3.4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3.56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3.46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3.28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1">
        <f>データ!EE6</f>
        <v>0.71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0.19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0.06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0.13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0.02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4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6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84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6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4"/>
      <c r="SN83" s="85"/>
      <c r="SO83" s="85"/>
      <c r="SP83" s="85"/>
      <c r="SQ83" s="85"/>
      <c r="SR83" s="85"/>
      <c r="SS83" s="85"/>
      <c r="ST83" s="85"/>
      <c r="SU83" s="85"/>
      <c r="SV83" s="85"/>
      <c r="SW83" s="85"/>
      <c r="SX83" s="85"/>
      <c r="SY83" s="85"/>
      <c r="SZ83" s="85"/>
      <c r="TA83" s="86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4"/>
      <c r="SN84" s="85"/>
      <c r="SO84" s="85"/>
      <c r="SP84" s="85"/>
      <c r="SQ84" s="85"/>
      <c r="SR84" s="85"/>
      <c r="SS84" s="85"/>
      <c r="ST84" s="85"/>
      <c r="SU84" s="85"/>
      <c r="SV84" s="85"/>
      <c r="SW84" s="85"/>
      <c r="SX84" s="85"/>
      <c r="SY84" s="85"/>
      <c r="SZ84" s="85"/>
      <c r="TA84" s="86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7"/>
      <c r="SN85" s="88"/>
      <c r="SO85" s="88"/>
      <c r="SP85" s="88"/>
      <c r="SQ85" s="88"/>
      <c r="SR85" s="88"/>
      <c r="SS85" s="88"/>
      <c r="ST85" s="88"/>
      <c r="SU85" s="88"/>
      <c r="SV85" s="88"/>
      <c r="SW85" s="88"/>
      <c r="SX85" s="88"/>
      <c r="SY85" s="88"/>
      <c r="SZ85" s="88"/>
      <c r="TA85" s="89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29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30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31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66" t="str">
        <f>データ!DC6</f>
        <v>【77.10】</v>
      </c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66" t="str">
        <f>データ!DN6</f>
        <v>【58.53】</v>
      </c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66" t="str">
        <f>データ!DY6</f>
        <v>【45.47】</v>
      </c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66" t="str">
        <f>データ!EJ6</f>
        <v>【0.16】</v>
      </c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VYi5TsrOHk6GXLRPmp5yUsKfSP59p3Sx7yWPzRXAxc0KErTuvAhgoX+IHsmunbnLhTpzabwzWGeyUJG9cG/s6Q==" saltValue="7SOW21D7Et38Ox2h84v3d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3" t="s">
        <v>46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47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48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49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50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51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52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53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54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55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56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57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58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59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60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15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157.29</v>
      </c>
      <c r="U6" s="52">
        <f>U7</f>
        <v>213.87</v>
      </c>
      <c r="V6" s="52">
        <f>V7</f>
        <v>225.32</v>
      </c>
      <c r="W6" s="52">
        <f>W7</f>
        <v>157.82</v>
      </c>
      <c r="X6" s="52">
        <f t="shared" si="3"/>
        <v>163.99</v>
      </c>
      <c r="Y6" s="52">
        <f t="shared" si="3"/>
        <v>117.77</v>
      </c>
      <c r="Z6" s="52">
        <f t="shared" si="3"/>
        <v>118.03</v>
      </c>
      <c r="AA6" s="52">
        <f t="shared" si="3"/>
        <v>120</v>
      </c>
      <c r="AB6" s="52">
        <f t="shared" si="3"/>
        <v>113.67</v>
      </c>
      <c r="AC6" s="52">
        <f t="shared" si="3"/>
        <v>110.79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102.41</v>
      </c>
      <c r="AK6" s="52">
        <f t="shared" si="3"/>
        <v>101.87</v>
      </c>
      <c r="AL6" s="52">
        <f t="shared" si="3"/>
        <v>115.82</v>
      </c>
      <c r="AM6" s="52">
        <f t="shared" si="3"/>
        <v>118.97</v>
      </c>
      <c r="AN6" s="52">
        <f t="shared" si="3"/>
        <v>121.15</v>
      </c>
      <c r="AO6" s="50" t="str">
        <f>IF(AO7="-","【-】","【"&amp;SUBSTITUTE(TEXT(AO7,"#,##0.00"),"-","△")&amp;"】")</f>
        <v>【26.31】</v>
      </c>
      <c r="AP6" s="52">
        <f t="shared" si="3"/>
        <v>1657.98</v>
      </c>
      <c r="AQ6" s="52">
        <f>AQ7</f>
        <v>2062.38</v>
      </c>
      <c r="AR6" s="52">
        <f>AR7</f>
        <v>2070.8200000000002</v>
      </c>
      <c r="AS6" s="52">
        <f>AS7</f>
        <v>1883.91</v>
      </c>
      <c r="AT6" s="52">
        <f t="shared" si="3"/>
        <v>1225.79</v>
      </c>
      <c r="AU6" s="52">
        <f t="shared" si="3"/>
        <v>797.95</v>
      </c>
      <c r="AV6" s="52">
        <f t="shared" si="3"/>
        <v>742.59</v>
      </c>
      <c r="AW6" s="52">
        <f t="shared" si="3"/>
        <v>549.77</v>
      </c>
      <c r="AX6" s="52">
        <f t="shared" si="3"/>
        <v>730.25</v>
      </c>
      <c r="AY6" s="52">
        <f t="shared" si="3"/>
        <v>868.31</v>
      </c>
      <c r="AZ6" s="50" t="str">
        <f>IF(AZ7="-","【-】","【"&amp;SUBSTITUTE(TEXT(AZ7,"#,##0.00"),"-","△")&amp;"】")</f>
        <v>【450.05】</v>
      </c>
      <c r="BA6" s="52">
        <f t="shared" si="3"/>
        <v>530.71</v>
      </c>
      <c r="BB6" s="52">
        <f>BB7</f>
        <v>518.04</v>
      </c>
      <c r="BC6" s="52">
        <f>BC7</f>
        <v>441.78</v>
      </c>
      <c r="BD6" s="52">
        <f>BD7</f>
        <v>379.62</v>
      </c>
      <c r="BE6" s="52">
        <f t="shared" si="3"/>
        <v>305.18</v>
      </c>
      <c r="BF6" s="52">
        <f t="shared" si="3"/>
        <v>446.61</v>
      </c>
      <c r="BG6" s="52">
        <f t="shared" si="3"/>
        <v>430.97</v>
      </c>
      <c r="BH6" s="52">
        <f t="shared" si="3"/>
        <v>536.28</v>
      </c>
      <c r="BI6" s="52">
        <f t="shared" si="3"/>
        <v>514.66</v>
      </c>
      <c r="BJ6" s="52">
        <f t="shared" si="3"/>
        <v>504.81</v>
      </c>
      <c r="BK6" s="50" t="str">
        <f>IF(BK7="-","【-】","【"&amp;SUBSTITUTE(TEXT(BK7,"#,##0.00"),"-","△")&amp;"】")</f>
        <v>【246.04】</v>
      </c>
      <c r="BL6" s="52">
        <f t="shared" si="3"/>
        <v>137.19</v>
      </c>
      <c r="BM6" s="52">
        <f>BM7</f>
        <v>186.68</v>
      </c>
      <c r="BN6" s="52">
        <f>BN7</f>
        <v>185.92</v>
      </c>
      <c r="BO6" s="52">
        <f>BO7</f>
        <v>145.38999999999999</v>
      </c>
      <c r="BP6" s="52">
        <f t="shared" si="3"/>
        <v>152.55000000000001</v>
      </c>
      <c r="BQ6" s="52">
        <f t="shared" si="3"/>
        <v>91.03</v>
      </c>
      <c r="BR6" s="52">
        <f t="shared" si="3"/>
        <v>100.16</v>
      </c>
      <c r="BS6" s="52">
        <f t="shared" si="3"/>
        <v>100.54</v>
      </c>
      <c r="BT6" s="52">
        <f t="shared" si="3"/>
        <v>95.99</v>
      </c>
      <c r="BU6" s="52">
        <f t="shared" si="3"/>
        <v>94.91</v>
      </c>
      <c r="BV6" s="50" t="str">
        <f>IF(BV7="-","【-】","【"&amp;SUBSTITUTE(TEXT(BV7,"#,##0.00"),"-","△")&amp;"】")</f>
        <v>【114.16】</v>
      </c>
      <c r="BW6" s="52">
        <f t="shared" si="3"/>
        <v>63.04</v>
      </c>
      <c r="BX6" s="52">
        <f>BX7</f>
        <v>45.97</v>
      </c>
      <c r="BY6" s="52">
        <f>BY7</f>
        <v>47.86</v>
      </c>
      <c r="BZ6" s="52">
        <f>BZ7</f>
        <v>61</v>
      </c>
      <c r="CA6" s="52">
        <f t="shared" si="3"/>
        <v>58.54</v>
      </c>
      <c r="CB6" s="52">
        <f t="shared" si="3"/>
        <v>45.86</v>
      </c>
      <c r="CC6" s="52">
        <f t="shared" si="3"/>
        <v>42.5</v>
      </c>
      <c r="CD6" s="52">
        <f t="shared" si="3"/>
        <v>42.19</v>
      </c>
      <c r="CE6" s="52">
        <f t="shared" si="3"/>
        <v>44.55</v>
      </c>
      <c r="CF6" s="52">
        <f t="shared" ref="CF6" si="4">CF7</f>
        <v>47.36</v>
      </c>
      <c r="CG6" s="50" t="str">
        <f>IF(CG7="-","【-】","【"&amp;SUBSTITUTE(TEXT(CG7,"#,##0.00"),"-","△")&amp;"】")</f>
        <v>【18.71】</v>
      </c>
      <c r="CH6" s="52">
        <f t="shared" ref="CH6:CQ6" si="5">CH7</f>
        <v>23.84</v>
      </c>
      <c r="CI6" s="52">
        <f>CI7</f>
        <v>22.14</v>
      </c>
      <c r="CJ6" s="52">
        <f>CJ7</f>
        <v>22.24</v>
      </c>
      <c r="CK6" s="52">
        <f>CK7</f>
        <v>20.66</v>
      </c>
      <c r="CL6" s="52">
        <f t="shared" si="5"/>
        <v>22.14</v>
      </c>
      <c r="CM6" s="52">
        <f t="shared" si="5"/>
        <v>35.78</v>
      </c>
      <c r="CN6" s="52">
        <f t="shared" si="5"/>
        <v>35.909999999999997</v>
      </c>
      <c r="CO6" s="52">
        <f t="shared" si="5"/>
        <v>35.54</v>
      </c>
      <c r="CP6" s="52">
        <f t="shared" si="5"/>
        <v>35.24</v>
      </c>
      <c r="CQ6" s="52">
        <f t="shared" si="5"/>
        <v>35.22</v>
      </c>
      <c r="CR6" s="50" t="str">
        <f>IF(CR7="-","【-】","【"&amp;SUBSTITUTE(TEXT(CR7,"#,##0.00"),"-","△")&amp;"】")</f>
        <v>【55.52】</v>
      </c>
      <c r="CS6" s="52">
        <f t="shared" ref="CS6:DB6" si="6">CS7</f>
        <v>26.3</v>
      </c>
      <c r="CT6" s="52">
        <f>CT7</f>
        <v>23.32</v>
      </c>
      <c r="CU6" s="52">
        <f>CU7</f>
        <v>21.36</v>
      </c>
      <c r="CV6" s="52">
        <f>CV7</f>
        <v>21.7</v>
      </c>
      <c r="CW6" s="52">
        <f t="shared" si="6"/>
        <v>19.62</v>
      </c>
      <c r="CX6" s="52">
        <f t="shared" si="6"/>
        <v>52.6</v>
      </c>
      <c r="CY6" s="52">
        <f t="shared" si="6"/>
        <v>52.54</v>
      </c>
      <c r="CZ6" s="52">
        <f t="shared" si="6"/>
        <v>50.81</v>
      </c>
      <c r="DA6" s="52">
        <f t="shared" si="6"/>
        <v>50.28</v>
      </c>
      <c r="DB6" s="52">
        <f t="shared" si="6"/>
        <v>51.42</v>
      </c>
      <c r="DC6" s="50" t="str">
        <f>IF(DC7="-","【-】","【"&amp;SUBSTITUTE(TEXT(DC7,"#,##0.00"),"-","△")&amp;"】")</f>
        <v>【77.10】</v>
      </c>
      <c r="DD6" s="52">
        <f t="shared" ref="DD6:DM6" si="7">DD7</f>
        <v>64.23</v>
      </c>
      <c r="DE6" s="52">
        <f>DE7</f>
        <v>63.49</v>
      </c>
      <c r="DF6" s="52">
        <f>DF7</f>
        <v>64.61</v>
      </c>
      <c r="DG6" s="52">
        <f>DG7</f>
        <v>63.16</v>
      </c>
      <c r="DH6" s="52">
        <f t="shared" si="7"/>
        <v>62.39</v>
      </c>
      <c r="DI6" s="52">
        <f t="shared" si="7"/>
        <v>52.45</v>
      </c>
      <c r="DJ6" s="52">
        <f t="shared" si="7"/>
        <v>53.92</v>
      </c>
      <c r="DK6" s="52">
        <f t="shared" si="7"/>
        <v>53.32</v>
      </c>
      <c r="DL6" s="52">
        <f t="shared" si="7"/>
        <v>53.4</v>
      </c>
      <c r="DM6" s="52">
        <f t="shared" si="7"/>
        <v>53.49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4.53</v>
      </c>
      <c r="DU6" s="52">
        <f t="shared" si="8"/>
        <v>3.4</v>
      </c>
      <c r="DV6" s="52">
        <f t="shared" si="8"/>
        <v>3.56</v>
      </c>
      <c r="DW6" s="52">
        <f t="shared" si="8"/>
        <v>3.46</v>
      </c>
      <c r="DX6" s="52">
        <f t="shared" si="8"/>
        <v>3.28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0.71</v>
      </c>
      <c r="EF6" s="52">
        <f t="shared" si="9"/>
        <v>0.19</v>
      </c>
      <c r="EG6" s="52">
        <f t="shared" si="9"/>
        <v>0.06</v>
      </c>
      <c r="EH6" s="52">
        <f t="shared" si="9"/>
        <v>0.13</v>
      </c>
      <c r="EI6" s="52">
        <f t="shared" si="9"/>
        <v>0.02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5000</v>
      </c>
      <c r="L7" s="54" t="s">
        <v>96</v>
      </c>
      <c r="M7" s="55">
        <v>1</v>
      </c>
      <c r="N7" s="55">
        <v>1107</v>
      </c>
      <c r="O7" s="56" t="s">
        <v>97</v>
      </c>
      <c r="P7" s="56">
        <v>87.3</v>
      </c>
      <c r="Q7" s="55">
        <v>30</v>
      </c>
      <c r="R7" s="55">
        <v>981</v>
      </c>
      <c r="S7" s="54" t="s">
        <v>98</v>
      </c>
      <c r="T7" s="57">
        <v>157.29</v>
      </c>
      <c r="U7" s="57">
        <v>213.87</v>
      </c>
      <c r="V7" s="57">
        <v>225.32</v>
      </c>
      <c r="W7" s="57">
        <v>157.82</v>
      </c>
      <c r="X7" s="57">
        <v>163.99</v>
      </c>
      <c r="Y7" s="57">
        <v>117.77</v>
      </c>
      <c r="Z7" s="57">
        <v>118.03</v>
      </c>
      <c r="AA7" s="57">
        <v>120</v>
      </c>
      <c r="AB7" s="57">
        <v>113.67</v>
      </c>
      <c r="AC7" s="58">
        <v>110.79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102.41</v>
      </c>
      <c r="AK7" s="57">
        <v>101.87</v>
      </c>
      <c r="AL7" s="57">
        <v>115.82</v>
      </c>
      <c r="AM7" s="57">
        <v>118.97</v>
      </c>
      <c r="AN7" s="57">
        <v>121.15</v>
      </c>
      <c r="AO7" s="57">
        <v>26.31</v>
      </c>
      <c r="AP7" s="57">
        <v>1657.98</v>
      </c>
      <c r="AQ7" s="57">
        <v>2062.38</v>
      </c>
      <c r="AR7" s="57">
        <v>2070.8200000000002</v>
      </c>
      <c r="AS7" s="57">
        <v>1883.91</v>
      </c>
      <c r="AT7" s="57">
        <v>1225.79</v>
      </c>
      <c r="AU7" s="57">
        <v>797.95</v>
      </c>
      <c r="AV7" s="57">
        <v>742.59</v>
      </c>
      <c r="AW7" s="57">
        <v>549.77</v>
      </c>
      <c r="AX7" s="57">
        <v>730.25</v>
      </c>
      <c r="AY7" s="57">
        <v>868.31</v>
      </c>
      <c r="AZ7" s="57">
        <v>450.05</v>
      </c>
      <c r="BA7" s="57">
        <v>530.71</v>
      </c>
      <c r="BB7" s="57">
        <v>518.04</v>
      </c>
      <c r="BC7" s="57">
        <v>441.78</v>
      </c>
      <c r="BD7" s="57">
        <v>379.62</v>
      </c>
      <c r="BE7" s="57">
        <v>305.18</v>
      </c>
      <c r="BF7" s="57">
        <v>446.61</v>
      </c>
      <c r="BG7" s="57">
        <v>430.97</v>
      </c>
      <c r="BH7" s="57">
        <v>536.28</v>
      </c>
      <c r="BI7" s="57">
        <v>514.66</v>
      </c>
      <c r="BJ7" s="57">
        <v>504.81</v>
      </c>
      <c r="BK7" s="57">
        <v>246.04</v>
      </c>
      <c r="BL7" s="57">
        <v>137.19</v>
      </c>
      <c r="BM7" s="57">
        <v>186.68</v>
      </c>
      <c r="BN7" s="57">
        <v>185.92</v>
      </c>
      <c r="BO7" s="57">
        <v>145.38999999999999</v>
      </c>
      <c r="BP7" s="57">
        <v>152.55000000000001</v>
      </c>
      <c r="BQ7" s="57">
        <v>91.03</v>
      </c>
      <c r="BR7" s="57">
        <v>100.16</v>
      </c>
      <c r="BS7" s="57">
        <v>100.54</v>
      </c>
      <c r="BT7" s="57">
        <v>95.99</v>
      </c>
      <c r="BU7" s="57">
        <v>94.91</v>
      </c>
      <c r="BV7" s="57">
        <v>114.16</v>
      </c>
      <c r="BW7" s="57">
        <v>63.04</v>
      </c>
      <c r="BX7" s="57">
        <v>45.97</v>
      </c>
      <c r="BY7" s="57">
        <v>47.86</v>
      </c>
      <c r="BZ7" s="57">
        <v>61</v>
      </c>
      <c r="CA7" s="57">
        <v>58.54</v>
      </c>
      <c r="CB7" s="57">
        <v>45.86</v>
      </c>
      <c r="CC7" s="57">
        <v>42.5</v>
      </c>
      <c r="CD7" s="57">
        <v>42.19</v>
      </c>
      <c r="CE7" s="57">
        <v>44.55</v>
      </c>
      <c r="CF7" s="57">
        <v>47.36</v>
      </c>
      <c r="CG7" s="57">
        <v>18.71</v>
      </c>
      <c r="CH7" s="57">
        <v>23.84</v>
      </c>
      <c r="CI7" s="57">
        <v>22.14</v>
      </c>
      <c r="CJ7" s="57">
        <v>22.24</v>
      </c>
      <c r="CK7" s="57">
        <v>20.66</v>
      </c>
      <c r="CL7" s="57">
        <v>22.14</v>
      </c>
      <c r="CM7" s="57">
        <v>35.78</v>
      </c>
      <c r="CN7" s="57">
        <v>35.909999999999997</v>
      </c>
      <c r="CO7" s="57">
        <v>35.54</v>
      </c>
      <c r="CP7" s="57">
        <v>35.24</v>
      </c>
      <c r="CQ7" s="57">
        <v>35.22</v>
      </c>
      <c r="CR7" s="57">
        <v>55.52</v>
      </c>
      <c r="CS7" s="57">
        <v>26.3</v>
      </c>
      <c r="CT7" s="57">
        <v>23.32</v>
      </c>
      <c r="CU7" s="57">
        <v>21.36</v>
      </c>
      <c r="CV7" s="57">
        <v>21.7</v>
      </c>
      <c r="CW7" s="57">
        <v>19.62</v>
      </c>
      <c r="CX7" s="57">
        <v>52.6</v>
      </c>
      <c r="CY7" s="57">
        <v>52.54</v>
      </c>
      <c r="CZ7" s="57">
        <v>50.81</v>
      </c>
      <c r="DA7" s="57">
        <v>50.28</v>
      </c>
      <c r="DB7" s="57">
        <v>51.42</v>
      </c>
      <c r="DC7" s="57">
        <v>77.099999999999994</v>
      </c>
      <c r="DD7" s="57">
        <v>64.23</v>
      </c>
      <c r="DE7" s="57">
        <v>63.49</v>
      </c>
      <c r="DF7" s="57">
        <v>64.61</v>
      </c>
      <c r="DG7" s="57">
        <v>63.16</v>
      </c>
      <c r="DH7" s="57">
        <v>62.39</v>
      </c>
      <c r="DI7" s="57">
        <v>52.45</v>
      </c>
      <c r="DJ7" s="57">
        <v>53.92</v>
      </c>
      <c r="DK7" s="57">
        <v>53.32</v>
      </c>
      <c r="DL7" s="57">
        <v>53.4</v>
      </c>
      <c r="DM7" s="57">
        <v>53.49</v>
      </c>
      <c r="DN7" s="57">
        <v>58.53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4.53</v>
      </c>
      <c r="DU7" s="57">
        <v>3.4</v>
      </c>
      <c r="DV7" s="57">
        <v>3.56</v>
      </c>
      <c r="DW7" s="57">
        <v>3.46</v>
      </c>
      <c r="DX7" s="57">
        <v>3.28</v>
      </c>
      <c r="DY7" s="57">
        <v>45.47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0.71</v>
      </c>
      <c r="EF7" s="57">
        <v>0.19</v>
      </c>
      <c r="EG7" s="57">
        <v>0.06</v>
      </c>
      <c r="EH7" s="57">
        <v>0.13</v>
      </c>
      <c r="EI7" s="57">
        <v>0.02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40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157.29</v>
      </c>
      <c r="V11" s="64">
        <f>IF(U6="-",NA(),U6)</f>
        <v>213.87</v>
      </c>
      <c r="W11" s="64">
        <f>IF(V6="-",NA(),V6)</f>
        <v>225.32</v>
      </c>
      <c r="X11" s="64">
        <f>IF(W6="-",NA(),W6)</f>
        <v>157.82</v>
      </c>
      <c r="Y11" s="64">
        <f>IF(X6="-",NA(),X6)</f>
        <v>163.99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1657.98</v>
      </c>
      <c r="AR11" s="64">
        <f>IF(AQ6="-",NA(),AQ6)</f>
        <v>2062.38</v>
      </c>
      <c r="AS11" s="64">
        <f>IF(AR6="-",NA(),AR6)</f>
        <v>2070.8200000000002</v>
      </c>
      <c r="AT11" s="64">
        <f>IF(AS6="-",NA(),AS6)</f>
        <v>1883.91</v>
      </c>
      <c r="AU11" s="64">
        <f>IF(AT6="-",NA(),AT6)</f>
        <v>1225.79</v>
      </c>
      <c r="BA11" s="63" t="s">
        <v>23</v>
      </c>
      <c r="BB11" s="64">
        <f>IF(BA6="-",NA(),BA6)</f>
        <v>530.71</v>
      </c>
      <c r="BC11" s="64">
        <f>IF(BB6="-",NA(),BB6)</f>
        <v>518.04</v>
      </c>
      <c r="BD11" s="64">
        <f>IF(BC6="-",NA(),BC6)</f>
        <v>441.78</v>
      </c>
      <c r="BE11" s="64">
        <f>IF(BD6="-",NA(),BD6)</f>
        <v>379.62</v>
      </c>
      <c r="BF11" s="64">
        <f>IF(BE6="-",NA(),BE6)</f>
        <v>305.18</v>
      </c>
      <c r="BL11" s="63" t="s">
        <v>23</v>
      </c>
      <c r="BM11" s="64">
        <f>IF(BL6="-",NA(),BL6)</f>
        <v>137.19</v>
      </c>
      <c r="BN11" s="64">
        <f>IF(BM6="-",NA(),BM6)</f>
        <v>186.68</v>
      </c>
      <c r="BO11" s="64">
        <f>IF(BN6="-",NA(),BN6)</f>
        <v>185.92</v>
      </c>
      <c r="BP11" s="64">
        <f>IF(BO6="-",NA(),BO6)</f>
        <v>145.38999999999999</v>
      </c>
      <c r="BQ11" s="64">
        <f>IF(BP6="-",NA(),BP6)</f>
        <v>152.55000000000001</v>
      </c>
      <c r="BW11" s="63" t="s">
        <v>23</v>
      </c>
      <c r="BX11" s="64">
        <f>IF(BW6="-",NA(),BW6)</f>
        <v>63.04</v>
      </c>
      <c r="BY11" s="64">
        <f>IF(BX6="-",NA(),BX6)</f>
        <v>45.97</v>
      </c>
      <c r="BZ11" s="64">
        <f>IF(BY6="-",NA(),BY6)</f>
        <v>47.86</v>
      </c>
      <c r="CA11" s="64">
        <f>IF(BZ6="-",NA(),BZ6)</f>
        <v>61</v>
      </c>
      <c r="CB11" s="64">
        <f>IF(CA6="-",NA(),CA6)</f>
        <v>58.54</v>
      </c>
      <c r="CH11" s="63" t="s">
        <v>23</v>
      </c>
      <c r="CI11" s="64">
        <f>IF(CH6="-",NA(),CH6)</f>
        <v>23.84</v>
      </c>
      <c r="CJ11" s="64">
        <f>IF(CI6="-",NA(),CI6)</f>
        <v>22.14</v>
      </c>
      <c r="CK11" s="64">
        <f>IF(CJ6="-",NA(),CJ6)</f>
        <v>22.24</v>
      </c>
      <c r="CL11" s="64">
        <f>IF(CK6="-",NA(),CK6)</f>
        <v>20.66</v>
      </c>
      <c r="CM11" s="64">
        <f>IF(CL6="-",NA(),CL6)</f>
        <v>22.14</v>
      </c>
      <c r="CS11" s="63" t="s">
        <v>23</v>
      </c>
      <c r="CT11" s="64">
        <f>IF(CS6="-",NA(),CS6)</f>
        <v>26.3</v>
      </c>
      <c r="CU11" s="64">
        <f>IF(CT6="-",NA(),CT6)</f>
        <v>23.32</v>
      </c>
      <c r="CV11" s="64">
        <f>IF(CU6="-",NA(),CU6)</f>
        <v>21.36</v>
      </c>
      <c r="CW11" s="64">
        <f>IF(CV6="-",NA(),CV6)</f>
        <v>21.7</v>
      </c>
      <c r="CX11" s="64">
        <f>IF(CW6="-",NA(),CW6)</f>
        <v>19.62</v>
      </c>
      <c r="DD11" s="63" t="s">
        <v>23</v>
      </c>
      <c r="DE11" s="64">
        <f>IF(DD6="-",NA(),DD6)</f>
        <v>64.23</v>
      </c>
      <c r="DF11" s="64">
        <f>IF(DE6="-",NA(),DE6)</f>
        <v>63.49</v>
      </c>
      <c r="DG11" s="64">
        <f>IF(DF6="-",NA(),DF6)</f>
        <v>64.61</v>
      </c>
      <c r="DH11" s="64">
        <f>IF(DG6="-",NA(),DG6)</f>
        <v>63.16</v>
      </c>
      <c r="DI11" s="64">
        <f>IF(DH6="-",NA(),DH6)</f>
        <v>62.39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0</v>
      </c>
      <c r="DS11" s="64">
        <f>IF(DR6="-",NA(),DR6)</f>
        <v>0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0</v>
      </c>
      <c r="EC11" s="64">
        <f>IF(EB6="-",NA(),EB6)</f>
        <v>0</v>
      </c>
      <c r="ED11" s="64">
        <f>IF(EC6="-",NA(),EC6)</f>
        <v>0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117.77</v>
      </c>
      <c r="V12" s="64">
        <f>IF(Z6="-",NA(),Z6)</f>
        <v>118.03</v>
      </c>
      <c r="W12" s="64">
        <f>IF(AA6="-",NA(),AA6)</f>
        <v>120</v>
      </c>
      <c r="X12" s="64">
        <f>IF(AB6="-",NA(),AB6)</f>
        <v>113.67</v>
      </c>
      <c r="Y12" s="64">
        <f>IF(AC6="-",NA(),AC6)</f>
        <v>110.79</v>
      </c>
      <c r="AE12" s="63" t="s">
        <v>24</v>
      </c>
      <c r="AF12" s="64">
        <f>IF(AJ6="-",NA(),AJ6)</f>
        <v>102.41</v>
      </c>
      <c r="AG12" s="64">
        <f t="shared" ref="AG12:AJ12" si="10">IF(AK6="-",NA(),AK6)</f>
        <v>101.87</v>
      </c>
      <c r="AH12" s="64">
        <f t="shared" si="10"/>
        <v>115.82</v>
      </c>
      <c r="AI12" s="64">
        <f t="shared" si="10"/>
        <v>118.97</v>
      </c>
      <c r="AJ12" s="64">
        <f t="shared" si="10"/>
        <v>121.15</v>
      </c>
      <c r="AP12" s="63" t="s">
        <v>24</v>
      </c>
      <c r="AQ12" s="64">
        <f>IF(AU6="-",NA(),AU6)</f>
        <v>797.95</v>
      </c>
      <c r="AR12" s="64">
        <f t="shared" ref="AR12:AU12" si="11">IF(AV6="-",NA(),AV6)</f>
        <v>742.59</v>
      </c>
      <c r="AS12" s="64">
        <f t="shared" si="11"/>
        <v>549.77</v>
      </c>
      <c r="AT12" s="64">
        <f t="shared" si="11"/>
        <v>730.25</v>
      </c>
      <c r="AU12" s="64">
        <f t="shared" si="11"/>
        <v>868.31</v>
      </c>
      <c r="BA12" s="63" t="s">
        <v>24</v>
      </c>
      <c r="BB12" s="64">
        <f>IF(BF6="-",NA(),BF6)</f>
        <v>446.61</v>
      </c>
      <c r="BC12" s="64">
        <f t="shared" ref="BC12:BF12" si="12">IF(BG6="-",NA(),BG6)</f>
        <v>430.97</v>
      </c>
      <c r="BD12" s="64">
        <f t="shared" si="12"/>
        <v>536.28</v>
      </c>
      <c r="BE12" s="64">
        <f t="shared" si="12"/>
        <v>514.66</v>
      </c>
      <c r="BF12" s="64">
        <f t="shared" si="12"/>
        <v>504.81</v>
      </c>
      <c r="BL12" s="63" t="s">
        <v>24</v>
      </c>
      <c r="BM12" s="64">
        <f>IF(BQ6="-",NA(),BQ6)</f>
        <v>91.03</v>
      </c>
      <c r="BN12" s="64">
        <f t="shared" ref="BN12:BQ12" si="13">IF(BR6="-",NA(),BR6)</f>
        <v>100.16</v>
      </c>
      <c r="BO12" s="64">
        <f t="shared" si="13"/>
        <v>100.54</v>
      </c>
      <c r="BP12" s="64">
        <f t="shared" si="13"/>
        <v>95.99</v>
      </c>
      <c r="BQ12" s="64">
        <f t="shared" si="13"/>
        <v>94.91</v>
      </c>
      <c r="BW12" s="63" t="s">
        <v>24</v>
      </c>
      <c r="BX12" s="64">
        <f>IF(CB6="-",NA(),CB6)</f>
        <v>45.86</v>
      </c>
      <c r="BY12" s="64">
        <f t="shared" ref="BY12:CB12" si="14">IF(CC6="-",NA(),CC6)</f>
        <v>42.5</v>
      </c>
      <c r="BZ12" s="64">
        <f t="shared" si="14"/>
        <v>42.19</v>
      </c>
      <c r="CA12" s="64">
        <f t="shared" si="14"/>
        <v>44.55</v>
      </c>
      <c r="CB12" s="64">
        <f t="shared" si="14"/>
        <v>47.36</v>
      </c>
      <c r="CH12" s="63" t="s">
        <v>24</v>
      </c>
      <c r="CI12" s="64">
        <f>IF(CM6="-",NA(),CM6)</f>
        <v>35.78</v>
      </c>
      <c r="CJ12" s="64">
        <f t="shared" ref="CJ12:CM12" si="15">IF(CN6="-",NA(),CN6)</f>
        <v>35.909999999999997</v>
      </c>
      <c r="CK12" s="64">
        <f t="shared" si="15"/>
        <v>35.54</v>
      </c>
      <c r="CL12" s="64">
        <f t="shared" si="15"/>
        <v>35.24</v>
      </c>
      <c r="CM12" s="64">
        <f t="shared" si="15"/>
        <v>35.22</v>
      </c>
      <c r="CS12" s="63" t="s">
        <v>24</v>
      </c>
      <c r="CT12" s="64">
        <f>IF(CX6="-",NA(),CX6)</f>
        <v>52.6</v>
      </c>
      <c r="CU12" s="64">
        <f t="shared" ref="CU12:CX12" si="16">IF(CY6="-",NA(),CY6)</f>
        <v>52.54</v>
      </c>
      <c r="CV12" s="64">
        <f t="shared" si="16"/>
        <v>50.81</v>
      </c>
      <c r="CW12" s="64">
        <f t="shared" si="16"/>
        <v>50.28</v>
      </c>
      <c r="CX12" s="64">
        <f t="shared" si="16"/>
        <v>51.42</v>
      </c>
      <c r="DD12" s="63" t="s">
        <v>24</v>
      </c>
      <c r="DE12" s="64">
        <f>IF(DI6="-",NA(),DI6)</f>
        <v>52.45</v>
      </c>
      <c r="DF12" s="64">
        <f t="shared" ref="DF12:DI12" si="17">IF(DJ6="-",NA(),DJ6)</f>
        <v>53.92</v>
      </c>
      <c r="DG12" s="64">
        <f t="shared" si="17"/>
        <v>53.32</v>
      </c>
      <c r="DH12" s="64">
        <f t="shared" si="17"/>
        <v>53.4</v>
      </c>
      <c r="DI12" s="64">
        <f t="shared" si="17"/>
        <v>53.49</v>
      </c>
      <c r="DO12" s="63" t="s">
        <v>24</v>
      </c>
      <c r="DP12" s="64">
        <f>IF(DT6="-",NA(),DT6)</f>
        <v>4.53</v>
      </c>
      <c r="DQ12" s="64">
        <f t="shared" ref="DQ12:DT12" si="18">IF(DU6="-",NA(),DU6)</f>
        <v>3.4</v>
      </c>
      <c r="DR12" s="64">
        <f t="shared" si="18"/>
        <v>3.56</v>
      </c>
      <c r="DS12" s="64">
        <f t="shared" si="18"/>
        <v>3.46</v>
      </c>
      <c r="DT12" s="64">
        <f t="shared" si="18"/>
        <v>3.28</v>
      </c>
      <c r="DZ12" s="63" t="s">
        <v>24</v>
      </c>
      <c r="EA12" s="64">
        <f>IF(EE6="-",NA(),EE6)</f>
        <v>0.71</v>
      </c>
      <c r="EB12" s="64">
        <f t="shared" ref="EB12:EE12" si="19">IF(EF6="-",NA(),EF6)</f>
        <v>0.19</v>
      </c>
      <c r="EC12" s="64">
        <f t="shared" si="19"/>
        <v>0.06</v>
      </c>
      <c r="ED12" s="64">
        <f t="shared" si="19"/>
        <v>0.13</v>
      </c>
      <c r="EE12" s="64">
        <f t="shared" si="19"/>
        <v>0.02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2020-02-05T01:40:21Z</cp:lastPrinted>
  <dcterms:created xsi:type="dcterms:W3CDTF">2019-12-05T07:45:59Z</dcterms:created>
  <dcterms:modified xsi:type="dcterms:W3CDTF">2020-02-27T00:28:21Z</dcterms:modified>
  <cp:category/>
</cp:coreProperties>
</file>