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表４" sheetId="1" r:id="rId1"/>
  </sheets>
  <externalReferences>
    <externalReference r:id="rId4"/>
  </externalReferences>
  <definedNames>
    <definedName name="\A">'[1]第１表'!#REF!</definedName>
    <definedName name="\B">'[1]第１表'!#REF!</definedName>
    <definedName name="_xlnm.Print_Area" localSheetId="0">'表４'!$A$1:$O$38</definedName>
  </definedNames>
  <calcPr fullCalcOnLoad="1"/>
</workbook>
</file>

<file path=xl/sharedStrings.xml><?xml version="1.0" encoding="utf-8"?>
<sst xmlns="http://schemas.openxmlformats.org/spreadsheetml/2006/main" count="71" uniqueCount="53">
  <si>
    <t>表４　市町村別の人口動態</t>
  </si>
  <si>
    <t>住民票記載数</t>
  </si>
  <si>
    <t>住民票消除数</t>
  </si>
  <si>
    <t>増減数</t>
  </si>
  <si>
    <t>増加率</t>
  </si>
  <si>
    <t>自　然</t>
  </si>
  <si>
    <t>社　会</t>
  </si>
  <si>
    <t>市町村名</t>
  </si>
  <si>
    <t>転入者数</t>
  </si>
  <si>
    <t>出生者数</t>
  </si>
  <si>
    <t>その他</t>
  </si>
  <si>
    <t>計Ａ</t>
  </si>
  <si>
    <t>転出者数</t>
  </si>
  <si>
    <t>死亡者数</t>
  </si>
  <si>
    <t>計Ｂ</t>
  </si>
  <si>
    <t>増加数</t>
  </si>
  <si>
    <t>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</si>
  <si>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</si>
  <si>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</si>
  <si>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</si>
  <si>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</si>
  <si>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</si>
  <si>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</si>
  <si>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</si>
  <si>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</si>
  <si>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</si>
  <si>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</si>
  <si>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</si>
  <si>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</si>
  <si>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</si>
  <si>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</si>
  <si>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</si>
  <si>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</si>
  <si>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</si>
  <si>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</si>
  <si>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</si>
  <si>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</si>
  <si>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</si>
  <si>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</si>
  <si>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</si>
  <si>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</si>
  <si>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</si>
  <si>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</si>
  <si>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</si>
  <si>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</si>
  <si>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</si>
  <si>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</si>
  <si>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>那珂川町</t>
  </si>
  <si>
    <t>計</t>
  </si>
  <si>
    <t>A-B</t>
  </si>
  <si>
    <t>（％）</t>
  </si>
  <si>
    <t>平成１９年度</t>
  </si>
  <si>
    <r>
      <t xml:space="preserve">前年人口
</t>
    </r>
    <r>
      <rPr>
        <sz val="10"/>
        <rFont val="ＭＳ Ｐゴシック"/>
        <family val="3"/>
      </rPr>
      <t>（H19.3.31)</t>
    </r>
    <r>
      <rPr>
        <sz val="11"/>
        <rFont val="ＭＳ Ｐゴシック"/>
        <family val="3"/>
      </rPr>
      <t xml:space="preserve">
（人）</t>
    </r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</si>
</sst>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0" fontId="6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80" fontId="6" fillId="0" borderId="4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181" fontId="0" fillId="0" borderId="1" xfId="17" applyNumberFormat="1" applyFont="1" applyBorder="1" applyAlignment="1">
      <alignment horizontal="right" vertical="center" wrapText="1"/>
    </xf>
    <xf numFmtId="181" fontId="0" fillId="0" borderId="2" xfId="17" applyNumberFormat="1" applyFont="1" applyBorder="1" applyAlignment="1">
      <alignment horizontal="right" vertical="center" wrapText="1"/>
    </xf>
    <xf numFmtId="181" fontId="0" fillId="0" borderId="3" xfId="17" applyNumberFormat="1" applyFont="1" applyBorder="1" applyAlignment="1">
      <alignment horizontal="right" vertical="center" wrapText="1"/>
    </xf>
    <xf numFmtId="181" fontId="0" fillId="0" borderId="8" xfId="17" applyNumberFormat="1" applyFont="1" applyBorder="1" applyAlignment="1">
      <alignment horizontal="right" vertical="center" wrapText="1"/>
    </xf>
    <xf numFmtId="181" fontId="0" fillId="0" borderId="4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  <xf numFmtId="181" fontId="0" fillId="0" borderId="7" xfId="17" applyNumberFormat="1" applyFont="1" applyBorder="1" applyAlignment="1">
      <alignment horizontal="right" vertical="center" wrapText="1"/>
    </xf>
    <xf numFmtId="181" fontId="0" fillId="0" borderId="4" xfId="17" applyNumberFormat="1" applyFont="1" applyBorder="1" applyAlignment="1">
      <alignment horizontal="right" vertical="center" wrapText="1"/>
    </xf>
    <xf numFmtId="181" fontId="0" fillId="0" borderId="0" xfId="17" applyNumberFormat="1" applyFont="1" applyBorder="1" applyAlignment="1">
      <alignment horizontal="right" vertical="center" wrapText="1"/>
    </xf>
    <xf numFmtId="181" fontId="0" fillId="0" borderId="5" xfId="17" applyNumberFormat="1" applyFont="1" applyBorder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9" xfId="0" applyBorder="1" applyAlignment="1">
      <alignment horizontal="distributed" vertical="center"/>
    </xf>
    <xf numFmtId="181" fontId="0" fillId="0" borderId="6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2" fontId="0" fillId="0" borderId="6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2" fontId="0" fillId="0" borderId="4" xfId="21" applyNumberFormat="1" applyFont="1" applyBorder="1" applyAlignment="1">
      <alignment vertical="center"/>
      <protection/>
    </xf>
    <xf numFmtId="182" fontId="0" fillId="0" borderId="6" xfId="21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解説原稿バックデータ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showGridLines="0" tabSelected="1" view="pageBreakPreview" zoomScale="85" zoomScaleSheetLayoutView="85" workbookViewId="0" topLeftCell="A1">
      <selection activeCell="E13" sqref="E13"/>
    </sheetView>
  </sheetViews>
  <sheetFormatPr defaultColWidth="9.00390625" defaultRowHeight="13.5"/>
  <cols>
    <col min="1" max="1" width="10.625" style="23" customWidth="1"/>
    <col min="2" max="3" width="8.625" style="23" customWidth="1"/>
    <col min="4" max="4" width="8.75390625" style="23" customWidth="1"/>
    <col min="5" max="11" width="8.625" style="23" customWidth="1"/>
    <col min="12" max="13" width="9.125" style="23" customWidth="1"/>
    <col min="14" max="14" width="9.125" style="34" customWidth="1"/>
    <col min="15" max="15" width="9.50390625" style="23" customWidth="1"/>
    <col min="16" max="16" width="9.25390625" style="23" bestFit="1" customWidth="1"/>
    <col min="17" max="16384" width="9.00390625" style="23" customWidth="1"/>
  </cols>
  <sheetData>
    <row r="1" ht="24" customHeight="1">
      <c r="A1" s="33" t="s">
        <v>0</v>
      </c>
    </row>
    <row r="2" ht="18" customHeight="1">
      <c r="O2" s="1" t="s">
        <v>51</v>
      </c>
    </row>
    <row r="3" spans="1:16" ht="15" customHeight="1">
      <c r="A3" s="2"/>
      <c r="B3" s="39" t="s">
        <v>1</v>
      </c>
      <c r="C3" s="40"/>
      <c r="D3" s="40"/>
      <c r="E3" s="41"/>
      <c r="F3" s="39" t="s">
        <v>2</v>
      </c>
      <c r="G3" s="40"/>
      <c r="H3" s="40"/>
      <c r="I3" s="41"/>
      <c r="J3" s="3" t="s">
        <v>3</v>
      </c>
      <c r="K3" s="4" t="s">
        <v>4</v>
      </c>
      <c r="L3" s="3" t="s">
        <v>5</v>
      </c>
      <c r="M3" s="4" t="s">
        <v>5</v>
      </c>
      <c r="N3" s="5" t="s">
        <v>6</v>
      </c>
      <c r="O3" s="3" t="s">
        <v>6</v>
      </c>
      <c r="P3" s="42" t="s">
        <v>52</v>
      </c>
    </row>
    <row r="4" spans="1:16" ht="15" customHeight="1">
      <c r="A4" s="6" t="s">
        <v>7</v>
      </c>
      <c r="B4" s="7" t="s">
        <v>8</v>
      </c>
      <c r="C4" s="8" t="s">
        <v>9</v>
      </c>
      <c r="D4" s="7" t="s">
        <v>10</v>
      </c>
      <c r="E4" s="8" t="s">
        <v>11</v>
      </c>
      <c r="F4" s="7" t="s">
        <v>12</v>
      </c>
      <c r="G4" s="8" t="s">
        <v>13</v>
      </c>
      <c r="H4" s="7" t="s">
        <v>10</v>
      </c>
      <c r="I4" s="8" t="s">
        <v>14</v>
      </c>
      <c r="J4" s="7" t="s">
        <v>49</v>
      </c>
      <c r="K4" s="7"/>
      <c r="L4" s="9" t="s">
        <v>15</v>
      </c>
      <c r="M4" s="8" t="s">
        <v>4</v>
      </c>
      <c r="N4" s="10" t="s">
        <v>15</v>
      </c>
      <c r="O4" s="7" t="s">
        <v>4</v>
      </c>
      <c r="P4" s="43"/>
    </row>
    <row r="5" spans="1:16" ht="15" customHeight="1">
      <c r="A5" s="11"/>
      <c r="B5" s="12" t="s">
        <v>16</v>
      </c>
      <c r="C5" s="12" t="s">
        <v>16</v>
      </c>
      <c r="D5" s="12" t="s">
        <v>16</v>
      </c>
      <c r="E5" s="12" t="s">
        <v>16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2" t="s">
        <v>50</v>
      </c>
      <c r="L5" s="12" t="s">
        <v>16</v>
      </c>
      <c r="M5" s="12" t="s">
        <v>50</v>
      </c>
      <c r="N5" s="12" t="s">
        <v>16</v>
      </c>
      <c r="O5" s="12" t="s">
        <v>50</v>
      </c>
      <c r="P5" s="44"/>
    </row>
    <row r="6" spans="1:16" ht="13.5" customHeight="1">
      <c r="A6" s="13" t="s">
        <v>17</v>
      </c>
      <c r="B6" s="14">
        <v>21209</v>
      </c>
      <c r="C6" s="15">
        <v>4895</v>
      </c>
      <c r="D6" s="15">
        <v>432</v>
      </c>
      <c r="E6" s="16">
        <f aca="true" t="shared" si="0" ref="E6:E36">SUM(B6+C6+D6)</f>
        <v>26536</v>
      </c>
      <c r="F6" s="14">
        <v>19064</v>
      </c>
      <c r="G6" s="15">
        <v>3836</v>
      </c>
      <c r="H6" s="15">
        <v>165</v>
      </c>
      <c r="I6" s="17">
        <f aca="true" t="shared" si="1" ref="I6:I36">SUM(F6+G6+H6)</f>
        <v>23065</v>
      </c>
      <c r="J6" s="18">
        <f aca="true" t="shared" si="2" ref="J6:J37">E6-I6</f>
        <v>3471</v>
      </c>
      <c r="K6" s="35">
        <f aca="true" t="shared" si="3" ref="K6:K37">ROUND(J6/P6*100,2)</f>
        <v>0.69</v>
      </c>
      <c r="L6" s="19">
        <f aca="true" t="shared" si="4" ref="L6:L37">C6-G6</f>
        <v>1059</v>
      </c>
      <c r="M6" s="20">
        <f aca="true" t="shared" si="5" ref="M6:M37">ROUND(L6/P6*100,2)</f>
        <v>0.21</v>
      </c>
      <c r="N6" s="18">
        <f aca="true" t="shared" si="6" ref="N6:N37">(B6+D6)-(F6+H6)</f>
        <v>2412</v>
      </c>
      <c r="O6" s="21">
        <f aca="true" t="shared" si="7" ref="O6:O37">ROUND(N6/P6*100,2)</f>
        <v>0.48</v>
      </c>
      <c r="P6" s="22">
        <v>500211</v>
      </c>
    </row>
    <row r="7" spans="1:16" ht="13.5" customHeight="1">
      <c r="A7" s="13" t="s">
        <v>18</v>
      </c>
      <c r="B7" s="24">
        <v>3602</v>
      </c>
      <c r="C7" s="25">
        <v>1183</v>
      </c>
      <c r="D7" s="25">
        <v>53</v>
      </c>
      <c r="E7" s="26">
        <f t="shared" si="0"/>
        <v>4838</v>
      </c>
      <c r="F7" s="24">
        <v>4071</v>
      </c>
      <c r="G7" s="25">
        <v>1691</v>
      </c>
      <c r="H7" s="25">
        <v>83</v>
      </c>
      <c r="I7" s="27">
        <f t="shared" si="1"/>
        <v>5845</v>
      </c>
      <c r="J7" s="18">
        <f t="shared" si="2"/>
        <v>-1007</v>
      </c>
      <c r="K7" s="35">
        <f t="shared" si="3"/>
        <v>-0.64</v>
      </c>
      <c r="L7" s="19">
        <f t="shared" si="4"/>
        <v>-508</v>
      </c>
      <c r="M7" s="20">
        <f t="shared" si="5"/>
        <v>-0.32</v>
      </c>
      <c r="N7" s="18">
        <f t="shared" si="6"/>
        <v>-499</v>
      </c>
      <c r="O7" s="21">
        <f t="shared" si="7"/>
        <v>-0.32</v>
      </c>
      <c r="P7" s="18">
        <v>158047</v>
      </c>
    </row>
    <row r="8" spans="1:16" ht="13.5" customHeight="1">
      <c r="A8" s="13" t="s">
        <v>19</v>
      </c>
      <c r="B8" s="24">
        <v>2233</v>
      </c>
      <c r="C8" s="25">
        <v>610</v>
      </c>
      <c r="D8" s="25">
        <v>47</v>
      </c>
      <c r="E8" s="26">
        <f t="shared" si="0"/>
        <v>2890</v>
      </c>
      <c r="F8" s="24">
        <v>2473</v>
      </c>
      <c r="G8" s="25">
        <v>877</v>
      </c>
      <c r="H8" s="25">
        <v>47</v>
      </c>
      <c r="I8" s="27">
        <f t="shared" si="1"/>
        <v>3397</v>
      </c>
      <c r="J8" s="18">
        <f t="shared" si="2"/>
        <v>-507</v>
      </c>
      <c r="K8" s="35">
        <f t="shared" si="3"/>
        <v>-0.62</v>
      </c>
      <c r="L8" s="19">
        <f t="shared" si="4"/>
        <v>-267</v>
      </c>
      <c r="M8" s="20">
        <f t="shared" si="5"/>
        <v>-0.33</v>
      </c>
      <c r="N8" s="18">
        <f t="shared" si="6"/>
        <v>-240</v>
      </c>
      <c r="O8" s="21">
        <f t="shared" si="7"/>
        <v>-0.29</v>
      </c>
      <c r="P8" s="18">
        <v>81802</v>
      </c>
    </row>
    <row r="9" spans="1:16" ht="13.5" customHeight="1">
      <c r="A9" s="13" t="s">
        <v>20</v>
      </c>
      <c r="B9" s="24">
        <v>2989</v>
      </c>
      <c r="C9" s="25">
        <v>973</v>
      </c>
      <c r="D9" s="25">
        <v>27</v>
      </c>
      <c r="E9" s="26">
        <f t="shared" si="0"/>
        <v>3989</v>
      </c>
      <c r="F9" s="24">
        <v>3160</v>
      </c>
      <c r="G9" s="25">
        <v>1393</v>
      </c>
      <c r="H9" s="25">
        <v>30</v>
      </c>
      <c r="I9" s="27">
        <f t="shared" si="1"/>
        <v>4583</v>
      </c>
      <c r="J9" s="18">
        <f t="shared" si="2"/>
        <v>-594</v>
      </c>
      <c r="K9" s="35">
        <f t="shared" si="3"/>
        <v>-0.48</v>
      </c>
      <c r="L9" s="19">
        <f t="shared" si="4"/>
        <v>-420</v>
      </c>
      <c r="M9" s="20">
        <f t="shared" si="5"/>
        <v>-0.34</v>
      </c>
      <c r="N9" s="18">
        <f t="shared" si="6"/>
        <v>-174</v>
      </c>
      <c r="O9" s="21">
        <f t="shared" si="7"/>
        <v>-0.14</v>
      </c>
      <c r="P9" s="18">
        <v>124647</v>
      </c>
    </row>
    <row r="10" spans="1:16" ht="13.5" customHeight="1">
      <c r="A10" s="13" t="s">
        <v>21</v>
      </c>
      <c r="B10" s="24">
        <v>2264</v>
      </c>
      <c r="C10" s="25">
        <v>887</v>
      </c>
      <c r="D10" s="25">
        <v>13</v>
      </c>
      <c r="E10" s="26">
        <f t="shared" si="0"/>
        <v>3164</v>
      </c>
      <c r="F10" s="24">
        <v>2348</v>
      </c>
      <c r="G10" s="25">
        <v>1019</v>
      </c>
      <c r="H10" s="25">
        <v>6</v>
      </c>
      <c r="I10" s="27">
        <f t="shared" si="1"/>
        <v>3373</v>
      </c>
      <c r="J10" s="18">
        <f t="shared" si="2"/>
        <v>-209</v>
      </c>
      <c r="K10" s="35">
        <f t="shared" si="3"/>
        <v>-0.2</v>
      </c>
      <c r="L10" s="19">
        <f t="shared" si="4"/>
        <v>-132</v>
      </c>
      <c r="M10" s="20">
        <f t="shared" si="5"/>
        <v>-0.13</v>
      </c>
      <c r="N10" s="18">
        <f t="shared" si="6"/>
        <v>-77</v>
      </c>
      <c r="O10" s="21">
        <f t="shared" si="7"/>
        <v>-0.07</v>
      </c>
      <c r="P10" s="18">
        <v>104050</v>
      </c>
    </row>
    <row r="11" spans="1:16" ht="13.5" customHeight="1">
      <c r="A11" s="13" t="s">
        <v>22</v>
      </c>
      <c r="B11" s="24">
        <v>2334</v>
      </c>
      <c r="C11" s="25">
        <v>638</v>
      </c>
      <c r="D11" s="25">
        <v>30</v>
      </c>
      <c r="E11" s="26">
        <f t="shared" si="0"/>
        <v>3002</v>
      </c>
      <c r="F11" s="24">
        <v>2695</v>
      </c>
      <c r="G11" s="25">
        <v>1012</v>
      </c>
      <c r="H11" s="25">
        <v>33</v>
      </c>
      <c r="I11" s="27">
        <f t="shared" si="1"/>
        <v>3740</v>
      </c>
      <c r="J11" s="18">
        <f t="shared" si="2"/>
        <v>-738</v>
      </c>
      <c r="K11" s="35">
        <f t="shared" si="3"/>
        <v>-0.78</v>
      </c>
      <c r="L11" s="19">
        <f t="shared" si="4"/>
        <v>-374</v>
      </c>
      <c r="M11" s="20">
        <f t="shared" si="5"/>
        <v>-0.39</v>
      </c>
      <c r="N11" s="18">
        <f t="shared" si="6"/>
        <v>-364</v>
      </c>
      <c r="O11" s="21">
        <f t="shared" si="7"/>
        <v>-0.38</v>
      </c>
      <c r="P11" s="18">
        <v>94764</v>
      </c>
    </row>
    <row r="12" spans="1:18" ht="13.5" customHeight="1">
      <c r="A12" s="13" t="s">
        <v>23</v>
      </c>
      <c r="B12" s="24">
        <v>6642</v>
      </c>
      <c r="C12" s="25">
        <v>1508</v>
      </c>
      <c r="D12" s="25">
        <v>86</v>
      </c>
      <c r="E12" s="26">
        <f t="shared" si="0"/>
        <v>8236</v>
      </c>
      <c r="F12" s="24">
        <v>6052</v>
      </c>
      <c r="G12" s="25">
        <v>1283</v>
      </c>
      <c r="H12" s="25">
        <v>31</v>
      </c>
      <c r="I12" s="27">
        <f t="shared" si="1"/>
        <v>7366</v>
      </c>
      <c r="J12" s="18">
        <f t="shared" si="2"/>
        <v>870</v>
      </c>
      <c r="K12" s="35">
        <f t="shared" si="3"/>
        <v>0.56</v>
      </c>
      <c r="L12" s="19">
        <f t="shared" si="4"/>
        <v>225</v>
      </c>
      <c r="M12" s="20">
        <f t="shared" si="5"/>
        <v>0.14</v>
      </c>
      <c r="N12" s="18">
        <f t="shared" si="6"/>
        <v>645</v>
      </c>
      <c r="O12" s="21">
        <f t="shared" si="7"/>
        <v>0.41</v>
      </c>
      <c r="P12" s="18">
        <v>156653</v>
      </c>
      <c r="R12" s="28"/>
    </row>
    <row r="13" spans="1:16" ht="13.5" customHeight="1">
      <c r="A13" s="13" t="s">
        <v>24</v>
      </c>
      <c r="B13" s="24">
        <v>3097</v>
      </c>
      <c r="C13" s="25">
        <v>654</v>
      </c>
      <c r="D13" s="25">
        <v>21</v>
      </c>
      <c r="E13" s="26">
        <f t="shared" si="0"/>
        <v>3772</v>
      </c>
      <c r="F13" s="24">
        <v>3093</v>
      </c>
      <c r="G13" s="25">
        <v>520</v>
      </c>
      <c r="H13" s="25">
        <v>10</v>
      </c>
      <c r="I13" s="27">
        <f t="shared" si="1"/>
        <v>3623</v>
      </c>
      <c r="J13" s="18">
        <f t="shared" si="2"/>
        <v>149</v>
      </c>
      <c r="K13" s="35">
        <f t="shared" si="3"/>
        <v>0.24</v>
      </c>
      <c r="L13" s="19">
        <f t="shared" si="4"/>
        <v>134</v>
      </c>
      <c r="M13" s="20">
        <f t="shared" si="5"/>
        <v>0.21</v>
      </c>
      <c r="N13" s="18">
        <f t="shared" si="6"/>
        <v>15</v>
      </c>
      <c r="O13" s="21">
        <f t="shared" si="7"/>
        <v>0.02</v>
      </c>
      <c r="P13" s="18">
        <v>63127</v>
      </c>
    </row>
    <row r="14" spans="1:16" ht="13.5" customHeight="1">
      <c r="A14" s="13" t="s">
        <v>25</v>
      </c>
      <c r="B14" s="24">
        <v>2664</v>
      </c>
      <c r="C14" s="25">
        <v>613</v>
      </c>
      <c r="D14" s="25">
        <v>13</v>
      </c>
      <c r="E14" s="26">
        <f t="shared" si="0"/>
        <v>3290</v>
      </c>
      <c r="F14" s="24">
        <v>2878</v>
      </c>
      <c r="G14" s="25">
        <v>692</v>
      </c>
      <c r="H14" s="25">
        <v>17</v>
      </c>
      <c r="I14" s="27">
        <f t="shared" si="1"/>
        <v>3587</v>
      </c>
      <c r="J14" s="18">
        <f t="shared" si="2"/>
        <v>-297</v>
      </c>
      <c r="K14" s="35">
        <f t="shared" si="3"/>
        <v>-0.4</v>
      </c>
      <c r="L14" s="19">
        <f t="shared" si="4"/>
        <v>-79</v>
      </c>
      <c r="M14" s="20">
        <f t="shared" si="5"/>
        <v>-0.11</v>
      </c>
      <c r="N14" s="18">
        <f t="shared" si="6"/>
        <v>-218</v>
      </c>
      <c r="O14" s="21">
        <f t="shared" si="7"/>
        <v>-0.29</v>
      </c>
      <c r="P14" s="18">
        <v>74928</v>
      </c>
    </row>
    <row r="15" spans="1:16" ht="13.5" customHeight="1">
      <c r="A15" s="13" t="s">
        <v>26</v>
      </c>
      <c r="B15" s="24">
        <v>1272</v>
      </c>
      <c r="C15" s="25">
        <v>266</v>
      </c>
      <c r="D15" s="25">
        <v>0</v>
      </c>
      <c r="E15" s="26">
        <f t="shared" si="0"/>
        <v>1538</v>
      </c>
      <c r="F15" s="24">
        <v>1450</v>
      </c>
      <c r="G15" s="25">
        <v>364</v>
      </c>
      <c r="H15" s="25">
        <v>0</v>
      </c>
      <c r="I15" s="27">
        <f t="shared" si="1"/>
        <v>1814</v>
      </c>
      <c r="J15" s="18">
        <f t="shared" si="2"/>
        <v>-276</v>
      </c>
      <c r="K15" s="35">
        <f t="shared" si="3"/>
        <v>-0.77</v>
      </c>
      <c r="L15" s="19">
        <f t="shared" si="4"/>
        <v>-98</v>
      </c>
      <c r="M15" s="20">
        <f t="shared" si="5"/>
        <v>-0.27</v>
      </c>
      <c r="N15" s="18">
        <f t="shared" si="6"/>
        <v>-178</v>
      </c>
      <c r="O15" s="21">
        <f t="shared" si="7"/>
        <v>-0.49</v>
      </c>
      <c r="P15" s="18">
        <v>36021</v>
      </c>
    </row>
    <row r="16" spans="1:18" ht="13.5" customHeight="1">
      <c r="A16" s="13" t="s">
        <v>27</v>
      </c>
      <c r="B16" s="25">
        <v>4446</v>
      </c>
      <c r="C16" s="25">
        <v>1095</v>
      </c>
      <c r="D16" s="25">
        <v>29</v>
      </c>
      <c r="E16" s="25">
        <f t="shared" si="0"/>
        <v>5570</v>
      </c>
      <c r="F16" s="25">
        <v>4040</v>
      </c>
      <c r="G16" s="25">
        <v>843</v>
      </c>
      <c r="H16" s="25">
        <v>35</v>
      </c>
      <c r="I16" s="27">
        <f t="shared" si="1"/>
        <v>4918</v>
      </c>
      <c r="J16" s="18">
        <f t="shared" si="2"/>
        <v>652</v>
      </c>
      <c r="K16" s="35">
        <f t="shared" si="3"/>
        <v>0.57</v>
      </c>
      <c r="L16" s="19">
        <f t="shared" si="4"/>
        <v>252</v>
      </c>
      <c r="M16" s="20">
        <f t="shared" si="5"/>
        <v>0.22</v>
      </c>
      <c r="N16" s="18">
        <f t="shared" si="6"/>
        <v>400</v>
      </c>
      <c r="O16" s="21">
        <f t="shared" si="7"/>
        <v>0.35</v>
      </c>
      <c r="P16" s="18">
        <v>114736</v>
      </c>
      <c r="R16" s="28"/>
    </row>
    <row r="17" spans="1:18" ht="13.5" customHeight="1">
      <c r="A17" s="13" t="s">
        <v>28</v>
      </c>
      <c r="B17" s="25">
        <v>2090</v>
      </c>
      <c r="C17" s="25">
        <v>446</v>
      </c>
      <c r="D17" s="25">
        <v>92</v>
      </c>
      <c r="E17" s="25">
        <f t="shared" si="0"/>
        <v>2628</v>
      </c>
      <c r="F17" s="25">
        <v>1511</v>
      </c>
      <c r="G17" s="25">
        <v>375</v>
      </c>
      <c r="H17" s="25">
        <v>66</v>
      </c>
      <c r="I17" s="27">
        <f t="shared" si="1"/>
        <v>1952</v>
      </c>
      <c r="J17" s="18">
        <f t="shared" si="2"/>
        <v>676</v>
      </c>
      <c r="K17" s="35">
        <f t="shared" si="3"/>
        <v>1.6</v>
      </c>
      <c r="L17" s="19">
        <f t="shared" si="4"/>
        <v>71</v>
      </c>
      <c r="M17" s="20">
        <f t="shared" si="5"/>
        <v>0.17</v>
      </c>
      <c r="N17" s="18">
        <f t="shared" si="6"/>
        <v>605</v>
      </c>
      <c r="O17" s="21">
        <f t="shared" si="7"/>
        <v>1.43</v>
      </c>
      <c r="P17" s="18">
        <v>42163</v>
      </c>
      <c r="R17" s="28"/>
    </row>
    <row r="18" spans="1:18" ht="13.5" customHeight="1">
      <c r="A18" s="13" t="s">
        <v>29</v>
      </c>
      <c r="B18" s="25">
        <v>673</v>
      </c>
      <c r="C18" s="25">
        <v>180</v>
      </c>
      <c r="D18" s="25">
        <v>12</v>
      </c>
      <c r="E18" s="26">
        <f t="shared" si="0"/>
        <v>865</v>
      </c>
      <c r="F18" s="25">
        <v>905</v>
      </c>
      <c r="G18" s="25">
        <v>411</v>
      </c>
      <c r="H18" s="25">
        <v>0</v>
      </c>
      <c r="I18" s="27">
        <f t="shared" si="1"/>
        <v>1316</v>
      </c>
      <c r="J18" s="18">
        <f t="shared" si="2"/>
        <v>-451</v>
      </c>
      <c r="K18" s="35">
        <f t="shared" si="3"/>
        <v>-1.44</v>
      </c>
      <c r="L18" s="19">
        <f t="shared" si="4"/>
        <v>-231</v>
      </c>
      <c r="M18" s="20">
        <f t="shared" si="5"/>
        <v>-0.74</v>
      </c>
      <c r="N18" s="18">
        <f t="shared" si="6"/>
        <v>-220</v>
      </c>
      <c r="O18" s="21">
        <f t="shared" si="7"/>
        <v>-0.7</v>
      </c>
      <c r="P18" s="18">
        <v>31413</v>
      </c>
      <c r="R18" s="28"/>
    </row>
    <row r="19" spans="1:18" ht="13.5" customHeight="1">
      <c r="A19" s="13" t="s">
        <v>30</v>
      </c>
      <c r="B19" s="25">
        <v>2617</v>
      </c>
      <c r="C19" s="25">
        <v>533</v>
      </c>
      <c r="D19" s="25">
        <v>12</v>
      </c>
      <c r="E19" s="26">
        <f t="shared" si="0"/>
        <v>3162</v>
      </c>
      <c r="F19" s="25">
        <v>2656</v>
      </c>
      <c r="G19" s="25">
        <v>452</v>
      </c>
      <c r="H19" s="25">
        <v>18</v>
      </c>
      <c r="I19" s="27">
        <f t="shared" si="1"/>
        <v>3126</v>
      </c>
      <c r="J19" s="18">
        <f t="shared" si="2"/>
        <v>36</v>
      </c>
      <c r="K19" s="35">
        <f t="shared" si="3"/>
        <v>0.06</v>
      </c>
      <c r="L19" s="19">
        <f t="shared" si="4"/>
        <v>81</v>
      </c>
      <c r="M19" s="20">
        <f t="shared" si="5"/>
        <v>0.14</v>
      </c>
      <c r="N19" s="18">
        <f t="shared" si="6"/>
        <v>-45</v>
      </c>
      <c r="O19" s="21">
        <f t="shared" si="7"/>
        <v>-0.08</v>
      </c>
      <c r="P19" s="18">
        <v>59544</v>
      </c>
      <c r="R19" s="28"/>
    </row>
    <row r="20" spans="1:16" ht="13.5" customHeight="1">
      <c r="A20" s="13" t="s">
        <v>31</v>
      </c>
      <c r="B20" s="25">
        <v>1273</v>
      </c>
      <c r="C20" s="25">
        <v>351</v>
      </c>
      <c r="D20" s="25">
        <v>20</v>
      </c>
      <c r="E20" s="25">
        <f t="shared" si="0"/>
        <v>1644</v>
      </c>
      <c r="F20" s="25">
        <v>1308</v>
      </c>
      <c r="G20" s="25">
        <v>202</v>
      </c>
      <c r="H20" s="25">
        <v>16</v>
      </c>
      <c r="I20" s="27">
        <f t="shared" si="1"/>
        <v>1526</v>
      </c>
      <c r="J20" s="18">
        <f t="shared" si="2"/>
        <v>118</v>
      </c>
      <c r="K20" s="35">
        <f t="shared" si="3"/>
        <v>0.37</v>
      </c>
      <c r="L20" s="19">
        <f t="shared" si="4"/>
        <v>149</v>
      </c>
      <c r="M20" s="20">
        <f t="shared" si="5"/>
        <v>0.47</v>
      </c>
      <c r="N20" s="18">
        <f t="shared" si="6"/>
        <v>-31</v>
      </c>
      <c r="O20" s="21">
        <f t="shared" si="7"/>
        <v>-0.1</v>
      </c>
      <c r="P20" s="18">
        <v>31570</v>
      </c>
    </row>
    <row r="21" spans="1:16" ht="13.5" customHeight="1">
      <c r="A21" s="13" t="s">
        <v>32</v>
      </c>
      <c r="B21" s="24">
        <v>170</v>
      </c>
      <c r="C21" s="25">
        <v>43</v>
      </c>
      <c r="D21" s="25">
        <v>0</v>
      </c>
      <c r="E21" s="26">
        <f t="shared" si="0"/>
        <v>213</v>
      </c>
      <c r="F21" s="24">
        <v>204</v>
      </c>
      <c r="G21" s="25">
        <v>81</v>
      </c>
      <c r="H21" s="25">
        <v>7</v>
      </c>
      <c r="I21" s="27">
        <f t="shared" si="1"/>
        <v>292</v>
      </c>
      <c r="J21" s="18">
        <f t="shared" si="2"/>
        <v>-79</v>
      </c>
      <c r="K21" s="35">
        <f t="shared" si="3"/>
        <v>-1.13</v>
      </c>
      <c r="L21" s="19">
        <f t="shared" si="4"/>
        <v>-38</v>
      </c>
      <c r="M21" s="20">
        <f t="shared" si="5"/>
        <v>-0.54</v>
      </c>
      <c r="N21" s="18">
        <f t="shared" si="6"/>
        <v>-41</v>
      </c>
      <c r="O21" s="21">
        <f t="shared" si="7"/>
        <v>-0.59</v>
      </c>
      <c r="P21" s="18">
        <v>7004</v>
      </c>
    </row>
    <row r="22" spans="1:16" ht="13.5" customHeight="1">
      <c r="A22" s="13" t="s">
        <v>33</v>
      </c>
      <c r="B22" s="24">
        <v>368</v>
      </c>
      <c r="C22" s="25">
        <v>99</v>
      </c>
      <c r="D22" s="25">
        <v>0</v>
      </c>
      <c r="E22" s="26">
        <f t="shared" si="0"/>
        <v>467</v>
      </c>
      <c r="F22" s="24">
        <v>500</v>
      </c>
      <c r="G22" s="25">
        <v>199</v>
      </c>
      <c r="H22" s="25">
        <v>32</v>
      </c>
      <c r="I22" s="27">
        <f t="shared" si="1"/>
        <v>731</v>
      </c>
      <c r="J22" s="18">
        <f t="shared" si="2"/>
        <v>-264</v>
      </c>
      <c r="K22" s="35">
        <f t="shared" si="3"/>
        <v>-1.6</v>
      </c>
      <c r="L22" s="19">
        <f t="shared" si="4"/>
        <v>-100</v>
      </c>
      <c r="M22" s="20">
        <f t="shared" si="5"/>
        <v>-0.61</v>
      </c>
      <c r="N22" s="18">
        <f t="shared" si="6"/>
        <v>-164</v>
      </c>
      <c r="O22" s="21">
        <f t="shared" si="7"/>
        <v>-0.99</v>
      </c>
      <c r="P22" s="18">
        <v>16508</v>
      </c>
    </row>
    <row r="23" spans="1:16" ht="13.5" customHeight="1">
      <c r="A23" s="13" t="s">
        <v>34</v>
      </c>
      <c r="B23" s="24">
        <v>705</v>
      </c>
      <c r="C23" s="25">
        <v>182</v>
      </c>
      <c r="D23" s="25">
        <v>9</v>
      </c>
      <c r="E23" s="26">
        <f t="shared" si="0"/>
        <v>896</v>
      </c>
      <c r="F23" s="24">
        <v>726</v>
      </c>
      <c r="G23" s="25">
        <v>257</v>
      </c>
      <c r="H23" s="25">
        <v>5</v>
      </c>
      <c r="I23" s="27">
        <f t="shared" si="1"/>
        <v>988</v>
      </c>
      <c r="J23" s="18">
        <f t="shared" si="2"/>
        <v>-92</v>
      </c>
      <c r="K23" s="35">
        <f t="shared" si="3"/>
        <v>-0.36</v>
      </c>
      <c r="L23" s="19">
        <f t="shared" si="4"/>
        <v>-75</v>
      </c>
      <c r="M23" s="20">
        <f t="shared" si="5"/>
        <v>-0.3</v>
      </c>
      <c r="N23" s="18">
        <f t="shared" si="6"/>
        <v>-17</v>
      </c>
      <c r="O23" s="21">
        <f t="shared" si="7"/>
        <v>-0.07</v>
      </c>
      <c r="P23" s="18">
        <v>25312</v>
      </c>
    </row>
    <row r="24" spans="1:16" ht="13.5" customHeight="1">
      <c r="A24" s="13" t="s">
        <v>35</v>
      </c>
      <c r="B24" s="24">
        <v>305</v>
      </c>
      <c r="C24" s="25">
        <v>81</v>
      </c>
      <c r="D24" s="25">
        <v>0</v>
      </c>
      <c r="E24" s="26">
        <f t="shared" si="0"/>
        <v>386</v>
      </c>
      <c r="F24" s="24">
        <v>490</v>
      </c>
      <c r="G24" s="25">
        <v>223</v>
      </c>
      <c r="H24" s="25">
        <v>1</v>
      </c>
      <c r="I24" s="27">
        <f t="shared" si="1"/>
        <v>714</v>
      </c>
      <c r="J24" s="18">
        <f t="shared" si="2"/>
        <v>-328</v>
      </c>
      <c r="K24" s="35">
        <f t="shared" si="3"/>
        <v>-1.99</v>
      </c>
      <c r="L24" s="19">
        <f t="shared" si="4"/>
        <v>-142</v>
      </c>
      <c r="M24" s="20">
        <f t="shared" si="5"/>
        <v>-0.86</v>
      </c>
      <c r="N24" s="18">
        <f t="shared" si="6"/>
        <v>-186</v>
      </c>
      <c r="O24" s="21">
        <f t="shared" si="7"/>
        <v>-1.13</v>
      </c>
      <c r="P24" s="18">
        <v>16456</v>
      </c>
    </row>
    <row r="25" spans="1:16" ht="13.5" customHeight="1">
      <c r="A25" s="13" t="s">
        <v>36</v>
      </c>
      <c r="B25" s="24">
        <v>438</v>
      </c>
      <c r="C25" s="25">
        <v>87</v>
      </c>
      <c r="D25" s="25">
        <v>5</v>
      </c>
      <c r="E25" s="26">
        <f t="shared" si="0"/>
        <v>530</v>
      </c>
      <c r="F25" s="24">
        <v>447</v>
      </c>
      <c r="G25" s="25">
        <v>124</v>
      </c>
      <c r="H25" s="25">
        <v>4</v>
      </c>
      <c r="I25" s="27">
        <f t="shared" si="1"/>
        <v>575</v>
      </c>
      <c r="J25" s="18">
        <f t="shared" si="2"/>
        <v>-45</v>
      </c>
      <c r="K25" s="35">
        <f t="shared" si="3"/>
        <v>-0.36</v>
      </c>
      <c r="L25" s="19">
        <f t="shared" si="4"/>
        <v>-37</v>
      </c>
      <c r="M25" s="20">
        <f t="shared" si="5"/>
        <v>-0.29</v>
      </c>
      <c r="N25" s="18">
        <f t="shared" si="6"/>
        <v>-8</v>
      </c>
      <c r="O25" s="21">
        <f t="shared" si="7"/>
        <v>-0.06</v>
      </c>
      <c r="P25" s="18">
        <v>12632</v>
      </c>
    </row>
    <row r="26" spans="1:16" ht="13.5" customHeight="1">
      <c r="A26" s="13" t="s">
        <v>37</v>
      </c>
      <c r="B26" s="24">
        <v>525</v>
      </c>
      <c r="C26" s="25">
        <v>128</v>
      </c>
      <c r="D26" s="25">
        <v>5</v>
      </c>
      <c r="E26" s="26">
        <f t="shared" si="0"/>
        <v>658</v>
      </c>
      <c r="F26" s="24">
        <v>488</v>
      </c>
      <c r="G26" s="25">
        <v>161</v>
      </c>
      <c r="H26" s="25">
        <v>5</v>
      </c>
      <c r="I26" s="27">
        <f t="shared" si="1"/>
        <v>654</v>
      </c>
      <c r="J26" s="18">
        <f t="shared" si="2"/>
        <v>4</v>
      </c>
      <c r="K26" s="35">
        <f t="shared" si="3"/>
        <v>0.02</v>
      </c>
      <c r="L26" s="19">
        <f t="shared" si="4"/>
        <v>-33</v>
      </c>
      <c r="M26" s="20">
        <f t="shared" si="5"/>
        <v>-0.2</v>
      </c>
      <c r="N26" s="18">
        <f t="shared" si="6"/>
        <v>37</v>
      </c>
      <c r="O26" s="21">
        <f t="shared" si="7"/>
        <v>0.22</v>
      </c>
      <c r="P26" s="18">
        <v>16881</v>
      </c>
    </row>
    <row r="27" spans="1:16" ht="13.5" customHeight="1">
      <c r="A27" s="13" t="s">
        <v>38</v>
      </c>
      <c r="B27" s="24">
        <v>1387</v>
      </c>
      <c r="C27" s="25">
        <v>311</v>
      </c>
      <c r="D27" s="25">
        <v>9</v>
      </c>
      <c r="E27" s="26">
        <f t="shared" si="0"/>
        <v>1707</v>
      </c>
      <c r="F27" s="24">
        <v>1310</v>
      </c>
      <c r="G27" s="25">
        <v>357</v>
      </c>
      <c r="H27" s="25">
        <v>16</v>
      </c>
      <c r="I27" s="27">
        <f t="shared" si="1"/>
        <v>1683</v>
      </c>
      <c r="J27" s="18">
        <f t="shared" si="2"/>
        <v>24</v>
      </c>
      <c r="K27" s="35">
        <f t="shared" si="3"/>
        <v>0.06</v>
      </c>
      <c r="L27" s="19">
        <f t="shared" si="4"/>
        <v>-46</v>
      </c>
      <c r="M27" s="20">
        <f t="shared" si="5"/>
        <v>-0.12</v>
      </c>
      <c r="N27" s="18">
        <f t="shared" si="6"/>
        <v>70</v>
      </c>
      <c r="O27" s="21">
        <f t="shared" si="7"/>
        <v>0.18</v>
      </c>
      <c r="P27" s="18">
        <v>39645</v>
      </c>
    </row>
    <row r="28" spans="1:16" ht="13.5" customHeight="1">
      <c r="A28" s="13" t="s">
        <v>39</v>
      </c>
      <c r="B28" s="24">
        <v>936</v>
      </c>
      <c r="C28" s="25">
        <v>189</v>
      </c>
      <c r="D28" s="25">
        <v>12</v>
      </c>
      <c r="E28" s="26">
        <f t="shared" si="0"/>
        <v>1137</v>
      </c>
      <c r="F28" s="24">
        <v>1046</v>
      </c>
      <c r="G28" s="25">
        <v>227</v>
      </c>
      <c r="H28" s="25">
        <v>2</v>
      </c>
      <c r="I28" s="27">
        <f t="shared" si="1"/>
        <v>1275</v>
      </c>
      <c r="J28" s="18">
        <f t="shared" si="2"/>
        <v>-138</v>
      </c>
      <c r="K28" s="35">
        <f t="shared" si="3"/>
        <v>-0.53</v>
      </c>
      <c r="L28" s="19">
        <f t="shared" si="4"/>
        <v>-38</v>
      </c>
      <c r="M28" s="20">
        <f t="shared" si="5"/>
        <v>-0.14</v>
      </c>
      <c r="N28" s="18">
        <f t="shared" si="6"/>
        <v>-100</v>
      </c>
      <c r="O28" s="21">
        <f t="shared" si="7"/>
        <v>-0.38</v>
      </c>
      <c r="P28" s="18">
        <v>26230</v>
      </c>
    </row>
    <row r="29" spans="1:16" ht="13.5" customHeight="1">
      <c r="A29" s="13" t="s">
        <v>40</v>
      </c>
      <c r="B29" s="24">
        <v>1117</v>
      </c>
      <c r="C29" s="25">
        <v>286</v>
      </c>
      <c r="D29" s="25">
        <v>19</v>
      </c>
      <c r="E29" s="26">
        <f t="shared" si="0"/>
        <v>1422</v>
      </c>
      <c r="F29" s="24">
        <v>928</v>
      </c>
      <c r="G29" s="25">
        <v>237</v>
      </c>
      <c r="H29" s="25">
        <v>20</v>
      </c>
      <c r="I29" s="27">
        <f t="shared" si="1"/>
        <v>1185</v>
      </c>
      <c r="J29" s="18">
        <f t="shared" si="2"/>
        <v>237</v>
      </c>
      <c r="K29" s="35">
        <f t="shared" si="3"/>
        <v>0.82</v>
      </c>
      <c r="L29" s="19">
        <f t="shared" si="4"/>
        <v>49</v>
      </c>
      <c r="M29" s="20">
        <f t="shared" si="5"/>
        <v>0.17</v>
      </c>
      <c r="N29" s="18">
        <f t="shared" si="6"/>
        <v>188</v>
      </c>
      <c r="O29" s="21">
        <f t="shared" si="7"/>
        <v>0.65</v>
      </c>
      <c r="P29" s="18">
        <v>28874</v>
      </c>
    </row>
    <row r="30" spans="1:16" ht="13.5" customHeight="1">
      <c r="A30" s="13" t="s">
        <v>41</v>
      </c>
      <c r="B30" s="24">
        <v>415</v>
      </c>
      <c r="C30" s="25">
        <v>122</v>
      </c>
      <c r="D30" s="25">
        <v>12</v>
      </c>
      <c r="E30" s="26">
        <f t="shared" si="0"/>
        <v>549</v>
      </c>
      <c r="F30" s="24">
        <v>493</v>
      </c>
      <c r="G30" s="25">
        <v>212</v>
      </c>
      <c r="H30" s="25">
        <v>0</v>
      </c>
      <c r="I30" s="27">
        <f t="shared" si="1"/>
        <v>705</v>
      </c>
      <c r="J30" s="18">
        <f t="shared" si="2"/>
        <v>-156</v>
      </c>
      <c r="K30" s="35">
        <f t="shared" si="3"/>
        <v>-0.86</v>
      </c>
      <c r="L30" s="19">
        <f t="shared" si="4"/>
        <v>-90</v>
      </c>
      <c r="M30" s="20">
        <f t="shared" si="5"/>
        <v>-0.5</v>
      </c>
      <c r="N30" s="18">
        <f t="shared" si="6"/>
        <v>-66</v>
      </c>
      <c r="O30" s="21">
        <f t="shared" si="7"/>
        <v>-0.36</v>
      </c>
      <c r="P30" s="18">
        <v>18139</v>
      </c>
    </row>
    <row r="31" spans="1:16" ht="13.5" customHeight="1">
      <c r="A31" s="13" t="s">
        <v>42</v>
      </c>
      <c r="B31" s="24">
        <v>637</v>
      </c>
      <c r="C31" s="25">
        <v>138</v>
      </c>
      <c r="D31" s="25">
        <v>45</v>
      </c>
      <c r="E31" s="26">
        <f t="shared" si="0"/>
        <v>820</v>
      </c>
      <c r="F31" s="24">
        <v>767</v>
      </c>
      <c r="G31" s="25">
        <v>203</v>
      </c>
      <c r="H31" s="25">
        <v>47</v>
      </c>
      <c r="I31" s="27">
        <f t="shared" si="1"/>
        <v>1017</v>
      </c>
      <c r="J31" s="18">
        <f t="shared" si="2"/>
        <v>-197</v>
      </c>
      <c r="K31" s="35">
        <f t="shared" si="3"/>
        <v>-1.04</v>
      </c>
      <c r="L31" s="19">
        <f t="shared" si="4"/>
        <v>-65</v>
      </c>
      <c r="M31" s="20">
        <f t="shared" si="5"/>
        <v>-0.34</v>
      </c>
      <c r="N31" s="18">
        <f t="shared" si="6"/>
        <v>-132</v>
      </c>
      <c r="O31" s="21">
        <f t="shared" si="7"/>
        <v>-0.7</v>
      </c>
      <c r="P31" s="18">
        <v>18919</v>
      </c>
    </row>
    <row r="32" spans="1:16" ht="13.5" customHeight="1">
      <c r="A32" s="13" t="s">
        <v>43</v>
      </c>
      <c r="B32" s="24">
        <v>328</v>
      </c>
      <c r="C32" s="25">
        <v>91</v>
      </c>
      <c r="D32" s="25">
        <v>8</v>
      </c>
      <c r="E32" s="26">
        <f t="shared" si="0"/>
        <v>427</v>
      </c>
      <c r="F32" s="24">
        <v>383</v>
      </c>
      <c r="G32" s="25">
        <v>142</v>
      </c>
      <c r="H32" s="25">
        <v>3</v>
      </c>
      <c r="I32" s="27">
        <f t="shared" si="1"/>
        <v>528</v>
      </c>
      <c r="J32" s="18">
        <f t="shared" si="2"/>
        <v>-101</v>
      </c>
      <c r="K32" s="35">
        <f t="shared" si="3"/>
        <v>-0.74</v>
      </c>
      <c r="L32" s="19">
        <f t="shared" si="4"/>
        <v>-51</v>
      </c>
      <c r="M32" s="20">
        <f t="shared" si="5"/>
        <v>-0.37</v>
      </c>
      <c r="N32" s="18">
        <f t="shared" si="6"/>
        <v>-50</v>
      </c>
      <c r="O32" s="21">
        <f t="shared" si="7"/>
        <v>-0.37</v>
      </c>
      <c r="P32" s="18">
        <v>13674</v>
      </c>
    </row>
    <row r="33" spans="1:16" ht="13.5" customHeight="1">
      <c r="A33" s="13" t="s">
        <v>44</v>
      </c>
      <c r="B33" s="24">
        <v>289</v>
      </c>
      <c r="C33" s="25">
        <v>99</v>
      </c>
      <c r="D33" s="25">
        <v>4</v>
      </c>
      <c r="E33" s="26">
        <f t="shared" si="0"/>
        <v>392</v>
      </c>
      <c r="F33" s="24">
        <v>372</v>
      </c>
      <c r="G33" s="25">
        <v>174</v>
      </c>
      <c r="H33" s="25">
        <v>1</v>
      </c>
      <c r="I33" s="27">
        <f t="shared" si="1"/>
        <v>547</v>
      </c>
      <c r="J33" s="18">
        <f t="shared" si="2"/>
        <v>-155</v>
      </c>
      <c r="K33" s="35">
        <f t="shared" si="3"/>
        <v>-1.13</v>
      </c>
      <c r="L33" s="19">
        <f t="shared" si="4"/>
        <v>-75</v>
      </c>
      <c r="M33" s="20">
        <f t="shared" si="5"/>
        <v>-0.55</v>
      </c>
      <c r="N33" s="18">
        <f t="shared" si="6"/>
        <v>-80</v>
      </c>
      <c r="O33" s="21">
        <f t="shared" si="7"/>
        <v>-0.58</v>
      </c>
      <c r="P33" s="18">
        <v>13696</v>
      </c>
    </row>
    <row r="34" spans="1:16" ht="13.5" customHeight="1">
      <c r="A34" s="13" t="s">
        <v>45</v>
      </c>
      <c r="B34" s="24">
        <v>1497</v>
      </c>
      <c r="C34" s="25">
        <v>332</v>
      </c>
      <c r="D34" s="25">
        <v>11</v>
      </c>
      <c r="E34" s="26">
        <f t="shared" si="0"/>
        <v>1840</v>
      </c>
      <c r="F34" s="24">
        <v>1549</v>
      </c>
      <c r="G34" s="25">
        <v>250</v>
      </c>
      <c r="H34" s="25">
        <v>26</v>
      </c>
      <c r="I34" s="27">
        <f t="shared" si="1"/>
        <v>1825</v>
      </c>
      <c r="J34" s="18">
        <f t="shared" si="2"/>
        <v>15</v>
      </c>
      <c r="K34" s="35">
        <f t="shared" si="3"/>
        <v>0.05</v>
      </c>
      <c r="L34" s="19">
        <f t="shared" si="4"/>
        <v>82</v>
      </c>
      <c r="M34" s="20">
        <f t="shared" si="5"/>
        <v>0.27</v>
      </c>
      <c r="N34" s="18">
        <f t="shared" si="6"/>
        <v>-67</v>
      </c>
      <c r="O34" s="21">
        <f t="shared" si="7"/>
        <v>-0.22</v>
      </c>
      <c r="P34" s="18">
        <v>30926</v>
      </c>
    </row>
    <row r="35" spans="1:16" ht="13.5" customHeight="1">
      <c r="A35" s="13" t="s">
        <v>46</v>
      </c>
      <c r="B35" s="24">
        <v>1186</v>
      </c>
      <c r="C35" s="25">
        <v>181</v>
      </c>
      <c r="D35" s="25">
        <v>7</v>
      </c>
      <c r="E35" s="26">
        <f t="shared" si="0"/>
        <v>1374</v>
      </c>
      <c r="F35" s="24">
        <v>1067</v>
      </c>
      <c r="G35" s="25">
        <v>305</v>
      </c>
      <c r="H35" s="25">
        <v>10</v>
      </c>
      <c r="I35" s="27">
        <f t="shared" si="1"/>
        <v>1382</v>
      </c>
      <c r="J35" s="18">
        <f t="shared" si="2"/>
        <v>-8</v>
      </c>
      <c r="K35" s="35">
        <f t="shared" si="3"/>
        <v>-0.03</v>
      </c>
      <c r="L35" s="19">
        <f t="shared" si="4"/>
        <v>-124</v>
      </c>
      <c r="M35" s="20">
        <f t="shared" si="5"/>
        <v>-0.45</v>
      </c>
      <c r="N35" s="18">
        <f t="shared" si="6"/>
        <v>116</v>
      </c>
      <c r="O35" s="21">
        <f t="shared" si="7"/>
        <v>0.42</v>
      </c>
      <c r="P35" s="18">
        <v>27752</v>
      </c>
    </row>
    <row r="36" spans="1:16" ht="13.5" customHeight="1">
      <c r="A36" s="13" t="s">
        <v>47</v>
      </c>
      <c r="B36" s="25">
        <v>365</v>
      </c>
      <c r="C36" s="25">
        <v>95</v>
      </c>
      <c r="D36" s="25">
        <v>4</v>
      </c>
      <c r="E36" s="26">
        <f t="shared" si="0"/>
        <v>464</v>
      </c>
      <c r="F36" s="25">
        <v>473</v>
      </c>
      <c r="G36" s="26">
        <v>259</v>
      </c>
      <c r="H36" s="25">
        <v>4</v>
      </c>
      <c r="I36" s="27">
        <f t="shared" si="1"/>
        <v>736</v>
      </c>
      <c r="J36" s="18">
        <f t="shared" si="2"/>
        <v>-272</v>
      </c>
      <c r="K36" s="35">
        <f t="shared" si="3"/>
        <v>-1.36</v>
      </c>
      <c r="L36" s="18">
        <f t="shared" si="4"/>
        <v>-164</v>
      </c>
      <c r="M36" s="20">
        <f t="shared" si="5"/>
        <v>-0.82</v>
      </c>
      <c r="N36" s="18">
        <f t="shared" si="6"/>
        <v>-108</v>
      </c>
      <c r="O36" s="21">
        <f t="shared" si="7"/>
        <v>-0.54</v>
      </c>
      <c r="P36" s="18">
        <v>20039</v>
      </c>
    </row>
    <row r="37" spans="1:16" ht="13.5" customHeight="1">
      <c r="A37" s="29" t="s">
        <v>48</v>
      </c>
      <c r="B37" s="30">
        <f>SUM(B6:B36)</f>
        <v>70073</v>
      </c>
      <c r="C37" s="31">
        <f>SUM(C6:C36)</f>
        <v>17296</v>
      </c>
      <c r="D37" s="30">
        <f>SUM(D6:D36)</f>
        <v>1037</v>
      </c>
      <c r="E37" s="31">
        <f>SUM(B37:D37)</f>
        <v>88406</v>
      </c>
      <c r="F37" s="30">
        <f>SUM(F6:F36)</f>
        <v>68947</v>
      </c>
      <c r="G37" s="31">
        <f>SUM(G6:G36)</f>
        <v>18381</v>
      </c>
      <c r="H37" s="30">
        <f>SUM(H6:H36)</f>
        <v>740</v>
      </c>
      <c r="I37" s="31">
        <f>SUM(F37:H37)</f>
        <v>88068</v>
      </c>
      <c r="J37" s="30">
        <f t="shared" si="2"/>
        <v>338</v>
      </c>
      <c r="K37" s="36">
        <f t="shared" si="3"/>
        <v>0.02</v>
      </c>
      <c r="L37" s="30">
        <f t="shared" si="4"/>
        <v>-1085</v>
      </c>
      <c r="M37" s="32">
        <f t="shared" si="5"/>
        <v>-0.05</v>
      </c>
      <c r="N37" s="30">
        <f t="shared" si="6"/>
        <v>1423</v>
      </c>
      <c r="O37" s="32">
        <f t="shared" si="7"/>
        <v>0.07</v>
      </c>
      <c r="P37" s="30">
        <f>SUM(P6:P36)</f>
        <v>2006363</v>
      </c>
    </row>
    <row r="38" spans="1:15" ht="33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</row>
    <row r="39" spans="1:15" ht="29.2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29.2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</row>
    <row r="41" spans="1:15" ht="13.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</row>
    <row r="42" spans="1:15" ht="13.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</row>
    <row r="43" spans="1:15" ht="13.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</row>
  </sheetData>
  <mergeCells count="9">
    <mergeCell ref="B39:O39"/>
    <mergeCell ref="B3:E3"/>
    <mergeCell ref="F3:I3"/>
    <mergeCell ref="P3:P5"/>
    <mergeCell ref="A38:O38"/>
    <mergeCell ref="B43:O43"/>
    <mergeCell ref="B40:O40"/>
    <mergeCell ref="B41:O41"/>
    <mergeCell ref="B42:O4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2007-12-17T09:38:18Z</cp:lastPrinted>
  <dcterms:created xsi:type="dcterms:W3CDTF">2007-12-05T05:02:29Z</dcterms:created>
  <dcterms:modified xsi:type="dcterms:W3CDTF">2008-11-14T06:50:44Z</dcterms:modified>
  <cp:category/>
  <cp:version/>
  <cp:contentType/>
  <cp:contentStatus/>
</cp:coreProperties>
</file>