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007687\Desktop\"/>
    </mc:Choice>
  </mc:AlternateContent>
  <bookViews>
    <workbookView xWindow="0" yWindow="0" windowWidth="20490" windowHeight="7305" tabRatio="818"/>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F25AAEF0_D191_41E5_8496_E682285CA378_.wvu.Cols" localSheetId="2" hidden="1">'各会計、関係団体の財政状況及び健全化判断比率'!$EB:$XFD</definedName>
    <definedName name="Z_F25AAEF0_D191_41E5_8496_E682285CA378_.wvu.Cols" localSheetId="12" hidden="1">基金残高に係る経年分析!$P:$XFD</definedName>
    <definedName name="Z_F25AAEF0_D191_41E5_8496_E682285CA378_.wvu.Cols" localSheetId="4" hidden="1">'経常経費分析表（経常収支比率の分析）'!$DM:$XFD</definedName>
    <definedName name="Z_F25AAEF0_D191_41E5_8496_E682285CA378_.wvu.Cols" localSheetId="5" hidden="1">'経常経費分析表（人件費・公債費・普通建設事業費の分析）'!$AU:$XFD</definedName>
    <definedName name="Z_F25AAEF0_D191_41E5_8496_E682285CA378_.wvu.Cols" localSheetId="3" hidden="1">財政比較分析表!$DQ:$XFD</definedName>
    <definedName name="Z_F25AAEF0_D191_41E5_8496_E682285CA378_.wvu.Cols" localSheetId="10" hidden="1">'実質公債費比率（分子）の構造'!$V:$XFD</definedName>
    <definedName name="Z_F25AAEF0_D191_41E5_8496_E682285CA378_.wvu.Cols" localSheetId="8" hidden="1">実質収支比率等に係る経年分析!$Q:$XFD</definedName>
    <definedName name="Z_F25AAEF0_D191_41E5_8496_E682285CA378_.wvu.Cols" localSheetId="11" hidden="1">'将来負担比率（分子）の構造'!$T:$XFD</definedName>
    <definedName name="Z_F25AAEF0_D191_41E5_8496_E682285CA378_.wvu.Cols" localSheetId="6" hidden="1">'性質別歳出決算分析表（住民一人当たりのコスト）'!$DV:$XFD</definedName>
    <definedName name="Z_F25AAEF0_D191_41E5_8496_E682285CA378_.wvu.Cols" localSheetId="0" hidden="1">総括表!$DP:$XFD</definedName>
    <definedName name="Z_F25AAEF0_D191_41E5_8496_E682285CA378_.wvu.Cols" localSheetId="1" hidden="1">普通会計の状況!$EN:$XFD</definedName>
    <definedName name="Z_F25AAEF0_D191_41E5_8496_E682285CA378_.wvu.Cols" localSheetId="7" hidden="1">'目的別歳出決算分析表（住民一人当たりのコスト）'!$DV:$XFD</definedName>
    <definedName name="Z_F25AAEF0_D191_41E5_8496_E682285CA378_.wvu.Cols" localSheetId="9" hidden="1">連結実質赤字比率に係る赤字・黒字の構成分析!$Q:$XFD</definedName>
    <definedName name="Z_F25AAEF0_D191_41E5_8496_E682285CA378_.wvu.Rows" localSheetId="2" hidden="1">'各会計、関係団体の財政状況及び健全化判断比率'!$137:$1048576,'各会計、関係団体の財政状況及び健全化判断比率'!$89:$101,'各会計、関係団体の財政状況及び健全化判断比率'!$135:$136</definedName>
    <definedName name="Z_F25AAEF0_D191_41E5_8496_E682285CA378_.wvu.Rows" localSheetId="12" hidden="1">基金残高に係る経年分析!$67:$1048576,基金残高に係る経年分析!$65:$66</definedName>
    <definedName name="Z_F25AAEF0_D191_41E5_8496_E682285CA378_.wvu.Rows" localSheetId="4" hidden="1">'経常経費分析表（経常収支比率の分析）'!$104:$1048576,'経常経費分析表（経常収支比率の分析）'!$90:$103</definedName>
    <definedName name="Z_F25AAEF0_D191_41E5_8496_E682285CA378_.wvu.Rows" localSheetId="5" hidden="1">'経常経費分析表（人件費・公債費・普通建設事業費の分析）'!$75:$1048576,'経常経費分析表（人件費・公債費・普通建設事業費の分析）'!$67:$74</definedName>
    <definedName name="Z_F25AAEF0_D191_41E5_8496_E682285CA378_.wvu.Rows" localSheetId="3" hidden="1">財政比較分析表!$111:$1048576,財政比較分析表!$98:$110</definedName>
    <definedName name="Z_F25AAEF0_D191_41E5_8496_E682285CA378_.wvu.Rows" localSheetId="10" hidden="1">'実質公債費比率（分子）の構造'!$57:$1048576</definedName>
    <definedName name="Z_F25AAEF0_D191_41E5_8496_E682285CA378_.wvu.Rows" localSheetId="8" hidden="1">実質収支比率等に係る経年分析!$54:$1048576,実質収支比率等に係る経年分析!$51:$53</definedName>
    <definedName name="Z_F25AAEF0_D191_41E5_8496_E682285CA378_.wvu.Rows" localSheetId="11" hidden="1">'将来負担比率（分子）の構造'!$87:$1048576,'将来負担比率（分子）の構造'!$56:$86</definedName>
    <definedName name="Z_F25AAEF0_D191_41E5_8496_E682285CA378_.wvu.Rows" localSheetId="6" hidden="1">'性質別歳出決算分析表（住民一人当たりのコスト）'!$133:$1048576,'性質別歳出決算分析表（住民一人当たりのコスト）'!$117:$132</definedName>
    <definedName name="Z_F25AAEF0_D191_41E5_8496_E682285CA378_.wvu.Rows" localSheetId="0" hidden="1">総括表!$60:$1048576,総括表!$57:$59</definedName>
    <definedName name="Z_F25AAEF0_D191_41E5_8496_E682285CA378_.wvu.Rows" localSheetId="1" hidden="1">普通会計の状況!$54:$1048576,普通会計の状況!$50:$53</definedName>
    <definedName name="Z_F25AAEF0_D191_41E5_8496_E682285CA378_.wvu.Rows" localSheetId="7" hidden="1">'目的別歳出決算分析表（住民一人当たりのコスト）'!$133:$1048576,'目的別歳出決算分析表（住民一人当たりのコスト）'!$117:$132</definedName>
    <definedName name="Z_F25AAEF0_D191_41E5_8496_E682285CA378_.wvu.Rows" localSheetId="9" hidden="1">連結実質赤字比率に係る赤字・黒字の構成分析!$46:$1048576</definedName>
  </definedNames>
  <calcPr calcId="162913"/>
  <customWorkbookViews>
    <customWorkbookView name="  - 個人用ビュー" guid="{F25AAEF0-D191-41E5-8496-E682285CA378}" mergeInterval="0" personalView="1" maximized="1" xWindow="-8" yWindow="-8" windowWidth="1382" windowHeight="754" tabRatio="868" activeSheetId="3"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102" i="3" l="1"/>
  <c r="DB102" i="3"/>
  <c r="CW102" i="3"/>
  <c r="CR102" i="3"/>
  <c r="AF88" i="3"/>
  <c r="AA72" i="3"/>
  <c r="AA71" i="3"/>
  <c r="AA70" i="3"/>
  <c r="AA69" i="3"/>
  <c r="AA68" i="3"/>
  <c r="AU63" i="3"/>
  <c r="AP63" i="3"/>
  <c r="AA35" i="3"/>
  <c r="AA34" i="3"/>
  <c r="AA33" i="3"/>
  <c r="AA32" i="3"/>
  <c r="AA31" i="3"/>
  <c r="AA30" i="3"/>
  <c r="AA29" i="3"/>
  <c r="AA28" i="3"/>
  <c r="AA23" i="3"/>
  <c r="AA15" i="3"/>
  <c r="AA14" i="3"/>
  <c r="AA13" i="3"/>
  <c r="AA12" i="3"/>
  <c r="AA11" i="3"/>
  <c r="AA10" i="3"/>
  <c r="AA9" i="3"/>
  <c r="AA8" i="3"/>
  <c r="AA7" i="3"/>
  <c r="AO36" i="1" l="1"/>
  <c r="AO35" i="1"/>
  <c r="AO34" i="1"/>
  <c r="W38"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W41" i="1"/>
  <c r="BE41" i="1"/>
  <c r="AM41" i="1"/>
  <c r="U41" i="1"/>
  <c r="C41" i="1"/>
  <c r="BW40" i="1"/>
  <c r="BE40" i="1"/>
  <c r="AM40" i="1"/>
  <c r="U40" i="1"/>
  <c r="C40" i="1"/>
  <c r="BW39" i="1"/>
  <c r="BE39" i="1"/>
  <c r="AM39" i="1"/>
  <c r="U39" i="1"/>
  <c r="C39" i="1"/>
  <c r="BE38" i="1"/>
  <c r="AM38" i="1"/>
  <c r="U38" i="1"/>
  <c r="C38" i="1"/>
  <c r="BE37" i="1"/>
  <c r="AM37" i="1"/>
  <c r="U37" i="1"/>
  <c r="C37" i="1"/>
  <c r="BE36" i="1"/>
  <c r="AM36" i="1"/>
  <c r="U36" i="1"/>
  <c r="C36" i="1"/>
  <c r="BE35" i="1"/>
  <c r="AM35" i="1"/>
  <c r="U35" i="1"/>
  <c r="C35" i="1"/>
  <c r="CO34" i="1"/>
  <c r="CO35" i="1" s="1"/>
  <c r="CO36" i="1" s="1"/>
  <c r="CO37" i="1" s="1"/>
  <c r="CO38" i="1" s="1"/>
  <c r="CO39" i="1" s="1"/>
  <c r="CO40" i="1" s="1"/>
  <c r="BW34" i="1"/>
  <c r="BW35" i="1" s="1"/>
  <c r="BW36" i="1" s="1"/>
  <c r="BW37" i="1" s="1"/>
  <c r="BW38" i="1" s="1"/>
  <c r="BE34" i="1"/>
  <c r="AM34" i="1"/>
  <c r="U34" i="1"/>
  <c r="C34" i="1"/>
  <c r="D74" i="14" l="1"/>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alcChain>
</file>

<file path=xl/sharedStrings.xml><?xml version="1.0" encoding="utf-8"?>
<sst xmlns="http://schemas.openxmlformats.org/spreadsheetml/2006/main" count="1073" uniqueCount="611">
  <si>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</si>
  <si>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</si>
  <si>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</si>
  <si>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</si>
  <si>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</si>
  <si>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</si>
  <si>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</si>
  <si>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</si>
  <si>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</si>
  <si>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</si>
  <si>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</si>
  <si>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</si>
  <si>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</si>
  <si>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</si>
  <si>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</si>
  <si>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</si>
  <si>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</si>
  <si>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</si>
  <si>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</si>
  <si>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</si>
  <si>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</si>
  <si>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</si>
  <si>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</si>
  <si>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</si>
  <si>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</si>
  <si>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</si>
  <si>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</si>
  <si>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</si>
  <si>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</si>
  <si>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</si>
  <si>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</si>
  <si>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</si>
  <si>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</si>
  <si>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</si>
  <si>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</si>
  <si>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</si>
  <si>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</si>
  <si>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</si>
  <si>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</si>
  <si>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</si>
  <si>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</si>
  <si>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</si>
  <si>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</si>
  <si>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</si>
  <si>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</si>
  <si>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</si>
  <si>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</si>
  <si>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</si>
  <si>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</si>
  <si>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</si>
  <si>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</si>
  <si>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</si>
  <si>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</si>
  <si>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</si>
  <si>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</si>
  <si>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</si>
  <si>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</si>
  <si>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</si>
  <si>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</si>
  <si>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</si>
  <si>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</si>
  <si>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</si>
  <si>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</si>
  <si>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</si>
  <si>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</si>
  <si>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</si>
  <si>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</si>
  <si>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</si>
  <si>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</si>
  <si>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</si>
  <si>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</si>
  <si>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</si>
  <si>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</si>
  <si>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</si>
  <si>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</si>
  <si>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</si>
  <si>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</si>
  <si>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</si>
  <si>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</si>
  <si>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</si>
  <si>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</si>
  <si>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</si>
  <si>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</si>
  <si>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</si>
  <si>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</si>
  <si>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</si>
  <si>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</si>
  <si>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</si>
  <si>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</si>
  <si>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</si>
  <si>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</si>
  <si>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宇都宮市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</si>
  <si>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</si>
  <si>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</si>
  <si>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</si>
  <si>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</si>
  <si>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</si>
  <si>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</si>
  <si>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</si>
  <si>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</si>
  <si>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</si>
  <si>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</si>
  <si>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</si>
  <si>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</si>
  <si>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</si>
  <si>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</si>
  <si>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</si>
  <si>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</si>
  <si>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</si>
  <si>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</si>
  <si>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</si>
  <si>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</si>
  <si>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</si>
  <si>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</si>
  <si>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</si>
  <si>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</si>
  <si>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</si>
  <si>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</si>
  <si>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</si>
  <si>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</si>
  <si>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</si>
  <si>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</si>
  <si>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</si>
  <si>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</si>
  <si>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</si>
  <si>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</si>
  <si>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</si>
  <si>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</si>
  <si>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</si>
  <si>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</si>
  <si>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</si>
  <si>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</si>
  <si>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</si>
  <si>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</si>
  <si>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</si>
  <si>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</si>
  <si>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</si>
  <si>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</si>
  <si>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</si>
  <si>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</si>
  <si>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</si>
  <si>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</si>
  <si>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</si>
  <si>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</si>
  <si>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</si>
  <si>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</si>
  <si>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</si>
  <si>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</si>
  <si>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</si>
  <si>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</si>
  <si>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</si>
  <si>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</si>
  <si>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</si>
  <si>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</si>
  <si>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</si>
  <si>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</si>
  <si>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</si>
  <si>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</si>
  <si>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</si>
  <si>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</si>
  <si>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</si>
  <si>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</si>
  <si>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</si>
  <si>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</si>
  <si>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</si>
  <si>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</si>
  <si>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</si>
  <si>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</si>
  <si>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</si>
  <si>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</si>
  <si>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</si>
  <si>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</si>
  <si>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</si>
  <si>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</si>
  <si>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</si>
  <si>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</si>
  <si>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</si>
  <si>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</si>
  <si>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</si>
  <si>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</si>
  <si>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</si>
  <si>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</si>
  <si>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</si>
  <si>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</si>
  <si>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</si>
  <si>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</si>
  <si>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</si>
  <si>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</si>
  <si>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</si>
  <si>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</si>
  <si>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</si>
  <si>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</si>
  <si>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</si>
  <si>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</si>
  <si>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</si>
  <si>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</si>
  <si>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</si>
  <si>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</si>
  <si>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</si>
  <si>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</si>
  <si>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</si>
  <si>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</si>
  <si>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</si>
  <si>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</si>
  <si>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</si>
  <si>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</si>
  <si>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</si>
  <si>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</si>
  <si>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栃木県宇都宮市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</si>
  <si>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</si>
  <si>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</si>
  <si>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</si>
  <si>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</si>
  <si>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</si>
  <si>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</si>
  <si>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</si>
  <si>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</si>
  <si>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</si>
  <si>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</si>
  <si>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</si>
  <si>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</si>
  <si>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</si>
  <si>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</si>
  <si>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</si>
  <si>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</si>
  <si>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</si>
  <si>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</si>
  <si>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</si>
  <si>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</si>
  <si>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</si>
  <si>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</si>
  <si>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</si>
  <si>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</si>
  <si>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</si>
  <si>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</si>
  <si>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</si>
  <si>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</si>
  <si>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</si>
  <si>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</si>
  <si>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</si>
  <si>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</si>
  <si>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</si>
  <si>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</si>
  <si>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</si>
  <si>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</si>
  <si>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</si>
  <si>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</si>
  <si>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</si>
  <si>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</si>
  <si>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</si>
  <si>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</si>
  <si>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</si>
  <si>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</si>
  <si>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</si>
  <si>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</si>
  <si>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</si>
  <si>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</si>
  <si>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</si>
  <si>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</si>
  <si>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</si>
  <si>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</si>
  <si>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</si>
  <si>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</si>
  <si>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</si>
  <si>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</si>
  <si>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</si>
  <si>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</si>
  <si>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</si>
  <si>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</si>
  <si>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</si>
  <si>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</si>
  <si>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</si>
  <si>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</si>
  <si>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</si>
  <si>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</si>
  <si>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</si>
  <si>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</si>
  <si>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</si>
  <si>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</si>
  <si>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</si>
  <si>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</si>
  <si>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</si>
  <si>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</si>
  <si>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</si>
  <si>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</si>
  <si>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</si>
  <si>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</si>
  <si>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</si>
  <si>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</si>
  <si>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</si>
  <si>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</si>
  <si>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</si>
  <si>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</si>
  <si>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</si>
  <si>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</si>
  <si>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</si>
  <si>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</si>
  <si>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</si>
  <si>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</si>
  <si>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</si>
  <si>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</si>
  <si>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</si>
  <si>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</si>
  <si>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</si>
  <si>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</si>
  <si>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</si>
  <si>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</si>
  <si>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</si>
  <si>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</si>
  <si>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</si>
  <si>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</si>
  <si>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</si>
  <si>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</si>
  <si>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</si>
  <si>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</si>
  <si>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</si>
  <si>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</si>
  <si>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</si>
  <si>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</si>
  <si>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</si>
  <si>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</si>
  <si>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</si>
  <si>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</si>
  <si>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</si>
  <si>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</si>
  <si>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</si>
  <si>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</si>
  <si>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</si>
  <si>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</si>
  <si>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</si>
  <si>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</si>
  <si>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</si>
  <si>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</si>
  <si>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</si>
  <si>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</si>
  <si>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</si>
  <si>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</si>
  <si>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</si>
  <si>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</si>
  <si>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</si>
  <si>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</si>
  <si>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</si>
  <si>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</si>
  <si>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</si>
  <si>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</si>
  <si>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</si>
  <si>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</si>
  <si>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</si>
  <si>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</si>
  <si>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</si>
  <si>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</si>
  <si>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</si>
  <si>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</si>
  <si>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</si>
  <si>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</si>
  <si>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</si>
  <si>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</si>
  <si>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</si>
  <si>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栃木県宇都宮市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</si>
  <si>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</si>
  <si>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</si>
  <si>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</si>
  <si>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</si>
  <si>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</si>
  <si>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</si>
  <si>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</si>
  <si>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</si>
  <si>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</si>
  <si>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</si>
  <si>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</si>
  <si>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</si>
  <si>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</si>
  <si>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</si>
  <si>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</si>
  <si>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</si>
  <si>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</si>
  <si>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</si>
  <si>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</si>
  <si>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</si>
  <si>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t>
    <phoneticPr fontId="5"/>
  </si>
  <si>
    <t>生活排水処理事業</t>
    <phoneticPr fontId="5"/>
  </si>
  <si>
    <t>-</t>
    <phoneticPr fontId="5"/>
  </si>
  <si>
    <t>都市開発資金事業</t>
    <phoneticPr fontId="5"/>
  </si>
  <si>
    <t>鶴田第２土地区画整理事業</t>
    <phoneticPr fontId="5"/>
  </si>
  <si>
    <t>宇大東南部第１土地区画整理事業</t>
    <phoneticPr fontId="5"/>
  </si>
  <si>
    <t>宇大東南部第２土地区画整理事業</t>
    <phoneticPr fontId="5"/>
  </si>
  <si>
    <t>岡本駅西土地区画整理事業</t>
    <phoneticPr fontId="5"/>
  </si>
  <si>
    <t>育英事業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</si>
  <si>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</si>
  <si>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</si>
  <si>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</si>
  <si>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</si>
  <si>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</si>
  <si>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</si>
  <si>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</si>
  <si>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</si>
  <si>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</si>
  <si>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</si>
  <si>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</si>
  <si>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</si>
  <si>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</si>
  <si>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</si>
  <si>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</si>
  <si>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</si>
  <si>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競輪</t>
    <phoneticPr fontId="5"/>
  </si>
  <si>
    <t>駐車場</t>
    <phoneticPr fontId="5"/>
  </si>
  <si>
    <t>水道事業</t>
    <phoneticPr fontId="5"/>
  </si>
  <si>
    <t>下水道事業</t>
    <phoneticPr fontId="5"/>
  </si>
  <si>
    <t>中央卸売市場事業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</si>
  <si>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</si>
  <si>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</si>
  <si>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</si>
  <si>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</si>
  <si>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</si>
  <si>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</si>
  <si>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</si>
  <si>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</si>
  <si>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</si>
  <si>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</si>
  <si>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</si>
  <si>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</si>
  <si>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</si>
  <si>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</si>
  <si>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</si>
  <si>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</si>
  <si>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</si>
  <si>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</si>
  <si>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</si>
  <si>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</si>
  <si>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</si>
  <si>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</si>
  <si>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</si>
  <si>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</si>
  <si>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</si>
  <si>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</si>
  <si>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</si>
  <si>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</si>
  <si>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</si>
  <si>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</si>
  <si>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</si>
  <si>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</si>
  <si>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</si>
  <si>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</si>
  <si>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</si>
  <si>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</si>
  <si>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</si>
  <si>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</si>
  <si>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</si>
  <si>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</si>
  <si>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</si>
  <si>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</si>
  <si>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</si>
  <si>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</si>
  <si>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</si>
  <si>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</si>
  <si>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</si>
  <si>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</si>
  <si>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</si>
  <si>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</si>
  <si>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</si>
  <si>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</si>
  <si>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</si>
  <si>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</si>
  <si>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</si>
  <si>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</si>
  <si>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</si>
  <si>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</si>
  <si>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</si>
  <si>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</si>
  <si>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</si>
  <si>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</si>
  <si>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</si>
  <si>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</si>
  <si>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</si>
  <si>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</si>
  <si>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</si>
  <si>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</si>
  <si>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</si>
  <si>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</si>
  <si>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</si>
  <si>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</si>
  <si>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</si>
  <si>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</si>
  <si>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</si>
  <si>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</si>
  <si>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</si>
  <si>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</si>
  <si>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</si>
  <si>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</si>
  <si>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</si>
  <si>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</si>
  <si>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</si>
  <si>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</si>
  <si>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</si>
  <si>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</si>
  <si>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</si>
  <si>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</si>
  <si>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</si>
  <si>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</si>
  <si>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</si>
  <si>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</si>
  <si>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</si>
  <si>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</si>
  <si>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</si>
  <si>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</si>
  <si>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</si>
  <si>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</si>
  <si>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</si>
  <si>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</si>
  <si>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</si>
  <si>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</si>
  <si>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</si>
  <si>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</si>
  <si>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</si>
  <si>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</si>
  <si>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</si>
  <si>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</si>
  <si>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</si>
  <si>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</si>
  <si>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</si>
  <si>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</si>
  <si>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</si>
  <si>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</si>
  <si>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</si>
  <si>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</si>
  <si>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</si>
  <si>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</si>
  <si>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</si>
  <si>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</si>
  <si>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</si>
  <si>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</si>
  <si>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</si>
  <si>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</si>
  <si>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</si>
  <si>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</si>
  <si>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</si>
  <si>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</si>
  <si>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</si>
  <si>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</si>
  <si>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</si>
  <si>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</si>
  <si>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</si>
  <si>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</si>
  <si>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</si>
  <si>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</si>
  <si>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</si>
  <si>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</si>
  <si>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</si>
  <si>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</si>
  <si>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</si>
  <si>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</si>
  <si>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</si>
  <si>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</si>
  <si>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</si>
  <si>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2.90</t>
  </si>
  <si>
    <t>▲ 5.12</t>
  </si>
  <si>
    <t>▲ 2.08</t>
  </si>
  <si>
    <t>水道事業</t>
  </si>
  <si>
    <t>一般会計</t>
  </si>
  <si>
    <t>下水道事業</t>
  </si>
  <si>
    <t>中央卸売市場事業</t>
  </si>
  <si>
    <t>国民健康保険</t>
  </si>
  <si>
    <t>介護保険</t>
  </si>
  <si>
    <t>競輪</t>
  </si>
  <si>
    <t>母子父子寡婦福祉資金貸付事業</t>
  </si>
  <si>
    <t>その他会計（赤字）</t>
  </si>
  <si>
    <t>その他会計（黒字）</t>
  </si>
  <si>
    <t>(公共施設等整備基金(H29年度末現在))</t>
    <rPh sb="1" eb="3">
      <t>コウキョウ</t>
    </rPh>
    <rPh sb="3" eb="5">
      <t>シセツ</t>
    </rPh>
    <rPh sb="5" eb="6">
      <t>トウ</t>
    </rPh>
    <rPh sb="6" eb="8">
      <t>セイビ</t>
    </rPh>
    <rPh sb="8" eb="10">
      <t>キキン</t>
    </rPh>
    <rPh sb="14" eb="17">
      <t>ネンドマツ</t>
    </rPh>
    <rPh sb="17" eb="19">
      <t>ゲンザイ</t>
    </rPh>
    <phoneticPr fontId="11"/>
  </si>
  <si>
    <t>(退職手当基金(H29年度末現在))</t>
    <rPh sb="1" eb="3">
      <t>タイショク</t>
    </rPh>
    <rPh sb="3" eb="5">
      <t>テアテ</t>
    </rPh>
    <rPh sb="5" eb="7">
      <t>キキン</t>
    </rPh>
    <rPh sb="11" eb="14">
      <t>ネンドマツ</t>
    </rPh>
    <rPh sb="14" eb="16">
      <t>ゲンザイ</t>
    </rPh>
    <phoneticPr fontId="11"/>
  </si>
  <si>
    <t>(社会福祉基金(H29年度末現在))</t>
    <rPh sb="1" eb="3">
      <t>シャカイ</t>
    </rPh>
    <rPh sb="3" eb="5">
      <t>フクシ</t>
    </rPh>
    <rPh sb="5" eb="7">
      <t>キキン</t>
    </rPh>
    <rPh sb="11" eb="14">
      <t>ネンドマツ</t>
    </rPh>
    <rPh sb="14" eb="16">
      <t>ゲンザイ</t>
    </rPh>
    <phoneticPr fontId="11"/>
  </si>
  <si>
    <t>(都市緑化基金(H29年度末現在))</t>
    <rPh sb="1" eb="3">
      <t>トシ</t>
    </rPh>
    <rPh sb="3" eb="5">
      <t>リョクカ</t>
    </rPh>
    <rPh sb="5" eb="7">
      <t>キキン</t>
    </rPh>
    <rPh sb="11" eb="14">
      <t>ネンドマツ</t>
    </rPh>
    <rPh sb="14" eb="16">
      <t>ゲンザイ</t>
    </rPh>
    <phoneticPr fontId="11"/>
  </si>
  <si>
    <t>(河川環境基金(H29年度末現在))</t>
    <rPh sb="1" eb="3">
      <t>カセン</t>
    </rPh>
    <rPh sb="3" eb="5">
      <t>カンキョウ</t>
    </rPh>
    <rPh sb="5" eb="7">
      <t>キキン</t>
    </rPh>
    <rPh sb="11" eb="14">
      <t>ネンドマツ</t>
    </rPh>
    <rPh sb="14" eb="16">
      <t>ゲンザイ</t>
    </rPh>
    <phoneticPr fontId="11"/>
  </si>
  <si>
    <t>-</t>
    <phoneticPr fontId="5"/>
  </si>
  <si>
    <t>-</t>
    <phoneticPr fontId="5"/>
  </si>
  <si>
    <t>-</t>
    <phoneticPr fontId="2"/>
  </si>
  <si>
    <t>-</t>
    <phoneticPr fontId="2"/>
  </si>
  <si>
    <t>-</t>
    <phoneticPr fontId="2"/>
  </si>
  <si>
    <t>法適用企業</t>
    <phoneticPr fontId="5"/>
  </si>
  <si>
    <t>法適用企業</t>
    <phoneticPr fontId="5"/>
  </si>
  <si>
    <t>法適用企業</t>
    <phoneticPr fontId="5"/>
  </si>
  <si>
    <t>栃木県後期高齢者医療広域連合（一般会計）</t>
    <rPh sb="0" eb="3">
      <t>トチギケン</t>
    </rPh>
    <rPh sb="3" eb="5">
      <t>コウキ</t>
    </rPh>
    <rPh sb="5" eb="7">
      <t>コウレイ</t>
    </rPh>
    <rPh sb="7" eb="8">
      <t>シャ</t>
    </rPh>
    <rPh sb="8" eb="10">
      <t>イリョウ</t>
    </rPh>
    <rPh sb="10" eb="12">
      <t>コウイキ</t>
    </rPh>
    <rPh sb="12" eb="14">
      <t>レンゴウ</t>
    </rPh>
    <rPh sb="15" eb="17">
      <t>イッパン</t>
    </rPh>
    <rPh sb="17" eb="19">
      <t>カイケイ</t>
    </rPh>
    <phoneticPr fontId="30"/>
  </si>
  <si>
    <t>栃木県後期高齢者医療広域連合（後期高齢者医療特別会計）</t>
    <rPh sb="0" eb="3">
      <t>トチギケン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</si>
  <si>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t>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</si>
  <si>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30"/>
  </si>
  <si>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30"/>
  </si>
  <si>
    <t>宇都宮市街地開発組合</t>
    <rPh sb="0" eb="3">
      <t>ウツノミヤ</t>
    </rPh>
    <rPh sb="3" eb="6">
      <t>シガイチ</t>
    </rPh>
    <rPh sb="6" eb="8">
      <t>カイハツ</t>
    </rPh>
    <rPh sb="8" eb="10">
      <t>クミアイ</t>
    </rPh>
    <phoneticPr fontId="30"/>
  </si>
  <si>
    <t>宇都宮市医療保健事業団</t>
    <rPh sb="0" eb="3">
      <t>ウツノミヤ</t>
    </rPh>
    <rPh sb="3" eb="4">
      <t>シ</t>
    </rPh>
    <rPh sb="4" eb="6">
      <t>イリョウ</t>
    </rPh>
    <rPh sb="6" eb="8">
      <t>ホケン</t>
    </rPh>
    <rPh sb="8" eb="11">
      <t>ジギョウダン</t>
    </rPh>
    <phoneticPr fontId="30"/>
  </si>
  <si>
    <t>-</t>
    <phoneticPr fontId="2"/>
  </si>
  <si>
    <t>-</t>
    <phoneticPr fontId="2"/>
  </si>
  <si>
    <t>宇都宮市農業公社</t>
    <rPh sb="0" eb="3">
      <t>ウツノミヤ</t>
    </rPh>
    <rPh sb="3" eb="4">
      <t>シ</t>
    </rPh>
    <rPh sb="4" eb="6">
      <t>ノウギョウ</t>
    </rPh>
    <rPh sb="6" eb="8">
      <t>コウシャ</t>
    </rPh>
    <phoneticPr fontId="30"/>
  </si>
  <si>
    <t>グリーントラストうつのみや</t>
  </si>
  <si>
    <t>宇都宮市スポーツ振興財団</t>
    <rPh sb="0" eb="3">
      <t>ウツノミヤ</t>
    </rPh>
    <rPh sb="3" eb="4">
      <t>シ</t>
    </rPh>
    <rPh sb="8" eb="10">
      <t>シンコウ</t>
    </rPh>
    <rPh sb="10" eb="12">
      <t>ザイダン</t>
    </rPh>
    <phoneticPr fontId="30"/>
  </si>
  <si>
    <t>○</t>
    <phoneticPr fontId="2"/>
  </si>
  <si>
    <t>宇都宮市土地開発公社</t>
    <rPh sb="0" eb="3">
      <t>ウツノミヤ</t>
    </rPh>
    <rPh sb="3" eb="4">
      <t>シ</t>
    </rPh>
    <rPh sb="4" eb="6">
      <t>トチ</t>
    </rPh>
    <rPh sb="6" eb="8">
      <t>カイハツ</t>
    </rPh>
    <rPh sb="8" eb="10">
      <t>コウシャ</t>
    </rPh>
    <phoneticPr fontId="30"/>
  </si>
  <si>
    <t>うつのみや文化創造財団</t>
    <rPh sb="5" eb="7">
      <t>ブンカ</t>
    </rPh>
    <rPh sb="7" eb="9">
      <t>ソウゾウ</t>
    </rPh>
    <rPh sb="9" eb="11">
      <t>ザイダン</t>
    </rPh>
    <phoneticPr fontId="30"/>
  </si>
  <si>
    <t>宇都宮ライトレール</t>
    <rPh sb="0" eb="3">
      <t>ウツノミヤ</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</si>
  <si>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</si>
  <si>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</si>
  <si>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</si>
  <si>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</si>
  <si>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</si>
  <si>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</si>
  <si>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</si>
  <si>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</si>
  <si>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</si>
  <si>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</si>
  <si>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</si>
  <si>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</si>
  <si>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</si>
  <si>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将来負担比率は，市債や公営企業債の現在高が減少したことにより，前年度から1.1ポイント低下の6.4％となっているが，有形固定資産減価償却率は，前年度より1.5ポイント上昇し，資産の老朽化が進んでいる。将来負担比率・有形固定資産減価償却率ともに，類似団体及び早期健全化基準を下回り，健全な状況にあるが，今後，公共施設等の更新時期に併せた再配置・統合・複合化など，コストの縮減・平準化を図りながら，効果的に市債・基金を活用し，公共施設マネジメントに取り組んでいく。</t>
    <rPh sb="0" eb="2">
      <t>ショウライ</t>
    </rPh>
    <rPh sb="2" eb="4">
      <t>フタン</t>
    </rPh>
    <rPh sb="4" eb="6">
      <t>ヒリツ</t>
    </rPh>
    <rPh sb="8" eb="10">
      <t>シサイ</t>
    </rPh>
    <rPh sb="11" eb="13">
      <t>コウエイ</t>
    </rPh>
    <rPh sb="13" eb="15">
      <t>キギョウ</t>
    </rPh>
    <rPh sb="15" eb="16">
      <t>サイ</t>
    </rPh>
    <rPh sb="17" eb="19">
      <t>ゲンザイ</t>
    </rPh>
    <rPh sb="19" eb="20">
      <t>ダカ</t>
    </rPh>
    <rPh sb="21" eb="23">
      <t>ゲンショウ</t>
    </rPh>
    <rPh sb="58" eb="66">
      <t>ユウケイコテイシサンゲンカ</t>
    </rPh>
    <rPh sb="66" eb="68">
      <t>ショウキャク</t>
    </rPh>
    <rPh sb="68" eb="69">
      <t>リツ</t>
    </rPh>
    <rPh sb="71" eb="74">
      <t>ゼンネンド</t>
    </rPh>
    <rPh sb="83" eb="85">
      <t>ジョウショウ</t>
    </rPh>
    <rPh sb="87" eb="89">
      <t>シサン</t>
    </rPh>
    <rPh sb="90" eb="93">
      <t>ロウキュウカ</t>
    </rPh>
    <rPh sb="94" eb="95">
      <t>スス</t>
    </rPh>
    <rPh sb="100" eb="102">
      <t>ショウライ</t>
    </rPh>
    <rPh sb="102" eb="104">
      <t>フタン</t>
    </rPh>
    <rPh sb="104" eb="106">
      <t>ヒリツ</t>
    </rPh>
    <rPh sb="107" eb="118">
      <t>ユウケイコテイシサンゲンカショウキャクリツ</t>
    </rPh>
    <rPh sb="122" eb="124">
      <t>ルイジ</t>
    </rPh>
    <rPh sb="124" eb="126">
      <t>ダンタイ</t>
    </rPh>
    <rPh sb="126" eb="127">
      <t>オヨ</t>
    </rPh>
    <rPh sb="128" eb="130">
      <t>ソウキ</t>
    </rPh>
    <rPh sb="130" eb="133">
      <t>ケンゼンカ</t>
    </rPh>
    <rPh sb="133" eb="135">
      <t>キジュン</t>
    </rPh>
    <rPh sb="136" eb="138">
      <t>シタマワ</t>
    </rPh>
    <rPh sb="140" eb="142">
      <t>ケンゼン</t>
    </rPh>
    <rPh sb="143" eb="145">
      <t>ジョウキョウ</t>
    </rPh>
    <rPh sb="150" eb="152">
      <t>コンゴ</t>
    </rPh>
    <rPh sb="153" eb="155">
      <t>コウキョウ</t>
    </rPh>
    <rPh sb="155" eb="157">
      <t>シセツ</t>
    </rPh>
    <rPh sb="157" eb="158">
      <t>トウ</t>
    </rPh>
    <rPh sb="159" eb="161">
      <t>コウシン</t>
    </rPh>
    <rPh sb="161" eb="163">
      <t>ジキ</t>
    </rPh>
    <rPh sb="164" eb="165">
      <t>アワ</t>
    </rPh>
    <rPh sb="167" eb="170">
      <t>サイハイチ</t>
    </rPh>
    <rPh sb="171" eb="173">
      <t>トウゴウ</t>
    </rPh>
    <rPh sb="174" eb="177">
      <t>フクゴウカ</t>
    </rPh>
    <rPh sb="184" eb="186">
      <t>シュクゲン</t>
    </rPh>
    <rPh sb="187" eb="190">
      <t>ヘイジュンカ</t>
    </rPh>
    <rPh sb="191" eb="192">
      <t>ハカ</t>
    </rPh>
    <rPh sb="197" eb="200">
      <t>コウカテキ</t>
    </rPh>
    <rPh sb="201" eb="203">
      <t>シサイ</t>
    </rPh>
    <rPh sb="204" eb="206">
      <t>キキン</t>
    </rPh>
    <rPh sb="207" eb="209">
      <t>カツヨウ</t>
    </rPh>
    <rPh sb="211" eb="215">
      <t>コウキョウシセツ</t>
    </rPh>
    <rPh sb="222" eb="223">
      <t>ト</t>
    </rPh>
    <rPh sb="224" eb="225">
      <t>ク</t>
    </rPh>
    <phoneticPr fontId="5"/>
  </si>
  <si>
    <t>実質公債費比率については，平成２９年度に先行取得用地の購入費用の支出等により,一時的に増加したものの，実質公債費比率・将来負担比率ともに類似団体及び早期健全化基準を下回り，健全な状況にある。今後も，地方債及び基金の残高目標を踏まえた活用を図るなど，将来の過度な負担とならないよう市債の計画的な活用や，急激な経済情勢の変化などに的確に対応するため，基金の涵養に努めながら，引き続き財政の健全性と長期安定性の確保に取り組んでいく。</t>
    <rPh sb="0" eb="2">
      <t>ジッシツ</t>
    </rPh>
    <rPh sb="2" eb="4">
      <t>コウサイ</t>
    </rPh>
    <rPh sb="4" eb="5">
      <t>ヒ</t>
    </rPh>
    <rPh sb="5" eb="7">
      <t>ヒリツ</t>
    </rPh>
    <rPh sb="13" eb="15">
      <t>ヘイセイ</t>
    </rPh>
    <rPh sb="17" eb="18">
      <t>ネン</t>
    </rPh>
    <rPh sb="18" eb="19">
      <t>ド</t>
    </rPh>
    <rPh sb="51" eb="53">
      <t>ジッシツ</t>
    </rPh>
    <rPh sb="53" eb="55">
      <t>コウサイ</t>
    </rPh>
    <rPh sb="55" eb="56">
      <t>ヒ</t>
    </rPh>
    <rPh sb="56" eb="58">
      <t>ヒリツ</t>
    </rPh>
    <rPh sb="59" eb="61">
      <t>ショウライ</t>
    </rPh>
    <rPh sb="61" eb="63">
      <t>フタン</t>
    </rPh>
    <rPh sb="63" eb="65">
      <t>ヒリツ</t>
    </rPh>
    <rPh sb="68" eb="70">
      <t>ルイジ</t>
    </rPh>
    <rPh sb="70" eb="72">
      <t>ダンタイ</t>
    </rPh>
    <rPh sb="72" eb="73">
      <t>オヨ</t>
    </rPh>
    <rPh sb="124" eb="126">
      <t>ショウライ</t>
    </rPh>
    <rPh sb="127" eb="129">
      <t>カド</t>
    </rPh>
    <rPh sb="130" eb="132">
      <t>フタン</t>
    </rPh>
    <rPh sb="139" eb="141">
      <t>シサイ</t>
    </rPh>
    <rPh sb="142" eb="145">
      <t>ケイカクテキ</t>
    </rPh>
    <rPh sb="146" eb="148">
      <t>カツヨウ</t>
    </rPh>
    <rPh sb="150" eb="152">
      <t>キュウゲキ</t>
    </rPh>
    <rPh sb="153" eb="155">
      <t>ケイザイ</t>
    </rPh>
    <rPh sb="155" eb="157">
      <t>ジョウセイ</t>
    </rPh>
    <rPh sb="158" eb="160">
      <t>ヘンカ</t>
    </rPh>
    <rPh sb="163" eb="165">
      <t>テキカク</t>
    </rPh>
    <rPh sb="166" eb="168">
      <t>タイオウ</t>
    </rPh>
    <rPh sb="173" eb="175">
      <t>キキン</t>
    </rPh>
    <rPh sb="176" eb="178">
      <t>カンヨウ</t>
    </rPh>
    <rPh sb="179" eb="180">
      <t>ツト</t>
    </rPh>
    <rPh sb="205" eb="206">
      <t>ト</t>
    </rPh>
    <rPh sb="207" eb="208">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</si>
</sst>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c:ext xmlns:c16="http://schemas.microsoft.com/office/drawing/2014/chart" uri="{C3380CC4-5D6E-409C-BE32-E72D297353CC}">
              <c16:uniqueId val="{00000000-DB67-467A-879E-21104E654B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47139</c:v>
                </c:pt>
                <c:pt idx="1">
                  <c:v>46258</c:v>
                </c:pt>
                <c:pt idx="2">
                  <c:v>52921</c:v>
                </c:pt>
                <c:pt idx="3">
                  <c:v>59705</c:v>
                </c:pt>
                <c:pt idx="4">
                  <c:v>54779</c:v>
                </c:pt>
              </c:numCache>
            </c:numRef>
          </c:val>
          <c:smooth val="0"/>
          <c:extLst>
            <c:ext xmlns:c16="http://schemas.microsoft.com/office/drawing/2014/chart" uri="{C3380CC4-5D6E-409C-BE32-E72D297353CC}">
              <c16:uniqueId val="{00000001-DB67-467A-879E-21104E654B6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4.3899999999999997</c:v>
                </c:pt>
                <c:pt idx="1">
                  <c:v>4.3899999999999997</c:v>
                </c:pt>
                <c:pt idx="2">
                  <c:v>2.2400000000000002</c:v>
                </c:pt>
                <c:pt idx="3">
                  <c:v>1.22</c:v>
                </c:pt>
                <c:pt idx="4">
                  <c:v>3.99</c:v>
                </c:pt>
              </c:numCache>
            </c:numRef>
          </c:val>
          <c:extLst>
            <c:ext xmlns:c16="http://schemas.microsoft.com/office/drawing/2014/chart" uri="{C3380CC4-5D6E-409C-BE32-E72D297353CC}">
              <c16:uniqueId val="{00000000-51E1-4601-B914-17D59FA2A1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13.64</c:v>
                </c:pt>
                <c:pt idx="1">
                  <c:v>13.65</c:v>
                </c:pt>
                <c:pt idx="2">
                  <c:v>13.81</c:v>
                </c:pt>
                <c:pt idx="3">
                  <c:v>14.34</c:v>
                </c:pt>
                <c:pt idx="4">
                  <c:v>14.89</c:v>
                </c:pt>
              </c:numCache>
            </c:numRef>
          </c:val>
          <c:extLst>
            <c:ext xmlns:c16="http://schemas.microsoft.com/office/drawing/2014/chart" uri="{C3380CC4-5D6E-409C-BE32-E72D297353CC}">
              <c16:uniqueId val="{00000001-51E1-4601-B914-17D59FA2A1A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0.84</c:v>
                </c:pt>
                <c:pt idx="1">
                  <c:v>-2.9</c:v>
                </c:pt>
                <c:pt idx="2">
                  <c:v>-5.12</c:v>
                </c:pt>
                <c:pt idx="3">
                  <c:v>-2.08</c:v>
                </c:pt>
                <c:pt idx="4">
                  <c:v>2.84</c:v>
                </c:pt>
              </c:numCache>
            </c:numRef>
          </c:val>
          <c:smooth val="0"/>
          <c:extLst>
            <c:ext xmlns:c16="http://schemas.microsoft.com/office/drawing/2014/chart" uri="{C3380CC4-5D6E-409C-BE32-E72D297353CC}">
              <c16:uniqueId val="{00000002-51E1-4601-B914-17D59FA2A1A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3.74</c:v>
                </c:pt>
                <c:pt idx="2">
                  <c:v>#N/A</c:v>
                </c:pt>
                <c:pt idx="3">
                  <c:v>4.28</c:v>
                </c:pt>
                <c:pt idx="4">
                  <c:v>#N/A</c:v>
                </c:pt>
                <c:pt idx="5">
                  <c:v>0.02</c:v>
                </c:pt>
                <c:pt idx="6">
                  <c:v>#N/A</c:v>
                </c:pt>
                <c:pt idx="7">
                  <c:v>0.01</c:v>
                </c:pt>
                <c:pt idx="8">
                  <c:v>#N/A</c:v>
                </c:pt>
                <c:pt idx="9">
                  <c:v>0.04</c:v>
                </c:pt>
              </c:numCache>
            </c:numRef>
          </c:val>
          <c:extLst>
            <c:ext xmlns:c16="http://schemas.microsoft.com/office/drawing/2014/chart" uri="{C3380CC4-5D6E-409C-BE32-E72D297353CC}">
              <c16:uniqueId val="{00000000-410C-4F77-8488-AF97F2A358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10C-4F77-8488-AF97F2A3581B}"/>
            </c:ext>
          </c:extLst>
        </c:ser>
        <c:ser>
          <c:idx val="2"/>
          <c:order val="2"/>
          <c:tx>
            <c:strRef>
              <c:f>データシート!$A$29</c:f>
              <c:strCache>
                <c:ptCount val="1"/>
                <c:pt idx="0">
                  <c:v>母子父子寡婦福祉資金貸付事業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7.0000000000000007E-2</c:v>
                </c:pt>
                <c:pt idx="2">
                  <c:v>#N/A</c:v>
                </c:pt>
                <c:pt idx="3">
                  <c:v>0.04</c:v>
                </c:pt>
                <c:pt idx="4">
                  <c:v>#N/A</c:v>
                </c:pt>
                <c:pt idx="5">
                  <c:v>0</c:v>
                </c:pt>
                <c:pt idx="6">
                  <c:v>#N/A</c:v>
                </c:pt>
                <c:pt idx="7">
                  <c:v>0.04</c:v>
                </c:pt>
                <c:pt idx="8">
                  <c:v>#N/A</c:v>
                </c:pt>
                <c:pt idx="9">
                  <c:v>0.03</c:v>
                </c:pt>
              </c:numCache>
            </c:numRef>
          </c:val>
          <c:extLst>
            <c:ext xmlns:c16="http://schemas.microsoft.com/office/drawing/2014/chart" uri="{C3380CC4-5D6E-409C-BE32-E72D297353CC}">
              <c16:uniqueId val="{00000002-410C-4F77-8488-AF97F2A3581B}"/>
            </c:ext>
          </c:extLst>
        </c:ser>
        <c:ser>
          <c:idx val="3"/>
          <c:order val="3"/>
          <c:tx>
            <c:strRef>
              <c:f>データシート!$A$30</c:f>
              <c:strCache>
                <c:ptCount val="1"/>
                <c:pt idx="0">
                  <c:v>競輪</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0.09</c:v>
                </c:pt>
                <c:pt idx="2">
                  <c:v>#N/A</c:v>
                </c:pt>
                <c:pt idx="3">
                  <c:v>0.22</c:v>
                </c:pt>
                <c:pt idx="4">
                  <c:v>#N/A</c:v>
                </c:pt>
                <c:pt idx="5">
                  <c:v>0.08</c:v>
                </c:pt>
                <c:pt idx="6">
                  <c:v>#N/A</c:v>
                </c:pt>
                <c:pt idx="7">
                  <c:v>0.14000000000000001</c:v>
                </c:pt>
                <c:pt idx="8">
                  <c:v>#N/A</c:v>
                </c:pt>
                <c:pt idx="9">
                  <c:v>0.11</c:v>
                </c:pt>
              </c:numCache>
            </c:numRef>
          </c:val>
          <c:extLst>
            <c:ext xmlns:c16="http://schemas.microsoft.com/office/drawing/2014/chart" uri="{C3380CC4-5D6E-409C-BE32-E72D297353CC}">
              <c16:uniqueId val="{00000003-410C-4F77-8488-AF97F2A3581B}"/>
            </c:ext>
          </c:extLst>
        </c:ser>
        <c:ser>
          <c:idx val="4"/>
          <c:order val="4"/>
          <c:tx>
            <c:strRef>
              <c:f>データシート!$A$31</c:f>
              <c:strCache>
                <c:ptCount val="1"/>
                <c:pt idx="0">
                  <c:v>介護保険</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0.15</c:v>
                </c:pt>
                <c:pt idx="2">
                  <c:v>#N/A</c:v>
                </c:pt>
                <c:pt idx="3">
                  <c:v>0.03</c:v>
                </c:pt>
                <c:pt idx="4">
                  <c:v>#N/A</c:v>
                </c:pt>
                <c:pt idx="5">
                  <c:v>0.05</c:v>
                </c:pt>
                <c:pt idx="6">
                  <c:v>#N/A</c:v>
                </c:pt>
                <c:pt idx="7">
                  <c:v>0.44</c:v>
                </c:pt>
                <c:pt idx="8">
                  <c:v>#N/A</c:v>
                </c:pt>
                <c:pt idx="9">
                  <c:v>0.14000000000000001</c:v>
                </c:pt>
              </c:numCache>
            </c:numRef>
          </c:val>
          <c:extLst>
            <c:ext xmlns:c16="http://schemas.microsoft.com/office/drawing/2014/chart" uri="{C3380CC4-5D6E-409C-BE32-E72D297353CC}">
              <c16:uniqueId val="{00000004-410C-4F77-8488-AF97F2A3581B}"/>
            </c:ext>
          </c:extLst>
        </c:ser>
        <c:ser>
          <c:idx val="5"/>
          <c:order val="5"/>
          <c:tx>
            <c:strRef>
              <c:f>データシート!$A$32</c:f>
              <c:strCache>
                <c:ptCount val="1"/>
                <c:pt idx="0">
                  <c:v>国民健康保険</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0.2</c:v>
                </c:pt>
                <c:pt idx="4">
                  <c:v>#N/A</c:v>
                </c:pt>
                <c:pt idx="5">
                  <c:v>0</c:v>
                </c:pt>
                <c:pt idx="6">
                  <c:v>#N/A</c:v>
                </c:pt>
                <c:pt idx="7">
                  <c:v>0.01</c:v>
                </c:pt>
                <c:pt idx="8">
                  <c:v>#N/A</c:v>
                </c:pt>
                <c:pt idx="9">
                  <c:v>0.73</c:v>
                </c:pt>
              </c:numCache>
            </c:numRef>
          </c:val>
          <c:extLst>
            <c:ext xmlns:c16="http://schemas.microsoft.com/office/drawing/2014/chart" uri="{C3380CC4-5D6E-409C-BE32-E72D297353CC}">
              <c16:uniqueId val="{00000005-410C-4F77-8488-AF97F2A3581B}"/>
            </c:ext>
          </c:extLst>
        </c:ser>
        <c:ser>
          <c:idx val="6"/>
          <c:order val="6"/>
          <c:tx>
            <c:strRef>
              <c:f>データシート!$A$33</c:f>
              <c:strCache>
                <c:ptCount val="1"/>
                <c:pt idx="0">
                  <c:v>中央卸売市場事業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1.1399999999999999</c:v>
                </c:pt>
                <c:pt idx="2">
                  <c:v>#N/A</c:v>
                </c:pt>
                <c:pt idx="3">
                  <c:v>1.22</c:v>
                </c:pt>
                <c:pt idx="4">
                  <c:v>#N/A</c:v>
                </c:pt>
                <c:pt idx="5">
                  <c:v>1.3</c:v>
                </c:pt>
                <c:pt idx="6">
                  <c:v>#N/A</c:v>
                </c:pt>
                <c:pt idx="7">
                  <c:v>1.38</c:v>
                </c:pt>
                <c:pt idx="8">
                  <c:v>#N/A</c:v>
                </c:pt>
                <c:pt idx="9">
                  <c:v>1.41</c:v>
                </c:pt>
              </c:numCache>
            </c:numRef>
          </c:val>
          <c:extLst>
            <c:ext xmlns:c16="http://schemas.microsoft.com/office/drawing/2014/chart" uri="{C3380CC4-5D6E-409C-BE32-E72D297353CC}">
              <c16:uniqueId val="{00000006-410C-4F77-8488-AF97F2A3581B}"/>
            </c:ext>
          </c:extLst>
        </c:ser>
        <c:ser>
          <c:idx val="7"/>
          <c:order val="7"/>
          <c:tx>
            <c:strRef>
              <c:f>データシート!$A$34</c:f>
              <c:strCache>
                <c:ptCount val="1"/>
                <c:pt idx="0">
                  <c:v>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c:v>
                </c:pt>
                <c:pt idx="2">
                  <c:v>#N/A</c:v>
                </c:pt>
                <c:pt idx="3">
                  <c:v>2.99</c:v>
                </c:pt>
                <c:pt idx="4">
                  <c:v>#N/A</c:v>
                </c:pt>
                <c:pt idx="5">
                  <c:v>3.37</c:v>
                </c:pt>
                <c:pt idx="6">
                  <c:v>#N/A</c:v>
                </c:pt>
                <c:pt idx="7">
                  <c:v>4.07</c:v>
                </c:pt>
                <c:pt idx="8">
                  <c:v>#N/A</c:v>
                </c:pt>
                <c:pt idx="9">
                  <c:v>3.89</c:v>
                </c:pt>
              </c:numCache>
            </c:numRef>
          </c:val>
          <c:extLst>
            <c:ext xmlns:c16="http://schemas.microsoft.com/office/drawing/2014/chart" uri="{C3380CC4-5D6E-409C-BE32-E72D297353CC}">
              <c16:uniqueId val="{00000007-410C-4F77-8488-AF97F2A3581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4.3099999999999996</c:v>
                </c:pt>
                <c:pt idx="2">
                  <c:v>#N/A</c:v>
                </c:pt>
                <c:pt idx="3">
                  <c:v>4.33</c:v>
                </c:pt>
                <c:pt idx="4">
                  <c:v>#N/A</c:v>
                </c:pt>
                <c:pt idx="5">
                  <c:v>2.23</c:v>
                </c:pt>
                <c:pt idx="6">
                  <c:v>#N/A</c:v>
                </c:pt>
                <c:pt idx="7">
                  <c:v>1.1599999999999999</c:v>
                </c:pt>
                <c:pt idx="8">
                  <c:v>#N/A</c:v>
                </c:pt>
                <c:pt idx="9">
                  <c:v>3.92</c:v>
                </c:pt>
              </c:numCache>
            </c:numRef>
          </c:val>
          <c:extLst>
            <c:ext xmlns:c16="http://schemas.microsoft.com/office/drawing/2014/chart" uri="{C3380CC4-5D6E-409C-BE32-E72D297353CC}">
              <c16:uniqueId val="{00000008-410C-4F77-8488-AF97F2A3581B}"/>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c:v>
                </c:pt>
                <c:pt idx="2">
                  <c:v>#N/A</c:v>
                </c:pt>
                <c:pt idx="3">
                  <c:v>6.49</c:v>
                </c:pt>
                <c:pt idx="4">
                  <c:v>#N/A</c:v>
                </c:pt>
                <c:pt idx="5">
                  <c:v>7.83</c:v>
                </c:pt>
                <c:pt idx="6">
                  <c:v>#N/A</c:v>
                </c:pt>
                <c:pt idx="7">
                  <c:v>9.64</c:v>
                </c:pt>
                <c:pt idx="8">
                  <c:v>#N/A</c:v>
                </c:pt>
                <c:pt idx="9">
                  <c:v>10.19</c:v>
                </c:pt>
              </c:numCache>
            </c:numRef>
          </c:val>
          <c:extLst>
            <c:ext xmlns:c16="http://schemas.microsoft.com/office/drawing/2014/chart" uri="{C3380CC4-5D6E-409C-BE32-E72D297353CC}">
              <c16:uniqueId val="{00000009-410C-4F77-8488-AF97F2A3581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17290</c:v>
                </c:pt>
                <c:pt idx="5">
                  <c:v>17276</c:v>
                </c:pt>
                <c:pt idx="8">
                  <c:v>15787</c:v>
                </c:pt>
                <c:pt idx="11">
                  <c:v>15723</c:v>
                </c:pt>
                <c:pt idx="14">
                  <c:v>15712</c:v>
                </c:pt>
              </c:numCache>
            </c:numRef>
          </c:val>
          <c:extLst>
            <c:ext xmlns:c16="http://schemas.microsoft.com/office/drawing/2014/chart" uri="{C3380CC4-5D6E-409C-BE32-E72D297353CC}">
              <c16:uniqueId val="{00000000-4405-45A1-B1EE-8834271E89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4405-45A1-B1EE-8834271E89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480</c:v>
                </c:pt>
                <c:pt idx="3">
                  <c:v>401</c:v>
                </c:pt>
                <c:pt idx="6">
                  <c:v>401</c:v>
                </c:pt>
                <c:pt idx="9">
                  <c:v>1050</c:v>
                </c:pt>
                <c:pt idx="12">
                  <c:v>2422</c:v>
                </c:pt>
              </c:numCache>
            </c:numRef>
          </c:val>
          <c:extLst>
            <c:ext xmlns:c16="http://schemas.microsoft.com/office/drawing/2014/chart" uri="{C3380CC4-5D6E-409C-BE32-E72D297353CC}">
              <c16:uniqueId val="{00000002-4405-45A1-B1EE-8834271E89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405-45A1-B1EE-8834271E89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4808</c:v>
                </c:pt>
                <c:pt idx="3">
                  <c:v>4594</c:v>
                </c:pt>
                <c:pt idx="6">
                  <c:v>3633</c:v>
                </c:pt>
                <c:pt idx="9">
                  <c:v>3430</c:v>
                </c:pt>
                <c:pt idx="12">
                  <c:v>3437</c:v>
                </c:pt>
              </c:numCache>
            </c:numRef>
          </c:val>
          <c:extLst>
            <c:ext xmlns:c16="http://schemas.microsoft.com/office/drawing/2014/chart" uri="{C3380CC4-5D6E-409C-BE32-E72D297353CC}">
              <c16:uniqueId val="{00000004-4405-45A1-B1EE-8834271E89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83</c:v>
                </c:pt>
                <c:pt idx="3">
                  <c:v>83</c:v>
                </c:pt>
                <c:pt idx="6">
                  <c:v>83</c:v>
                </c:pt>
                <c:pt idx="9">
                  <c:v>83</c:v>
                </c:pt>
                <c:pt idx="12">
                  <c:v>67</c:v>
                </c:pt>
              </c:numCache>
            </c:numRef>
          </c:val>
          <c:extLst>
            <c:ext xmlns:c16="http://schemas.microsoft.com/office/drawing/2014/chart" uri="{C3380CC4-5D6E-409C-BE32-E72D297353CC}">
              <c16:uniqueId val="{00000005-4405-45A1-B1EE-8834271E89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405-45A1-B1EE-8834271E89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16895</c:v>
                </c:pt>
                <c:pt idx="3">
                  <c:v>16187</c:v>
                </c:pt>
                <c:pt idx="6">
                  <c:v>15351</c:v>
                </c:pt>
                <c:pt idx="9">
                  <c:v>15341</c:v>
                </c:pt>
                <c:pt idx="12">
                  <c:v>15610</c:v>
                </c:pt>
              </c:numCache>
            </c:numRef>
          </c:val>
          <c:extLst>
            <c:ext xmlns:c16="http://schemas.microsoft.com/office/drawing/2014/chart" uri="{C3380CC4-5D6E-409C-BE32-E72D297353CC}">
              <c16:uniqueId val="{00000007-4405-45A1-B1EE-8834271E89E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4977</c:v>
                </c:pt>
                <c:pt idx="2">
                  <c:v>#N/A</c:v>
                </c:pt>
                <c:pt idx="3">
                  <c:v>#N/A</c:v>
                </c:pt>
                <c:pt idx="4">
                  <c:v>3989</c:v>
                </c:pt>
                <c:pt idx="5">
                  <c:v>#N/A</c:v>
                </c:pt>
                <c:pt idx="6">
                  <c:v>#N/A</c:v>
                </c:pt>
                <c:pt idx="7">
                  <c:v>3681</c:v>
                </c:pt>
                <c:pt idx="8">
                  <c:v>#N/A</c:v>
                </c:pt>
                <c:pt idx="9">
                  <c:v>#N/A</c:v>
                </c:pt>
                <c:pt idx="10">
                  <c:v>4181</c:v>
                </c:pt>
                <c:pt idx="11">
                  <c:v>#N/A</c:v>
                </c:pt>
                <c:pt idx="12">
                  <c:v>#N/A</c:v>
                </c:pt>
                <c:pt idx="13">
                  <c:v>5824</c:v>
                </c:pt>
                <c:pt idx="14">
                  <c:v>#N/A</c:v>
                </c:pt>
              </c:numCache>
            </c:numRef>
          </c:val>
          <c:smooth val="0"/>
          <c:extLst>
            <c:ext xmlns:c16="http://schemas.microsoft.com/office/drawing/2014/chart" uri="{C3380CC4-5D6E-409C-BE32-E72D297353CC}">
              <c16:uniqueId val="{00000008-4405-45A1-B1EE-8834271E89E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136630</c:v>
                </c:pt>
                <c:pt idx="5">
                  <c:v>132483</c:v>
                </c:pt>
                <c:pt idx="8">
                  <c:v>126408</c:v>
                </c:pt>
                <c:pt idx="11">
                  <c:v>120065</c:v>
                </c:pt>
                <c:pt idx="14">
                  <c:v>112935</c:v>
                </c:pt>
              </c:numCache>
            </c:numRef>
          </c:val>
          <c:extLst>
            <c:ext xmlns:c16="http://schemas.microsoft.com/office/drawing/2014/chart" uri="{C3380CC4-5D6E-409C-BE32-E72D297353CC}">
              <c16:uniqueId val="{00000000-DCB8-4490-8540-104FB00BA8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28028</c:v>
                </c:pt>
                <c:pt idx="5">
                  <c:v>26562</c:v>
                </c:pt>
                <c:pt idx="8">
                  <c:v>24407</c:v>
                </c:pt>
                <c:pt idx="11">
                  <c:v>21748</c:v>
                </c:pt>
                <c:pt idx="14">
                  <c:v>19823</c:v>
                </c:pt>
              </c:numCache>
            </c:numRef>
          </c:val>
          <c:extLst>
            <c:ext xmlns:c16="http://schemas.microsoft.com/office/drawing/2014/chart" uri="{C3380CC4-5D6E-409C-BE32-E72D297353CC}">
              <c16:uniqueId val="{00000001-DCB8-4490-8540-104FB00BA8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38425</c:v>
                </c:pt>
                <c:pt idx="5">
                  <c:v>40120</c:v>
                </c:pt>
                <c:pt idx="8">
                  <c:v>43385</c:v>
                </c:pt>
                <c:pt idx="11">
                  <c:v>40818</c:v>
                </c:pt>
                <c:pt idx="14">
                  <c:v>40000</c:v>
                </c:pt>
              </c:numCache>
            </c:numRef>
          </c:val>
          <c:extLst>
            <c:ext xmlns:c16="http://schemas.microsoft.com/office/drawing/2014/chart" uri="{C3380CC4-5D6E-409C-BE32-E72D297353CC}">
              <c16:uniqueId val="{00000002-DCB8-4490-8540-104FB00BA8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B8-4490-8540-104FB00BA8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B8-4490-8540-104FB00BA8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62</c:v>
                </c:pt>
                <c:pt idx="6">
                  <c:v>47</c:v>
                </c:pt>
                <c:pt idx="9">
                  <c:v>38</c:v>
                </c:pt>
                <c:pt idx="12">
                  <c:v>15</c:v>
                </c:pt>
              </c:numCache>
            </c:numRef>
          </c:val>
          <c:extLst>
            <c:ext xmlns:c16="http://schemas.microsoft.com/office/drawing/2014/chart" uri="{C3380CC4-5D6E-409C-BE32-E72D297353CC}">
              <c16:uniqueId val="{00000005-DCB8-4490-8540-104FB00BA8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29256</c:v>
                </c:pt>
                <c:pt idx="3">
                  <c:v>27157</c:v>
                </c:pt>
                <c:pt idx="6">
                  <c:v>25422</c:v>
                </c:pt>
                <c:pt idx="9">
                  <c:v>25151</c:v>
                </c:pt>
                <c:pt idx="12">
                  <c:v>24836</c:v>
                </c:pt>
              </c:numCache>
            </c:numRef>
          </c:val>
          <c:extLst>
            <c:ext xmlns:c16="http://schemas.microsoft.com/office/drawing/2014/chart" uri="{C3380CC4-5D6E-409C-BE32-E72D297353CC}">
              <c16:uniqueId val="{00000006-DCB8-4490-8540-104FB00BA8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CB8-4490-8540-104FB00BA8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41557</c:v>
                </c:pt>
                <c:pt idx="3">
                  <c:v>38601</c:v>
                </c:pt>
                <c:pt idx="6">
                  <c:v>35112</c:v>
                </c:pt>
                <c:pt idx="9">
                  <c:v>31309</c:v>
                </c:pt>
                <c:pt idx="12">
                  <c:v>28275</c:v>
                </c:pt>
              </c:numCache>
            </c:numRef>
          </c:val>
          <c:extLst>
            <c:ext xmlns:c16="http://schemas.microsoft.com/office/drawing/2014/chart" uri="{C3380CC4-5D6E-409C-BE32-E72D297353CC}">
              <c16:uniqueId val="{00000008-DCB8-4490-8540-104FB00BA8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12901</c:v>
                </c:pt>
                <c:pt idx="3">
                  <c:v>12115</c:v>
                </c:pt>
                <c:pt idx="6">
                  <c:v>14179</c:v>
                </c:pt>
                <c:pt idx="9">
                  <c:v>13190</c:v>
                </c:pt>
                <c:pt idx="12">
                  <c:v>10764</c:v>
                </c:pt>
              </c:numCache>
            </c:numRef>
          </c:val>
          <c:extLst>
            <c:ext xmlns:c16="http://schemas.microsoft.com/office/drawing/2014/chart" uri="{C3380CC4-5D6E-409C-BE32-E72D297353CC}">
              <c16:uniqueId val="{00000009-DCB8-4490-8540-104FB00BA8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128101</c:v>
                </c:pt>
                <c:pt idx="3">
                  <c:v>125287</c:v>
                </c:pt>
                <c:pt idx="6">
                  <c:v>122071</c:v>
                </c:pt>
                <c:pt idx="9">
                  <c:v>119784</c:v>
                </c:pt>
                <c:pt idx="12">
                  <c:v>114663</c:v>
                </c:pt>
              </c:numCache>
            </c:numRef>
          </c:val>
          <c:extLst>
            <c:ext xmlns:c16="http://schemas.microsoft.com/office/drawing/2014/chart" uri="{C3380CC4-5D6E-409C-BE32-E72D297353CC}">
              <c16:uniqueId val="{0000000A-DCB8-4490-8540-104FB00BA8E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8733</c:v>
                </c:pt>
                <c:pt idx="2">
                  <c:v>#N/A</c:v>
                </c:pt>
                <c:pt idx="3">
                  <c:v>#N/A</c:v>
                </c:pt>
                <c:pt idx="4">
                  <c:v>4058</c:v>
                </c:pt>
                <c:pt idx="5">
                  <c:v>#N/A</c:v>
                </c:pt>
                <c:pt idx="6">
                  <c:v>#N/A</c:v>
                </c:pt>
                <c:pt idx="7">
                  <c:v>2631</c:v>
                </c:pt>
                <c:pt idx="8">
                  <c:v>#N/A</c:v>
                </c:pt>
                <c:pt idx="9">
                  <c:v>#N/A</c:v>
                </c:pt>
                <c:pt idx="10">
                  <c:v>6842</c:v>
                </c:pt>
                <c:pt idx="11">
                  <c:v>#N/A</c:v>
                </c:pt>
                <c:pt idx="12">
                  <c:v>#N/A</c:v>
                </c:pt>
                <c:pt idx="13">
                  <c:v>5795</c:v>
                </c:pt>
                <c:pt idx="14">
                  <c:v>#N/A</c:v>
                </c:pt>
              </c:numCache>
            </c:numRef>
          </c:val>
          <c:smooth val="0"/>
          <c:extLst>
            <c:ext xmlns:c16="http://schemas.microsoft.com/office/drawing/2014/chart" uri="{C3380CC4-5D6E-409C-BE32-E72D297353CC}">
              <c16:uniqueId val="{0000000B-DCB8-4490-8540-104FB00BA8E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14018</c:v>
                </c:pt>
                <c:pt idx="1">
                  <c:v>14627</c:v>
                </c:pt>
                <c:pt idx="2">
                  <c:v>15234</c:v>
                </c:pt>
              </c:numCache>
            </c:numRef>
          </c:val>
          <c:extLst>
            <c:ext xmlns:c16="http://schemas.microsoft.com/office/drawing/2014/chart" uri="{C3380CC4-5D6E-409C-BE32-E72D297353CC}">
              <c16:uniqueId val="{00000000-E04B-4A16-B815-7CDCDE2A0B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6975</c:v>
                </c:pt>
                <c:pt idx="1">
                  <c:v>6436</c:v>
                </c:pt>
                <c:pt idx="2">
                  <c:v>5912</c:v>
                </c:pt>
              </c:numCache>
            </c:numRef>
          </c:val>
          <c:extLst>
            <c:ext xmlns:c16="http://schemas.microsoft.com/office/drawing/2014/chart" uri="{C3380CC4-5D6E-409C-BE32-E72D297353CC}">
              <c16:uniqueId val="{00000001-E04B-4A16-B815-7CDCDE2A0B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16483</c:v>
                </c:pt>
                <c:pt idx="1">
                  <c:v>14802</c:v>
                </c:pt>
                <c:pt idx="2">
                  <c:v>14558</c:v>
                </c:pt>
              </c:numCache>
            </c:numRef>
          </c:val>
          <c:extLst>
            <c:ext xmlns:c16="http://schemas.microsoft.com/office/drawing/2014/chart" uri="{C3380CC4-5D6E-409C-BE32-E72D297353CC}">
              <c16:uniqueId val="{00000002-E04B-4A16-B815-7CDCDE2A0B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{A4B89AFB-ED3F-47D7-A34D-5DA36E3400C3}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CAA-48B0-9E0B-B0755F4FF6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{A012CDF7-A91C-44FC-88EF-9E9F5CBF8133}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AA-48B0-9E0B-B0755F4FF6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{ECFDE436-5CEE-4B37-B483-F6D7F809F014}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AA-48B0-9E0B-B0755F4FF6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{D2DFB27B-BC20-4AE8-80F9-D1535B136E1E}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AA-48B0-9E0B-B0755F4FF6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{DF1C65CE-35E6-4070-B035-A5D846B46D90}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AA-48B0-9E0B-B0755F4FF6C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{D8E126B7-29FE-4D1A-9928-EF67F30B2AA3}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CAA-48B0-9E0B-B0755F4FF6C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{D42DEF0A-78FF-4407-BE28-BB286CEA61CD}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CAA-48B0-9E0B-B0755F4FF6C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{2FC4F6A9-31C6-470D-A875-47E12B033164}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CAA-48B0-9E0B-B0755F4FF6C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{E8EFB81D-99A3-47CE-BFFD-2635AAFE86E4}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CAA-48B0-9E0B-B0755F4FF6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50.7</c:v>
                </c:pt>
                <c:pt idx="32">
                  <c:v>52.2</c:v>
                </c:pt>
              </c:numCache>
            </c:numRef>
          </c:xVal>
          <c:yVal>
            <c:numRef>
              <c:f>公会計指標分析・財政指標組合せ分析表!$BP$51:$DC$51</c:f>
              <c:numCache>
                <c:formatCode>#,##0.0;"▲ "#,##0.0</c:formatCode>
                <c:ptCount val="40"/>
                <c:pt idx="24">
                  <c:v>7.5</c:v>
                </c:pt>
                <c:pt idx="32">
                  <c:v>6.4</c:v>
                </c:pt>
              </c:numCache>
            </c:numRef>
          </c:yVal>
          <c:smooth val="0"/>
          <c:extLst>
            <c:ext xmlns:c16="http://schemas.microsoft.com/office/drawing/2014/chart" uri="{C3380CC4-5D6E-409C-BE32-E72D297353CC}">
              <c16:uniqueId val="{00000009-BCAA-48B0-9E0B-B0755F4FF6C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{84B279C5-6595-433B-BD44-E0888149DC2C}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CAA-48B0-9E0B-B0755F4FF6C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{111376CD-D876-4EF9-9126-68E90D6715EB}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AA-48B0-9E0B-B0755F4FF6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{502D5000-E640-4159-A6CC-73F3A7677F12}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AA-48B0-9E0B-B0755F4FF6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{F3D28A80-9BE2-44E2-8EFF-540F3BF6D583}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AA-48B0-9E0B-B0755F4FF6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{C66FE59A-BB76-4E3C-A972-642E46275293}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AA-48B0-9E0B-B0755F4FF6C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{8BBDD97E-F66F-4847-9482-26CA8A0FB174}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CAA-48B0-9E0B-B0755F4FF6C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{5093B543-9BC6-4BEF-A328-DEA4D351F58E}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CAA-48B0-9E0B-B0755F4FF6C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{512F6C24-4092-4761-B1DA-13DCF19EF71F}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CAA-48B0-9E0B-B0755F4FF6C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{8D7BB83C-EBC2-46FC-B1D1-D855DBC7CE90}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CAA-48B0-9E0B-B0755F4FF6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59.3</c:v>
                </c:pt>
                <c:pt idx="32">
                  <c:v>60</c:v>
                </c:pt>
              </c:numCache>
            </c:numRef>
          </c:xVal>
          <c:yVal>
            <c:numRef>
              <c:f>公会計指標分析・財政指標組合せ分析表!$BP$55:$DC$55</c:f>
              <c:numCache>
                <c:formatCode>#,##0.0;"▲ "#,##0.0</c:formatCode>
                <c:ptCount val="40"/>
                <c:pt idx="24">
                  <c:v>38.9</c:v>
                </c:pt>
                <c:pt idx="32">
                  <c:v>37.6</c:v>
                </c:pt>
              </c:numCache>
            </c:numRef>
          </c:yVal>
          <c:smooth val="0"/>
          <c:extLst>
            <c:ext xmlns:c16="http://schemas.microsoft.com/office/drawing/2014/chart" uri="{C3380CC4-5D6E-409C-BE32-E72D297353CC}">
              <c16:uniqueId val="{00000013-BCAA-48B0-9E0B-B0755F4FF6C3}"/>
            </c:ext>
          </c:extLst>
        </c:ser>
        <c:dLbls>
          <c:showLegendKey val="0"/>
          <c:showVal val="1"/>
          <c:showCatName val="0"/>
          <c:showSerName val="0"/>
          <c:showPercent val="0"/>
          <c:showBubbleSize val="0"/>
        </c:dLbls>
        <c:axId val="46179840"/>
        <c:axId val="46181760"/>
      </c:scatterChart>
      <c:valAx>
        <c:axId val="46179840"/>
        <c:scaling>
          <c:orientation val="minMax"/>
          <c:max val="60.800000000000004"/>
          <c:min val="50.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{54B911FF-D4D1-48C1-B7FB-C7562BA45B22}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569-4FA9-BCF6-120408B956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{9F7FBE3B-15CD-428B-A890-D986C7B71B3F}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69-4FA9-BCF6-120408B956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{EF092B61-B569-4794-AA36-1E9A7A41FB78}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69-4FA9-BCF6-120408B956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{6916BFDA-255E-47E3-8729-B79E5F2CDF9A}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69-4FA9-BCF6-120408B956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{80693C4D-767B-49E6-9E09-801AD61F47D6}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69-4FA9-BCF6-120408B956E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{90598CFA-38E8-4FAF-B685-1A5CDCEA3D53}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569-4FA9-BCF6-120408B956E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{ABF80EB6-D346-41BB-8634-B36576727F65}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569-4FA9-BCF6-120408B956E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{F74B1AC5-D6BC-4FF6-BECE-71FFAF0581B7}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569-4FA9-BCF6-120408B956E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{CE203F7F-17FE-44F7-BEF0-6DFD38613051}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569-4FA9-BCF6-120408B956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5.6</c:v>
                </c:pt>
                <c:pt idx="16">
                  <c:v>4.7</c:v>
                </c:pt>
                <c:pt idx="24">
                  <c:v>4.4000000000000004</c:v>
                </c:pt>
                <c:pt idx="32">
                  <c:v>5</c:v>
                </c:pt>
              </c:numCache>
            </c:numRef>
          </c:xVal>
          <c:yVal>
            <c:numRef>
              <c:f>公会計指標分析・財政指標組合せ分析表!$BP$73:$DC$73</c:f>
              <c:numCache>
                <c:formatCode>#,##0.0;"▲ "#,##0.0</c:formatCode>
                <c:ptCount val="40"/>
                <c:pt idx="0">
                  <c:v>9.6999999999999993</c:v>
                </c:pt>
                <c:pt idx="8">
                  <c:v>4.5</c:v>
                </c:pt>
                <c:pt idx="16">
                  <c:v>2.9</c:v>
                </c:pt>
                <c:pt idx="24">
                  <c:v>7.5</c:v>
                </c:pt>
                <c:pt idx="32">
                  <c:v>6.4</c:v>
                </c:pt>
              </c:numCache>
            </c:numRef>
          </c:yVal>
          <c:smooth val="0"/>
          <c:extLst>
            <c:ext xmlns:c16="http://schemas.microsoft.com/office/drawing/2014/chart" uri="{C3380CC4-5D6E-409C-BE32-E72D297353CC}">
              <c16:uniqueId val="{00000009-A569-4FA9-BCF6-120408B956E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{18DBCF73-52C8-4C1E-94EF-7A18F6B9270B}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569-4FA9-BCF6-120408B956E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{C1232F92-189E-4F09-BD8E-CB829ED34215}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69-4FA9-BCF6-120408B956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{EF7061A4-489A-4EC7-A83E-EB81E49E1347}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69-4FA9-BCF6-120408B956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{BD8A1EAC-9C44-4F2D-A049-48EA89A7772F}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69-4FA9-BCF6-120408B956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{4F2546AD-74B1-4DC6-BA8A-8525375958FB}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69-4FA9-BCF6-120408B956E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{52A07155-C946-4A1B-87DA-787E85F0D98C}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569-4FA9-BCF6-120408B956E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{273EB5D5-2289-476F-9E79-8D7E3D7C79E7}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569-4FA9-BCF6-120408B956E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{DA1CD840-38FD-4FCD-8C69-16102B885059}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569-4FA9-BCF6-120408B956E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{C5438BDA-F805-4FC3-97BB-CA83BDC2D7D4}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569-4FA9-BCF6-120408B956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c:ext xmlns:c16="http://schemas.microsoft.com/office/drawing/2014/chart" uri="{C3380CC4-5D6E-409C-BE32-E72D297353CC}">
              <c16:uniqueId val="{00000013-A569-4FA9-BCF6-120408B956E4}"/>
            </c:ext>
          </c:extLst>
        </c:ser>
        <c:dLbls>
          <c:showLegendKey val="0"/>
          <c:showVal val="1"/>
          <c:showCatName val="0"/>
          <c:showSerName val="0"/>
          <c:showPercent val="0"/>
          <c:showBubbleSize val="0"/>
        </c:dLbls>
        <c:axId val="84219776"/>
        <c:axId val="84234240"/>
      </c:scatterChart>
      <c:valAx>
        <c:axId val="84219776"/>
        <c:scaling>
          <c:orientation val="minMax"/>
          <c:max val="8.5"/>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栃木県宇都宮市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過去５年間において，先行取得用地の購入費用の支出等により</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一時的に分子となる元利償還金等が増加したものの，元金償還額以内で地方債の活用を図ることによる残高の減少や金融市場環境における金利の低下などによる元利償還金の減少などにより相対的には減少しており，引き続き早期健全化基準を下回り，健全な状況にある。</a:t>
          </a:r>
        </a:p>
        <a:p>
          <a:endParaRPr kumimoji="1" lang="ja-JP" altLang="en-US"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今後も，地方債については，将来の財政運営の大きな負担とならないよう，普通会計で</a:t>
          </a:r>
          <a:r>
            <a:rPr kumimoji="1" lang="en-US" altLang="ja-JP" sz="1300">
              <a:latin typeface="ＭＳ ゴシック" pitchFamily="49" charset="-128"/>
              <a:ea typeface="ＭＳ ゴシック" pitchFamily="49" charset="-128"/>
            </a:rPr>
            <a:t>1,000</a:t>
          </a:r>
          <a:r>
            <a:rPr kumimoji="1" lang="ja-JP" altLang="en-US" sz="1300">
              <a:latin typeface="ＭＳ ゴシック" pitchFamily="49" charset="-128"/>
              <a:ea typeface="ＭＳ ゴシック" pitchFamily="49" charset="-128"/>
            </a:rPr>
            <a:t>億円以内の残高目標を目指しながら活用を図るなど，引き続き財政の健全性と長期安定性の確保に努めていく。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栃木県宇都宮市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５年間において，充当可能財源等の減少があるものの，元金償還額以内で地方債を活用し，残高の抑制に努めてきたことから，一般会計等に係る地方債や公営企業債の現在高が減少するなど，将来負担額も減少傾向であり，引き続き早期健全化基準を下回り，健全な状況に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今後も，地方債については，将来の財政運営の大きな負担とならないよう，普通会計で</a:t>
          </a:r>
          <a:r>
            <a:rPr kumimoji="1" lang="en-US" altLang="ja-JP" sz="1400">
              <a:latin typeface="ＭＳ ゴシック" pitchFamily="49" charset="-128"/>
              <a:ea typeface="ＭＳ ゴシック" pitchFamily="49" charset="-128"/>
            </a:rPr>
            <a:t>1,000</a:t>
          </a:r>
          <a:r>
            <a:rPr kumimoji="1" lang="ja-JP" altLang="en-US" sz="1400">
              <a:latin typeface="ＭＳ ゴシック" pitchFamily="49" charset="-128"/>
              <a:ea typeface="ＭＳ ゴシック" pitchFamily="49" charset="-128"/>
            </a:rPr>
            <a:t>億円以内の残高目標を目指しながら活用を図るとともに，基金については，社会経済の変化にも十分に対応できるよう，財政調整基金を</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億円程度確保しながら活用を図るなど，引き続き財政の健全性と長期安定性の確保に努めていく。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栃木県宇都宮市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・公共施設等整備基金を，老朽化した公共施設の大規模改修などの大型の建設事業の財源として活用したことなどにより，全体の基金残高が減少している。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・財政の健全性と長期安定性を確保するため，今後の行政需要を見据え，社会経済の変化にも十分に対応できる残高を確保しつつ，効果的に活用を図る。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公共施設等の整備事業の財源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　　　　　退職手当の財源に不足を生じたときの財源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　　　　　社会福祉の増進の財源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・都市緑化基金　　　　　都市緑化の推進及び緑の保全の財源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・河川環境基金　　　　　良好な河川環境の形成及び保全の財源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公共施設等整備基金を，老朽化した公共施設の大規模改修などの大型の建設事業の財源として活用したことなどにより，その他の特定目的基金の残高が減少している。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基金の設置目的に基づき活用を図るとともに，基金の涵養を図る。特に，公共施設等整備基金については，ネットワーク型コンパクトシティの形成に資する都市基盤の整備や，老朽化に対応するための公共施設等の更新・長寿命化などの財源として活用を図るとともに，計画的な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・決算剰余金を活用した積立てなどにより，残高が増加している。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・市税の急激な減収などにも対応できるよう，目標残高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億円程度を確保しながら，本市の持続的な発展に向け必要となる事業費を確保するため，効果的に活用する。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・今後の市債償還予定を踏まえ積立を行わず，</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満期一括償還方式を採っている「みや雷都債」などの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償還の財源として取崩を行ったため，残高が減少している。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・「みや雷都債」の償還に備えるため，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522,938
513,811
416.85
199,277,160
193,692,455
4,078,102
102,276,958
111,260,791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公共施設等の改修費用など資産形成に要した経費に比べて，既存資産の減価償却費が大きいため，前年度と比較して</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ポイント上昇の</a:t>
          </a:r>
          <a:r>
            <a:rPr kumimoji="1" lang="en-US" altLang="ja-JP" sz="1100">
              <a:latin typeface="ＭＳ Ｐゴシック" panose="020B0600070205080204" pitchFamily="50" charset="-128"/>
              <a:ea typeface="ＭＳ Ｐゴシック" panose="020B0600070205080204" pitchFamily="50" charset="-128"/>
            </a:rPr>
            <a:t>52.2</a:t>
          </a:r>
          <a:r>
            <a:rPr kumimoji="1" lang="ja-JP" altLang="en-US" sz="1100">
              <a:latin typeface="ＭＳ Ｐゴシック" panose="020B0600070205080204" pitchFamily="50" charset="-128"/>
              <a:ea typeface="ＭＳ Ｐゴシック" panose="020B0600070205080204" pitchFamily="50" charset="-128"/>
            </a:rPr>
            <a:t>％となり，資産の老朽化が進んでいる。引き続き，長寿命化の推進や更新時期に併せた施設の再配置・統廃合・複合化など，公共施設マネジメントに取り組んでいく必要がある。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4" name="直線コネクタ 63"/>
        <xdr:cNvCxnSpPr/>
      </xdr:nvCxnSpPr>
      <xdr:spPr>
        <a:xfrm flipV="1">
          <a:off x="476059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7"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8" name="直線コネクタ 67"/>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89552</xdr:rowOff>
    </xdr:from>
    <xdr:ext cx="405111" cy="259045"/>
    <xdr:sp macro="" textlink="">
      <xdr:nvSpPr>
        <xdr:cNvPr id="69" name="有形固定資産減価償却率平均値テキスト"/>
        <xdr:cNvSpPr txBox="1"/>
      </xdr:nvSpPr>
      <xdr:spPr>
        <a:xfrm>
          <a:off x="4813300" y="583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0" name="フローチャート: 判断 69"/>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2" name="フローチャート: 判断 71"/>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4445</xdr:rowOff>
    </xdr:from>
    <xdr:to>
      <xdr:col>23</xdr:col>
      <xdr:colOff>136525</xdr:colOff>
      <xdr:row>32</xdr:row>
      <xdr:rowOff>106045</xdr:rowOff>
    </xdr:to>
    <xdr:sp macro="" textlink="">
      <xdr:nvSpPr>
        <xdr:cNvPr id="78" name="楕円 77"/>
        <xdr:cNvSpPr/>
      </xdr:nvSpPr>
      <xdr:spPr>
        <a:xfrm>
          <a:off x="4711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154322</xdr:rowOff>
    </xdr:from>
    <xdr:ext cx="405111" cy="259045"/>
    <xdr:sp macro="" textlink="">
      <xdr:nvSpPr>
        <xdr:cNvPr id="79" name="有形固定資産減価償却率該当値テキスト"/>
        <xdr:cNvSpPr txBox="1"/>
      </xdr:nvSpPr>
      <xdr:spPr>
        <a:xfrm>
          <a:off x="4813300" y="624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58420</xdr:rowOff>
    </xdr:from>
    <xdr:to>
      <xdr:col>19</xdr:col>
      <xdr:colOff>187325</xdr:colOff>
      <xdr:row>32</xdr:row>
      <xdr:rowOff>160020</xdr:rowOff>
    </xdr:to>
    <xdr:sp macro="" textlink="">
      <xdr:nvSpPr>
        <xdr:cNvPr id="80" name="楕円 79"/>
        <xdr:cNvSpPr/>
      </xdr:nvSpPr>
      <xdr:spPr>
        <a:xfrm>
          <a:off x="4000500" y="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55245</xdr:rowOff>
    </xdr:from>
    <xdr:to>
      <xdr:col>23</xdr:col>
      <xdr:colOff>85725</xdr:colOff>
      <xdr:row>32</xdr:row>
      <xdr:rowOff>109220</xdr:rowOff>
    </xdr:to>
    <xdr:cxnSp macro="">
      <xdr:nvCxnSpPr>
        <xdr:cNvPr id="81" name="直線コネクタ 80"/>
        <xdr:cNvCxnSpPr/>
      </xdr:nvCxnSpPr>
      <xdr:spPr>
        <a:xfrm flipV="1">
          <a:off x="4051300" y="6313170"/>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82"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3"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151147</xdr:rowOff>
    </xdr:from>
    <xdr:ext cx="405111" cy="259045"/>
    <xdr:sp macro="" textlink="">
      <xdr:nvSpPr>
        <xdr:cNvPr id="84" name="n_1mainValue有形固定資産減価償却率"/>
        <xdr:cNvSpPr txBox="1"/>
      </xdr:nvSpPr>
      <xdr:spPr>
        <a:xfrm>
          <a:off x="3836044" y="640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本市では，財政の健全性と長期安定性を確保するため，元金償還額以内で市債を活用しながら残高の抑制を図ってきた。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引き続き「宇都宮市財政運営指針」に基づき，公債費負担比率</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％以内を維持するなど，市債の適正管理に努めていく。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3" name="直線コネクタ 112"/>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6" name="債務償還可能年数最大値テキスト"/>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17" name="直線コネクタ 116"/>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29580</xdr:rowOff>
    </xdr:from>
    <xdr:ext cx="340478" cy="259045"/>
    <xdr:sp macro="" textlink="">
      <xdr:nvSpPr>
        <xdr:cNvPr id="118" name="債務償還可能年数平均値テキスト"/>
        <xdr:cNvSpPr txBox="1"/>
      </xdr:nvSpPr>
      <xdr:spPr>
        <a:xfrm>
          <a:off x="14846300" y="5773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19" name="フローチャート: 判断 118"/>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99130</xdr:rowOff>
    </xdr:from>
    <xdr:to>
      <xdr:col>76</xdr:col>
      <xdr:colOff>73025</xdr:colOff>
      <xdr:row>32</xdr:row>
      <xdr:rowOff>29280</xdr:rowOff>
    </xdr:to>
    <xdr:sp macro="" textlink="">
      <xdr:nvSpPr>
        <xdr:cNvPr id="125" name="楕円 124"/>
        <xdr:cNvSpPr/>
      </xdr:nvSpPr>
      <xdr:spPr>
        <a:xfrm>
          <a:off x="14744700" y="61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77557</xdr:rowOff>
    </xdr:from>
    <xdr:ext cx="340478" cy="259045"/>
    <xdr:sp macro="" textlink="">
      <xdr:nvSpPr>
        <xdr:cNvPr id="126" name="債務償還可能年数該当値テキスト"/>
        <xdr:cNvSpPr txBox="1"/>
      </xdr:nvSpPr>
      <xdr:spPr>
        <a:xfrm>
          <a:off x="14846300" y="61640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522,938
513,811
416.85
199,277,160
193,692,455
4,078,102
102,276,958
111,260,791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xdr:cNvSpPr txBox="1"/>
      </xdr:nvSpPr>
      <xdr:spPr>
        <a:xfrm>
          <a:off x="4673600" y="650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125984</xdr:rowOff>
    </xdr:from>
    <xdr:to>
      <xdr:col>24</xdr:col>
      <xdr:colOff>114300</xdr:colOff>
      <xdr:row>42</xdr:row>
      <xdr:rowOff>56134</xdr:rowOff>
    </xdr:to>
    <xdr:sp macro="" textlink="">
      <xdr:nvSpPr>
        <xdr:cNvPr id="68" name="楕円 67"/>
        <xdr:cNvSpPr/>
      </xdr:nvSpPr>
      <xdr:spPr>
        <a:xfrm>
          <a:off x="4584700" y="715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40911</xdr:rowOff>
    </xdr:from>
    <xdr:ext cx="405111" cy="259045"/>
    <xdr:sp macro="" textlink="">
      <xdr:nvSpPr>
        <xdr:cNvPr id="69" name="【道路】&#10;有形固定資産減価償却率該当値テキスト"/>
        <xdr:cNvSpPr txBox="1"/>
      </xdr:nvSpPr>
      <xdr:spPr>
        <a:xfrm>
          <a:off x="4673600" y="7070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164846</xdr:rowOff>
    </xdr:from>
    <xdr:to>
      <xdr:col>20</xdr:col>
      <xdr:colOff>38100</xdr:colOff>
      <xdr:row>42</xdr:row>
      <xdr:rowOff>94996</xdr:rowOff>
    </xdr:to>
    <xdr:sp macro="" textlink="">
      <xdr:nvSpPr>
        <xdr:cNvPr id="70" name="楕円 69"/>
        <xdr:cNvSpPr/>
      </xdr:nvSpPr>
      <xdr:spPr>
        <a:xfrm>
          <a:off x="3746500" y="719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5334</xdr:rowOff>
    </xdr:from>
    <xdr:to>
      <xdr:col>24</xdr:col>
      <xdr:colOff>63500</xdr:colOff>
      <xdr:row>42</xdr:row>
      <xdr:rowOff>44196</xdr:rowOff>
    </xdr:to>
    <xdr:cxnSp macro="">
      <xdr:nvCxnSpPr>
        <xdr:cNvPr id="71" name="直線コネクタ 70"/>
        <xdr:cNvCxnSpPr/>
      </xdr:nvCxnSpPr>
      <xdr:spPr>
        <a:xfrm flipV="1">
          <a:off x="3797300" y="720623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113809</xdr:rowOff>
    </xdr:from>
    <xdr:ext cx="405111" cy="259045"/>
    <xdr:sp macro="" textlink="">
      <xdr:nvSpPr>
        <xdr:cNvPr id="72" name="n_1aveValue【道路】&#10;有形固定資産減価償却率"/>
        <xdr:cNvSpPr txBox="1"/>
      </xdr:nvSpPr>
      <xdr:spPr>
        <a:xfrm>
          <a:off x="3582044" y="645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3" name="n_2aveValue【道路】&#10;有形固定資産減価償却率"/>
        <xdr:cNvSpPr txBox="1"/>
      </xdr:nvSpPr>
      <xdr:spPr>
        <a:xfrm>
          <a:off x="2705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86123</xdr:rowOff>
    </xdr:from>
    <xdr:ext cx="405111" cy="259045"/>
    <xdr:sp macro="" textlink="">
      <xdr:nvSpPr>
        <xdr:cNvPr id="74" name="n_1mainValue【道路】&#10;有形固定資産減価償却率"/>
        <xdr:cNvSpPr txBox="1"/>
      </xdr:nvSpPr>
      <xdr:spPr>
        <a:xfrm>
          <a:off x="3582044" y="728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0" name="直線コネクタ 99"/>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1"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2" name="直線コネクタ 101"/>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3"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4" name="直線コネクタ 103"/>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88736</xdr:rowOff>
    </xdr:from>
    <xdr:ext cx="469744" cy="259045"/>
    <xdr:sp macro="" textlink="">
      <xdr:nvSpPr>
        <xdr:cNvPr id="105" name="【道路】&#10;一人当たり延長平均値テキスト"/>
        <xdr:cNvSpPr txBox="1"/>
      </xdr:nvSpPr>
      <xdr:spPr>
        <a:xfrm>
          <a:off x="10515600" y="6603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6" name="フローチャート: 判断 105"/>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07" name="フローチャート: 判断 106"/>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08" name="フローチャート: 判断 107"/>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88537</xdr:rowOff>
    </xdr:from>
    <xdr:to>
      <xdr:col>55</xdr:col>
      <xdr:colOff>50800</xdr:colOff>
      <xdr:row>39</xdr:row>
      <xdr:rowOff>18687</xdr:rowOff>
    </xdr:to>
    <xdr:sp macro="" textlink="">
      <xdr:nvSpPr>
        <xdr:cNvPr id="114" name="楕円 113"/>
        <xdr:cNvSpPr/>
      </xdr:nvSpPr>
      <xdr:spPr>
        <a:xfrm>
          <a:off x="10426700" y="660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111414</xdr:rowOff>
    </xdr:from>
    <xdr:ext cx="469744" cy="259045"/>
    <xdr:sp macro="" textlink="">
      <xdr:nvSpPr>
        <xdr:cNvPr id="115" name="【道路】&#10;一人当たり延長該当値テキスト"/>
        <xdr:cNvSpPr txBox="1"/>
      </xdr:nvSpPr>
      <xdr:spPr>
        <a:xfrm>
          <a:off x="10515600" y="645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88428</xdr:rowOff>
    </xdr:from>
    <xdr:to>
      <xdr:col>50</xdr:col>
      <xdr:colOff>165100</xdr:colOff>
      <xdr:row>39</xdr:row>
      <xdr:rowOff>18578</xdr:rowOff>
    </xdr:to>
    <xdr:sp macro="" textlink="">
      <xdr:nvSpPr>
        <xdr:cNvPr id="116" name="楕円 115"/>
        <xdr:cNvSpPr/>
      </xdr:nvSpPr>
      <xdr:spPr>
        <a:xfrm>
          <a:off x="9588500" y="660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139228</xdr:rowOff>
    </xdr:from>
    <xdr:to>
      <xdr:col>55</xdr:col>
      <xdr:colOff>0</xdr:colOff>
      <xdr:row>38</xdr:row>
      <xdr:rowOff>139337</xdr:rowOff>
    </xdr:to>
    <xdr:cxnSp macro="">
      <xdr:nvCxnSpPr>
        <xdr:cNvPr id="117" name="直線コネクタ 116"/>
        <xdr:cNvCxnSpPr/>
      </xdr:nvCxnSpPr>
      <xdr:spPr>
        <a:xfrm>
          <a:off x="9639300" y="6654328"/>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46064</xdr:rowOff>
    </xdr:from>
    <xdr:ext cx="469744" cy="259045"/>
    <xdr:sp macro="" textlink="">
      <xdr:nvSpPr>
        <xdr:cNvPr id="118" name="n_1aveValue【道路】&#10;一人当たり延長"/>
        <xdr:cNvSpPr txBox="1"/>
      </xdr:nvSpPr>
      <xdr:spPr>
        <a:xfrm>
          <a:off x="93917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119" name="n_2aveValue【道路】&#10;一人当たり延長"/>
        <xdr:cNvSpPr txBox="1"/>
      </xdr:nvSpPr>
      <xdr:spPr>
        <a:xfrm>
          <a:off x="85154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35105</xdr:rowOff>
    </xdr:from>
    <xdr:ext cx="469744" cy="259045"/>
    <xdr:sp macro="" textlink="">
      <xdr:nvSpPr>
        <xdr:cNvPr id="120" name="n_1mainValue【道路】&#10;一人当たり延長"/>
        <xdr:cNvSpPr txBox="1"/>
      </xdr:nvSpPr>
      <xdr:spPr>
        <a:xfrm>
          <a:off x="9391727" y="637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2" name="テキスト ボックス 13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0" name="テキスト ボックス 13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44" name="直線コネクタ 143"/>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45"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46" name="直線コネクタ 14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47"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48" name="直線コネクタ 147"/>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31132</xdr:rowOff>
    </xdr:from>
    <xdr:ext cx="405111" cy="259045"/>
    <xdr:sp macro="" textlink="">
      <xdr:nvSpPr>
        <xdr:cNvPr id="149" name="【橋りょう・トンネル】&#10;有形固定資産減価償却率平均値テキスト"/>
        <xdr:cNvSpPr txBox="1"/>
      </xdr:nvSpPr>
      <xdr:spPr>
        <a:xfrm>
          <a:off x="4673600" y="980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0" name="フローチャート: 判断 149"/>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1" name="フローチャート: 判断 150"/>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2" name="フローチャート: 判断 151"/>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58" name="楕円 157"/>
        <xdr:cNvSpPr/>
      </xdr:nvSpPr>
      <xdr:spPr>
        <a:xfrm>
          <a:off x="4584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121937</xdr:rowOff>
    </xdr:from>
    <xdr:ext cx="405111" cy="259045"/>
    <xdr:sp macro="" textlink="">
      <xdr:nvSpPr>
        <xdr:cNvPr id="159" name="【橋りょう・トンネル】&#10;有形固定資産減価償却率該当値テキスト"/>
        <xdr:cNvSpPr txBox="1"/>
      </xdr:nvSpPr>
      <xdr:spPr>
        <a:xfrm>
          <a:off x="4673600"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4445</xdr:rowOff>
    </xdr:from>
    <xdr:to>
      <xdr:col>20</xdr:col>
      <xdr:colOff>38100</xdr:colOff>
      <xdr:row>60</xdr:row>
      <xdr:rowOff>106045</xdr:rowOff>
    </xdr:to>
    <xdr:sp macro="" textlink="">
      <xdr:nvSpPr>
        <xdr:cNvPr id="160" name="楕円 159"/>
        <xdr:cNvSpPr/>
      </xdr:nvSpPr>
      <xdr:spPr>
        <a:xfrm>
          <a:off x="3746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22860</xdr:rowOff>
    </xdr:from>
    <xdr:to>
      <xdr:col>24</xdr:col>
      <xdr:colOff>63500</xdr:colOff>
      <xdr:row>60</xdr:row>
      <xdr:rowOff>55245</xdr:rowOff>
    </xdr:to>
    <xdr:cxnSp macro="">
      <xdr:nvCxnSpPr>
        <xdr:cNvPr id="161" name="直線コネクタ 160"/>
        <xdr:cNvCxnSpPr/>
      </xdr:nvCxnSpPr>
      <xdr:spPr>
        <a:xfrm flipV="1">
          <a:off x="3797300" y="103098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107332</xdr:rowOff>
    </xdr:from>
    <xdr:ext cx="405111" cy="259045"/>
    <xdr:sp macro="" textlink="">
      <xdr:nvSpPr>
        <xdr:cNvPr id="162" name="n_1aveValue【橋りょう・トンネル】&#10;有形固定資産減価償却率"/>
        <xdr:cNvSpPr txBox="1"/>
      </xdr:nvSpPr>
      <xdr:spPr>
        <a:xfrm>
          <a:off x="3582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63" name="n_2aveValue【橋りょう・トンネ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97172</xdr:rowOff>
    </xdr:from>
    <xdr:ext cx="405111" cy="259045"/>
    <xdr:sp macro="" textlink="">
      <xdr:nvSpPr>
        <xdr:cNvPr id="164" name="n_1mainValue【橋りょう・トンネ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8" name="テキスト ボックス 17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0" name="テキスト ボックス 17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2" name="テキスト ボックス 18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86" name="直線コネクタ 185"/>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87"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88" name="直線コネクタ 187"/>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89"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0" name="直線コネクタ 189"/>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32734</xdr:rowOff>
    </xdr:from>
    <xdr:ext cx="534377" cy="259045"/>
    <xdr:sp macro="" textlink="">
      <xdr:nvSpPr>
        <xdr:cNvPr id="191" name="【橋りょう・トンネル】&#10;一人当たり有形固定資産（償却資産）額平均値テキスト"/>
        <xdr:cNvSpPr txBox="1"/>
      </xdr:nvSpPr>
      <xdr:spPr>
        <a:xfrm>
          <a:off x="10515600" y="1031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192" name="フローチャート: 判断 191"/>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193" name="フローチャート: 判断 192"/>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194" name="フローチャート: 判断 193"/>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109311</xdr:rowOff>
    </xdr:from>
    <xdr:to>
      <xdr:col>55</xdr:col>
      <xdr:colOff>50800</xdr:colOff>
      <xdr:row>64</xdr:row>
      <xdr:rowOff>39461</xdr:rowOff>
    </xdr:to>
    <xdr:sp macro="" textlink="">
      <xdr:nvSpPr>
        <xdr:cNvPr id="200" name="楕円 199"/>
        <xdr:cNvSpPr/>
      </xdr:nvSpPr>
      <xdr:spPr>
        <a:xfrm>
          <a:off x="10426700" y="1091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24238</xdr:rowOff>
    </xdr:from>
    <xdr:ext cx="469744" cy="259045"/>
    <xdr:sp macro="" textlink="">
      <xdr:nvSpPr>
        <xdr:cNvPr id="201" name="【橋りょう・トンネル】&#10;一人当たり有形固定資産（償却資産）額該当値テキスト"/>
        <xdr:cNvSpPr txBox="1"/>
      </xdr:nvSpPr>
      <xdr:spPr>
        <a:xfrm>
          <a:off x="10515600" y="1082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109417</xdr:rowOff>
    </xdr:from>
    <xdr:to>
      <xdr:col>50</xdr:col>
      <xdr:colOff>165100</xdr:colOff>
      <xdr:row>64</xdr:row>
      <xdr:rowOff>39567</xdr:rowOff>
    </xdr:to>
    <xdr:sp macro="" textlink="">
      <xdr:nvSpPr>
        <xdr:cNvPr id="202" name="楕円 201"/>
        <xdr:cNvSpPr/>
      </xdr:nvSpPr>
      <xdr:spPr>
        <a:xfrm>
          <a:off x="9588500" y="1091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160111</xdr:rowOff>
    </xdr:from>
    <xdr:to>
      <xdr:col>55</xdr:col>
      <xdr:colOff>0</xdr:colOff>
      <xdr:row>63</xdr:row>
      <xdr:rowOff>160217</xdr:rowOff>
    </xdr:to>
    <xdr:cxnSp macro="">
      <xdr:nvCxnSpPr>
        <xdr:cNvPr id="203" name="直線コネクタ 202"/>
        <xdr:cNvCxnSpPr/>
      </xdr:nvCxnSpPr>
      <xdr:spPr>
        <a:xfrm flipV="1">
          <a:off x="9639300" y="10961461"/>
          <a:ext cx="8382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156650</xdr:rowOff>
    </xdr:from>
    <xdr:ext cx="534377" cy="259045"/>
    <xdr:sp macro="" textlink="">
      <xdr:nvSpPr>
        <xdr:cNvPr id="204" name="n_1aveValue【橋りょう・トンネル】&#10;一人当たり有形固定資産（償却資産）額"/>
        <xdr:cNvSpPr txBox="1"/>
      </xdr:nvSpPr>
      <xdr:spPr>
        <a:xfrm>
          <a:off x="93594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205" name="n_2aveValue【橋りょう・トンネル】&#10;一人当たり有形固定資産（償却資産）額"/>
        <xdr:cNvSpPr txBox="1"/>
      </xdr:nvSpPr>
      <xdr:spPr>
        <a:xfrm>
          <a:off x="8483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30694</xdr:rowOff>
    </xdr:from>
    <xdr:ext cx="469744" cy="259045"/>
    <xdr:sp macro="" textlink="">
      <xdr:nvSpPr>
        <xdr:cNvPr id="206" name="n_1mainValue【橋りょう・トンネル】&#10;一人当たり有形固定資産（償却資産）額"/>
        <xdr:cNvSpPr txBox="1"/>
      </xdr:nvSpPr>
      <xdr:spPr>
        <a:xfrm>
          <a:off x="9391728" y="110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7" name="テキスト ボックス 22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9" name="テキスト ボックス 22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31" name="直線コネクタ 230"/>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32"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33" name="直線コネクタ 232"/>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34"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35" name="直線コネクタ 234"/>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34307</xdr:rowOff>
    </xdr:from>
    <xdr:ext cx="405111" cy="259045"/>
    <xdr:sp macro="" textlink="">
      <xdr:nvSpPr>
        <xdr:cNvPr id="236" name="【公営住宅】&#10;有形固定資産減価償却率平均値テキスト"/>
        <xdr:cNvSpPr txBox="1"/>
      </xdr:nvSpPr>
      <xdr:spPr>
        <a:xfrm>
          <a:off x="4673600" y="1392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37" name="フローチャート: 判断 236"/>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38" name="フローチャート: 判断 237"/>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39" name="フローチャート: 判断 238"/>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245" name="楕円 244"/>
        <xdr:cNvSpPr/>
      </xdr:nvSpPr>
      <xdr:spPr>
        <a:xfrm>
          <a:off x="45847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82566</xdr:rowOff>
    </xdr:from>
    <xdr:ext cx="405111" cy="259045"/>
    <xdr:sp macro="" textlink="">
      <xdr:nvSpPr>
        <xdr:cNvPr id="246" name="【公営住宅】&#10;有形固定資産減価償却率該当値テキスト"/>
        <xdr:cNvSpPr txBox="1"/>
      </xdr:nvSpPr>
      <xdr:spPr>
        <a:xfrm>
          <a:off x="4673600"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128270</xdr:rowOff>
    </xdr:from>
    <xdr:to>
      <xdr:col>20</xdr:col>
      <xdr:colOff>38100</xdr:colOff>
      <xdr:row>81</xdr:row>
      <xdr:rowOff>58420</xdr:rowOff>
    </xdr:to>
    <xdr:sp macro="" textlink="">
      <xdr:nvSpPr>
        <xdr:cNvPr id="247" name="楕円 246"/>
        <xdr:cNvSpPr/>
      </xdr:nvSpPr>
      <xdr:spPr>
        <a:xfrm>
          <a:off x="3746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110489</xdr:rowOff>
    </xdr:from>
    <xdr:to>
      <xdr:col>24</xdr:col>
      <xdr:colOff>63500</xdr:colOff>
      <xdr:row>81</xdr:row>
      <xdr:rowOff>7620</xdr:rowOff>
    </xdr:to>
    <xdr:cxnSp macro="">
      <xdr:nvCxnSpPr>
        <xdr:cNvPr id="248" name="直線コネクタ 247"/>
        <xdr:cNvCxnSpPr/>
      </xdr:nvCxnSpPr>
      <xdr:spPr>
        <a:xfrm flipV="1">
          <a:off x="3797300" y="1382648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49" name="n_1aveValue【公営住宅】&#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250" name="n_2aveValue【公営住宅】&#10;有形固定資産減価償却率"/>
        <xdr:cNvSpPr txBox="1"/>
      </xdr:nvSpPr>
      <xdr:spPr>
        <a:xfrm>
          <a:off x="2705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74947</xdr:rowOff>
    </xdr:from>
    <xdr:ext cx="405111" cy="259045"/>
    <xdr:sp macro="" textlink="">
      <xdr:nvSpPr>
        <xdr:cNvPr id="251" name="n_1mainValue【公営住宅】&#10;有形固定資産減価償却率"/>
        <xdr:cNvSpPr txBox="1"/>
      </xdr:nvSpPr>
      <xdr:spPr>
        <a:xfrm>
          <a:off x="3582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2" name="直線コネクタ 26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3" name="テキスト ボックス 26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4" name="直線コネクタ 26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5" name="テキスト ボックス 26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6" name="直線コネクタ 26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7" name="テキスト ボックス 26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8" name="直線コネクタ 26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9" name="テキスト ボックス 26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73" name="直線コネクタ 272"/>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4"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5" name="直線コネクタ 274"/>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76"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77" name="直線コネクタ 276"/>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63213</xdr:rowOff>
    </xdr:from>
    <xdr:ext cx="469744" cy="259045"/>
    <xdr:sp macro="" textlink="">
      <xdr:nvSpPr>
        <xdr:cNvPr id="278" name="【公営住宅】&#10;一人当たり面積平均値テキスト"/>
        <xdr:cNvSpPr txBox="1"/>
      </xdr:nvSpPr>
      <xdr:spPr>
        <a:xfrm>
          <a:off x="10515600" y="13950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79" name="フローチャート: 判断 278"/>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80" name="フローチャート: 判断 279"/>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81" name="フローチャート: 判断 280"/>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90170</xdr:rowOff>
    </xdr:from>
    <xdr:to>
      <xdr:col>55</xdr:col>
      <xdr:colOff>50800</xdr:colOff>
      <xdr:row>84</xdr:row>
      <xdr:rowOff>20320</xdr:rowOff>
    </xdr:to>
    <xdr:sp macro="" textlink="">
      <xdr:nvSpPr>
        <xdr:cNvPr id="287" name="楕円 286"/>
        <xdr:cNvSpPr/>
      </xdr:nvSpPr>
      <xdr:spPr>
        <a:xfrm>
          <a:off x="10426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68597</xdr:rowOff>
    </xdr:from>
    <xdr:ext cx="469744" cy="259045"/>
    <xdr:sp macro="" textlink="">
      <xdr:nvSpPr>
        <xdr:cNvPr id="288" name="【公営住宅】&#10;一人当たり面積該当値テキスト"/>
        <xdr:cNvSpPr txBox="1"/>
      </xdr:nvSpPr>
      <xdr:spPr>
        <a:xfrm>
          <a:off x="10515600"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89255</xdr:rowOff>
    </xdr:from>
    <xdr:to>
      <xdr:col>50</xdr:col>
      <xdr:colOff>165100</xdr:colOff>
      <xdr:row>84</xdr:row>
      <xdr:rowOff>19405</xdr:rowOff>
    </xdr:to>
    <xdr:sp macro="" textlink="">
      <xdr:nvSpPr>
        <xdr:cNvPr id="289" name="楕円 288"/>
        <xdr:cNvSpPr/>
      </xdr:nvSpPr>
      <xdr:spPr>
        <a:xfrm>
          <a:off x="9588500" y="143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140055</xdr:rowOff>
    </xdr:from>
    <xdr:to>
      <xdr:col>55</xdr:col>
      <xdr:colOff>0</xdr:colOff>
      <xdr:row>83</xdr:row>
      <xdr:rowOff>140970</xdr:rowOff>
    </xdr:to>
    <xdr:cxnSp macro="">
      <xdr:nvCxnSpPr>
        <xdr:cNvPr id="290" name="直線コネクタ 289"/>
        <xdr:cNvCxnSpPr/>
      </xdr:nvCxnSpPr>
      <xdr:spPr>
        <a:xfrm>
          <a:off x="9639300" y="1437040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164864</xdr:rowOff>
    </xdr:from>
    <xdr:ext cx="469744" cy="259045"/>
    <xdr:sp macro="" textlink="">
      <xdr:nvSpPr>
        <xdr:cNvPr id="291" name="n_1aveValue【公営住宅】&#10;一人当たり面積"/>
        <xdr:cNvSpPr txBox="1"/>
      </xdr:nvSpPr>
      <xdr:spPr>
        <a:xfrm>
          <a:off x="9391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8044</xdr:rowOff>
    </xdr:from>
    <xdr:ext cx="469744" cy="259045"/>
    <xdr:sp macro="" textlink="">
      <xdr:nvSpPr>
        <xdr:cNvPr id="292" name="n_2aveValue【公営住宅】&#10;一人当たり面積"/>
        <xdr:cNvSpPr txBox="1"/>
      </xdr:nvSpPr>
      <xdr:spPr>
        <a:xfrm>
          <a:off x="8515427" y="138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10532</xdr:rowOff>
    </xdr:from>
    <xdr:ext cx="469744" cy="259045"/>
    <xdr:sp macro="" textlink="">
      <xdr:nvSpPr>
        <xdr:cNvPr id="293" name="n_1mainValue【公営住宅】&#10;一人当たり面積"/>
        <xdr:cNvSpPr txBox="1"/>
      </xdr:nvSpPr>
      <xdr:spPr>
        <a:xfrm>
          <a:off x="9391727" y="1441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9" name="正方形/長方形 30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0" name="正方形/長方形 3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1" name="正方形/長方形 3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2" name="正方形/長方形 3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3" name="正方形/長方形 3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4" name="正方形/長方形 3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5" name="正方形/長方形 3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6" name="正方形/長方形 3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正方形/長方形 3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8" name="テキスト ボックス 3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9" name="直線コネクタ 3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0" name="テキスト ボックス 31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21" name="直線コネクタ 32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22" name="テキスト ボックス 32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23" name="直線コネクタ 32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24" name="テキスト ボックス 32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25" name="直線コネクタ 32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26" name="テキスト ボックス 32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27" name="直線コネクタ 32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28" name="テキスト ボックス 32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9" name="直線コネクタ 3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0" name="テキスト ボックス 3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332" name="直線コネクタ 331"/>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333"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334" name="直線コネクタ 333"/>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335"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336" name="直線コネクタ 335"/>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96283</xdr:rowOff>
    </xdr:from>
    <xdr:ext cx="405111" cy="259045"/>
    <xdr:sp macro="" textlink="">
      <xdr:nvSpPr>
        <xdr:cNvPr id="337" name="【認定こども園・幼稚園・保育所】&#10;有形固定資産減価償却率平均値テキスト"/>
        <xdr:cNvSpPr txBox="1"/>
      </xdr:nvSpPr>
      <xdr:spPr>
        <a:xfrm>
          <a:off x="16357600" y="6097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338" name="フローチャート: 判断 337"/>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339" name="フローチャート: 判断 338"/>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340" name="フローチャート: 判断 339"/>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1" name="テキスト ボックス 3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2" name="テキスト ボックス 3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3" name="テキスト ボックス 3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4" name="テキスト ボックス 3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5" name="テキスト ボックス 3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77978</xdr:rowOff>
    </xdr:from>
    <xdr:to>
      <xdr:col>85</xdr:col>
      <xdr:colOff>177800</xdr:colOff>
      <xdr:row>39</xdr:row>
      <xdr:rowOff>8128</xdr:rowOff>
    </xdr:to>
    <xdr:sp macro="" textlink="">
      <xdr:nvSpPr>
        <xdr:cNvPr id="346" name="楕円 345"/>
        <xdr:cNvSpPr/>
      </xdr:nvSpPr>
      <xdr:spPr>
        <a:xfrm>
          <a:off x="162687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56405</xdr:rowOff>
    </xdr:from>
    <xdr:ext cx="405111" cy="259045"/>
    <xdr:sp macro="" textlink="">
      <xdr:nvSpPr>
        <xdr:cNvPr id="347" name="【認定こども園・幼稚園・保育所】&#10;有形固定資産減価償却率該当値テキスト"/>
        <xdr:cNvSpPr txBox="1"/>
      </xdr:nvSpPr>
      <xdr:spPr>
        <a:xfrm>
          <a:off x="16357600" y="657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141986</xdr:rowOff>
    </xdr:from>
    <xdr:to>
      <xdr:col>81</xdr:col>
      <xdr:colOff>101600</xdr:colOff>
      <xdr:row>39</xdr:row>
      <xdr:rowOff>72136</xdr:rowOff>
    </xdr:to>
    <xdr:sp macro="" textlink="">
      <xdr:nvSpPr>
        <xdr:cNvPr id="348" name="楕円 347"/>
        <xdr:cNvSpPr/>
      </xdr:nvSpPr>
      <xdr:spPr>
        <a:xfrm>
          <a:off x="15430500" y="66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128778</xdr:rowOff>
    </xdr:from>
    <xdr:to>
      <xdr:col>85</xdr:col>
      <xdr:colOff>127000</xdr:colOff>
      <xdr:row>39</xdr:row>
      <xdr:rowOff>21336</xdr:rowOff>
    </xdr:to>
    <xdr:cxnSp macro="">
      <xdr:nvCxnSpPr>
        <xdr:cNvPr id="349" name="直線コネクタ 348"/>
        <xdr:cNvCxnSpPr/>
      </xdr:nvCxnSpPr>
      <xdr:spPr>
        <a:xfrm flipV="1">
          <a:off x="15481300" y="664387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157243</xdr:rowOff>
    </xdr:from>
    <xdr:ext cx="405111" cy="259045"/>
    <xdr:sp macro="" textlink="">
      <xdr:nvSpPr>
        <xdr:cNvPr id="350" name="n_1aveValue【認定こども園・幼稚園・保育所】&#10;有形固定資産減価償却率"/>
        <xdr:cNvSpPr txBox="1"/>
      </xdr:nvSpPr>
      <xdr:spPr>
        <a:xfrm>
          <a:off x="15266044" y="59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95521</xdr:rowOff>
    </xdr:from>
    <xdr:ext cx="405111" cy="259045"/>
    <xdr:sp macro="" textlink="">
      <xdr:nvSpPr>
        <xdr:cNvPr id="351" name="n_2aveValue【認定こども園・幼稚園・保育所】&#10;有形固定資産減価償却率"/>
        <xdr:cNvSpPr txBox="1"/>
      </xdr:nvSpPr>
      <xdr:spPr>
        <a:xfrm>
          <a:off x="14389744"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63263</xdr:rowOff>
    </xdr:from>
    <xdr:ext cx="405111" cy="259045"/>
    <xdr:sp macro="" textlink="">
      <xdr:nvSpPr>
        <xdr:cNvPr id="352" name="n_1mainValue【認定こども園・幼稚園・保育所】&#10;有形固定資産減価償却率"/>
        <xdr:cNvSpPr txBox="1"/>
      </xdr:nvSpPr>
      <xdr:spPr>
        <a:xfrm>
          <a:off x="15266044" y="674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4" name="テキスト ボックス 3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6" name="テキスト ボックス 3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8" name="テキスト ボックス 3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0" name="テキスト ボックス 3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2" name="テキスト ボックス 3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376" name="直線コネクタ 375"/>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377"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378" name="直線コネクタ 377"/>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379"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380" name="直線コネクタ 379"/>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381" name="【認定こども園・幼稚園・保育所】&#10;一人当たり面積平均値テキスト"/>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382" name="フローチャート: 判断 381"/>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383" name="フローチャート: 判断 382"/>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384" name="フローチャート: 判断 383"/>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13970</xdr:rowOff>
    </xdr:from>
    <xdr:to>
      <xdr:col>116</xdr:col>
      <xdr:colOff>114300</xdr:colOff>
      <xdr:row>41</xdr:row>
      <xdr:rowOff>115570</xdr:rowOff>
    </xdr:to>
    <xdr:sp macro="" textlink="">
      <xdr:nvSpPr>
        <xdr:cNvPr id="390" name="楕円 389"/>
        <xdr:cNvSpPr/>
      </xdr:nvSpPr>
      <xdr:spPr>
        <a:xfrm>
          <a:off x="221107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100347</xdr:rowOff>
    </xdr:from>
    <xdr:ext cx="469744" cy="259045"/>
    <xdr:sp macro="" textlink="">
      <xdr:nvSpPr>
        <xdr:cNvPr id="391" name="【認定こども園・幼稚園・保育所】&#10;一人当たり面積該当値テキスト"/>
        <xdr:cNvSpPr txBox="1"/>
      </xdr:nvSpPr>
      <xdr:spPr>
        <a:xfrm>
          <a:off x="22199600" y="69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13970</xdr:rowOff>
    </xdr:from>
    <xdr:to>
      <xdr:col>112</xdr:col>
      <xdr:colOff>38100</xdr:colOff>
      <xdr:row>41</xdr:row>
      <xdr:rowOff>115570</xdr:rowOff>
    </xdr:to>
    <xdr:sp macro="" textlink="">
      <xdr:nvSpPr>
        <xdr:cNvPr id="392" name="楕円 391"/>
        <xdr:cNvSpPr/>
      </xdr:nvSpPr>
      <xdr:spPr>
        <a:xfrm>
          <a:off x="21272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64770</xdr:rowOff>
    </xdr:from>
    <xdr:to>
      <xdr:col>116</xdr:col>
      <xdr:colOff>63500</xdr:colOff>
      <xdr:row>41</xdr:row>
      <xdr:rowOff>64770</xdr:rowOff>
    </xdr:to>
    <xdr:cxnSp macro="">
      <xdr:nvCxnSpPr>
        <xdr:cNvPr id="393" name="直線コネクタ 392"/>
        <xdr:cNvCxnSpPr/>
      </xdr:nvCxnSpPr>
      <xdr:spPr>
        <a:xfrm>
          <a:off x="21323300" y="709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139717</xdr:rowOff>
    </xdr:from>
    <xdr:ext cx="469744" cy="259045"/>
    <xdr:sp macro="" textlink="">
      <xdr:nvSpPr>
        <xdr:cNvPr id="394" name="n_1aveValue【認定こども園・幼稚園・保育所】&#10;一人当たり面積"/>
        <xdr:cNvSpPr txBox="1"/>
      </xdr:nvSpPr>
      <xdr:spPr>
        <a:xfrm>
          <a:off x="210757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395"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106697</xdr:rowOff>
    </xdr:from>
    <xdr:ext cx="469744" cy="259045"/>
    <xdr:sp macro="" textlink="">
      <xdr:nvSpPr>
        <xdr:cNvPr id="396" name="n_1mainValue【認定こども園・幼稚園・保育所】&#10;一人当たり面積"/>
        <xdr:cNvSpPr txBox="1"/>
      </xdr:nvSpPr>
      <xdr:spPr>
        <a:xfrm>
          <a:off x="210757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5" name="テキスト ボックス 4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6" name="直線コネクタ 4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7" name="テキスト ボックス 40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8" name="直線コネクタ 40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9" name="テキスト ボックス 40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0" name="直線コネクタ 40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1" name="テキスト ボックス 41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2" name="直線コネクタ 41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3" name="テキスト ボックス 41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4" name="直線コネクタ 41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5" name="テキスト ボックス 41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6" name="直線コネクタ 41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7" name="テキスト ボックス 41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8" name="直線コネクタ 4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9" name="テキスト ボックス 4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421" name="直線コネクタ 420"/>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422"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423" name="直線コネクタ 422"/>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24"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25" name="直線コネクタ 424"/>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426" name="【学校施設】&#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27" name="フローチャート: 判断 426"/>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428" name="フローチャート: 判断 427"/>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29" name="フローチャート: 判断 428"/>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0" name="テキスト ボックス 4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1" name="テキスト ボックス 4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2" name="テキスト ボックス 4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3" name="テキスト ボックス 4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4" name="テキスト ボックス 4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135890</xdr:rowOff>
    </xdr:from>
    <xdr:to>
      <xdr:col>85</xdr:col>
      <xdr:colOff>177800</xdr:colOff>
      <xdr:row>59</xdr:row>
      <xdr:rowOff>66040</xdr:rowOff>
    </xdr:to>
    <xdr:sp macro="" textlink="">
      <xdr:nvSpPr>
        <xdr:cNvPr id="435" name="楕円 434"/>
        <xdr:cNvSpPr/>
      </xdr:nvSpPr>
      <xdr:spPr>
        <a:xfrm>
          <a:off x="162687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158767</xdr:rowOff>
    </xdr:from>
    <xdr:ext cx="405111" cy="259045"/>
    <xdr:sp macro="" textlink="">
      <xdr:nvSpPr>
        <xdr:cNvPr id="436" name="【学校施設】&#10;有形固定資産減価償却率該当値テキスト"/>
        <xdr:cNvSpPr txBox="1"/>
      </xdr:nvSpPr>
      <xdr:spPr>
        <a:xfrm>
          <a:off x="16357600"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17780</xdr:rowOff>
    </xdr:from>
    <xdr:to>
      <xdr:col>81</xdr:col>
      <xdr:colOff>101600</xdr:colOff>
      <xdr:row>59</xdr:row>
      <xdr:rowOff>119380</xdr:rowOff>
    </xdr:to>
    <xdr:sp macro="" textlink="">
      <xdr:nvSpPr>
        <xdr:cNvPr id="437" name="楕円 436"/>
        <xdr:cNvSpPr/>
      </xdr:nvSpPr>
      <xdr:spPr>
        <a:xfrm>
          <a:off x="15430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15240</xdr:rowOff>
    </xdr:from>
    <xdr:to>
      <xdr:col>85</xdr:col>
      <xdr:colOff>127000</xdr:colOff>
      <xdr:row>59</xdr:row>
      <xdr:rowOff>68580</xdr:rowOff>
    </xdr:to>
    <xdr:cxnSp macro="">
      <xdr:nvCxnSpPr>
        <xdr:cNvPr id="438" name="直線コネクタ 437"/>
        <xdr:cNvCxnSpPr/>
      </xdr:nvCxnSpPr>
      <xdr:spPr>
        <a:xfrm flipV="1">
          <a:off x="15481300" y="1013079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82567</xdr:rowOff>
    </xdr:from>
    <xdr:ext cx="405111" cy="259045"/>
    <xdr:sp macro="" textlink="">
      <xdr:nvSpPr>
        <xdr:cNvPr id="439" name="n_1aveValue【学校施設】&#10;有形固定資産減価償却率"/>
        <xdr:cNvSpPr txBox="1"/>
      </xdr:nvSpPr>
      <xdr:spPr>
        <a:xfrm>
          <a:off x="15266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440" name="n_2ave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110507</xdr:rowOff>
    </xdr:from>
    <xdr:ext cx="405111" cy="259045"/>
    <xdr:sp macro="" textlink="">
      <xdr:nvSpPr>
        <xdr:cNvPr id="441" name="n_1mainValue【学校施設】&#10;有形固定資産減価償却率"/>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2" name="テキスト ボックス 45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3" name="直線コネクタ 45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4" name="テキスト ボックス 45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5" name="直線コネクタ 45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6" name="テキスト ボックス 45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7" name="直線コネクタ 45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8" name="テキスト ボックス 45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9" name="直線コネクタ 45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0" name="テキスト ボックス 45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1" name="直線コネクタ 46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2" name="テキスト ボックス 46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3" name="直線コネクタ 46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4" name="テキスト ボックス 46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468" name="直線コネクタ 467"/>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469"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470" name="直線コネクタ 469"/>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471"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472" name="直線コネクタ 471"/>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150058</xdr:rowOff>
    </xdr:from>
    <xdr:ext cx="469744" cy="259045"/>
    <xdr:sp macro="" textlink="">
      <xdr:nvSpPr>
        <xdr:cNvPr id="473" name="【学校施設】&#10;一人当たり面積平均値テキスト"/>
        <xdr:cNvSpPr txBox="1"/>
      </xdr:nvSpPr>
      <xdr:spPr>
        <a:xfrm>
          <a:off x="22199600" y="10094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474" name="フローチャート: 判断 473"/>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475" name="フローチャート: 判断 474"/>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476" name="フローチャート: 判断 475"/>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171269</xdr:rowOff>
    </xdr:from>
    <xdr:to>
      <xdr:col>116</xdr:col>
      <xdr:colOff>114300</xdr:colOff>
      <xdr:row>61</xdr:row>
      <xdr:rowOff>101419</xdr:rowOff>
    </xdr:to>
    <xdr:sp macro="" textlink="">
      <xdr:nvSpPr>
        <xdr:cNvPr id="482" name="楕円 481"/>
        <xdr:cNvSpPr/>
      </xdr:nvSpPr>
      <xdr:spPr>
        <a:xfrm>
          <a:off x="221107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149696</xdr:rowOff>
    </xdr:from>
    <xdr:ext cx="469744" cy="259045"/>
    <xdr:sp macro="" textlink="">
      <xdr:nvSpPr>
        <xdr:cNvPr id="483" name="【学校施設】&#10;一人当たり面積該当値テキスト"/>
        <xdr:cNvSpPr txBox="1"/>
      </xdr:nvSpPr>
      <xdr:spPr>
        <a:xfrm>
          <a:off x="22199600" y="1043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169635</xdr:rowOff>
    </xdr:from>
    <xdr:to>
      <xdr:col>112</xdr:col>
      <xdr:colOff>38100</xdr:colOff>
      <xdr:row>61</xdr:row>
      <xdr:rowOff>99785</xdr:rowOff>
    </xdr:to>
    <xdr:sp macro="" textlink="">
      <xdr:nvSpPr>
        <xdr:cNvPr id="484" name="楕円 483"/>
        <xdr:cNvSpPr/>
      </xdr:nvSpPr>
      <xdr:spPr>
        <a:xfrm>
          <a:off x="21272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48985</xdr:rowOff>
    </xdr:from>
    <xdr:to>
      <xdr:col>116</xdr:col>
      <xdr:colOff>63500</xdr:colOff>
      <xdr:row>61</xdr:row>
      <xdr:rowOff>50619</xdr:rowOff>
    </xdr:to>
    <xdr:cxnSp macro="">
      <xdr:nvCxnSpPr>
        <xdr:cNvPr id="485" name="直線コネクタ 484"/>
        <xdr:cNvCxnSpPr/>
      </xdr:nvCxnSpPr>
      <xdr:spPr>
        <a:xfrm>
          <a:off x="21323300" y="10507435"/>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2012</xdr:rowOff>
    </xdr:from>
    <xdr:ext cx="469744" cy="259045"/>
    <xdr:sp macro="" textlink="">
      <xdr:nvSpPr>
        <xdr:cNvPr id="486" name="n_1aveValue【学校施設】&#10;一人当たり面積"/>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487" name="n_2aveValue【学校施設】&#10;一人当たり面積"/>
        <xdr:cNvSpPr txBox="1"/>
      </xdr:nvSpPr>
      <xdr:spPr>
        <a:xfrm>
          <a:off x="20199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90912</xdr:rowOff>
    </xdr:from>
    <xdr:ext cx="469744" cy="259045"/>
    <xdr:sp macro="" textlink="">
      <xdr:nvSpPr>
        <xdr:cNvPr id="488" name="n_1mainValue【学校施設】&#10;一人当たり面積"/>
        <xdr:cNvSpPr txBox="1"/>
      </xdr:nvSpPr>
      <xdr:spPr>
        <a:xfrm>
          <a:off x="21075727" y="1054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7" name="テキスト ボックス 4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8" name="直線コネクタ 4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9" name="テキスト ボックス 49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0" name="直線コネクタ 49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1" name="テキスト ボックス 50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2" name="直線コネクタ 50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3" name="テキスト ボックス 50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4" name="直線コネクタ 50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5" name="テキスト ボックス 50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6" name="直線コネクタ 50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7" name="テキスト ボックス 50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8" name="直線コネクタ 50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9" name="テキスト ボックス 50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0" name="直線コネクタ 5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1" name="テキスト ボックス 5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513" name="直線コネクタ 512"/>
        <xdr:cNvCxnSpPr/>
      </xdr:nvCxnSpPr>
      <xdr:spPr>
        <a:xfrm flipV="1">
          <a:off x="16318864"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514" name="【児童館】&#10;有形固定資産減価償却率最小値テキスト"/>
        <xdr:cNvSpPr txBox="1"/>
      </xdr:nvSpPr>
      <xdr:spPr>
        <a:xfrm>
          <a:off x="16357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515" name="直線コネクタ 514"/>
        <xdr:cNvCxnSpPr/>
      </xdr:nvCxnSpPr>
      <xdr:spPr>
        <a:xfrm>
          <a:off x="16230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516"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17" name="直線コネクタ 516"/>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63516</xdr:rowOff>
    </xdr:from>
    <xdr:ext cx="405111" cy="259045"/>
    <xdr:sp macro="" textlink="">
      <xdr:nvSpPr>
        <xdr:cNvPr id="518" name="【児童館】&#10;有形固定資産減価償却率平均値テキスト"/>
        <xdr:cNvSpPr txBox="1"/>
      </xdr:nvSpPr>
      <xdr:spPr>
        <a:xfrm>
          <a:off x="16357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19" name="フローチャート: 判断 518"/>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520" name="フローチャート: 判断 519"/>
        <xdr:cNvSpPr/>
      </xdr:nvSpPr>
      <xdr:spPr>
        <a:xfrm>
          <a:off x="15430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521" name="フローチャート: 判断 520"/>
        <xdr:cNvSpPr/>
      </xdr:nvSpPr>
      <xdr:spPr>
        <a:xfrm>
          <a:off x="14541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2" name="テキスト ボックス 5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3" name="テキスト ボックス 5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4" name="テキスト ボックス 5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5" name="テキスト ボックス 5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6" name="テキスト ボックス 5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151130</xdr:rowOff>
    </xdr:from>
    <xdr:to>
      <xdr:col>85</xdr:col>
      <xdr:colOff>177800</xdr:colOff>
      <xdr:row>86</xdr:row>
      <xdr:rowOff>81280</xdr:rowOff>
    </xdr:to>
    <xdr:sp macro="" textlink="">
      <xdr:nvSpPr>
        <xdr:cNvPr id="527" name="楕円 526"/>
        <xdr:cNvSpPr/>
      </xdr:nvSpPr>
      <xdr:spPr>
        <a:xfrm>
          <a:off x="16268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66057</xdr:rowOff>
    </xdr:from>
    <xdr:ext cx="405111" cy="259045"/>
    <xdr:sp macro="" textlink="">
      <xdr:nvSpPr>
        <xdr:cNvPr id="528" name="【児童館】&#10;有形固定資産減価償却率該当値テキスト"/>
        <xdr:cNvSpPr txBox="1"/>
      </xdr:nvSpPr>
      <xdr:spPr>
        <a:xfrm>
          <a:off x="16357600" y="1463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19686</xdr:rowOff>
    </xdr:from>
    <xdr:to>
      <xdr:col>81</xdr:col>
      <xdr:colOff>101600</xdr:colOff>
      <xdr:row>86</xdr:row>
      <xdr:rowOff>121286</xdr:rowOff>
    </xdr:to>
    <xdr:sp macro="" textlink="">
      <xdr:nvSpPr>
        <xdr:cNvPr id="529" name="楕円 528"/>
        <xdr:cNvSpPr/>
      </xdr:nvSpPr>
      <xdr:spPr>
        <a:xfrm>
          <a:off x="15430500" y="1476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30480</xdr:rowOff>
    </xdr:from>
    <xdr:to>
      <xdr:col>85</xdr:col>
      <xdr:colOff>127000</xdr:colOff>
      <xdr:row>86</xdr:row>
      <xdr:rowOff>70486</xdr:rowOff>
    </xdr:to>
    <xdr:cxnSp macro="">
      <xdr:nvCxnSpPr>
        <xdr:cNvPr id="530" name="直線コネクタ 529"/>
        <xdr:cNvCxnSpPr/>
      </xdr:nvCxnSpPr>
      <xdr:spPr>
        <a:xfrm flipV="1">
          <a:off x="15481300" y="147751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132097</xdr:rowOff>
    </xdr:from>
    <xdr:ext cx="405111" cy="259045"/>
    <xdr:sp macro="" textlink="">
      <xdr:nvSpPr>
        <xdr:cNvPr id="531" name="n_1aveValue【児童館】&#10;有形固定資産減価償却率"/>
        <xdr:cNvSpPr txBox="1"/>
      </xdr:nvSpPr>
      <xdr:spPr>
        <a:xfrm>
          <a:off x="152660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532" name="n_2aveValue【児童館】&#10;有形固定資産減価償却率"/>
        <xdr:cNvSpPr txBox="1"/>
      </xdr:nvSpPr>
      <xdr:spPr>
        <a:xfrm>
          <a:off x="14389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112413</xdr:rowOff>
    </xdr:from>
    <xdr:ext cx="405111" cy="259045"/>
    <xdr:sp macro="" textlink="">
      <xdr:nvSpPr>
        <xdr:cNvPr id="533" name="n_1mainValue【児童館】&#10;有形固定資産減価償却率"/>
        <xdr:cNvSpPr txBox="1"/>
      </xdr:nvSpPr>
      <xdr:spPr>
        <a:xfrm>
          <a:off x="15266044"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2" name="テキスト ボックス 5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3" name="直線コネクタ 5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4" name="直線コネクタ 54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5" name="テキスト ボックス 54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6" name="直線コネクタ 54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7" name="テキスト ボックス 54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8" name="直線コネクタ 54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9" name="テキスト ボックス 54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0" name="直線コネクタ 54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1" name="テキスト ボックス 55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2" name="直線コネクタ 55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3" name="テキスト ボックス 55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5" name="テキスト ボックス 5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557" name="直線コネクタ 556"/>
        <xdr:cNvCxnSpPr/>
      </xdr:nvCxnSpPr>
      <xdr:spPr>
        <a:xfrm flipV="1">
          <a:off x="221608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58"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59" name="直線コネクタ 558"/>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560" name="【児童館】&#10;一人当たり面積最大値テキスト"/>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561" name="直線コネクタ 560"/>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562" name="【児童館】&#10;一人当たり面積平均値テキスト"/>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63" name="フローチャート: 判断 562"/>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564" name="フローチャート: 判断 563"/>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565" name="フローチャート: 判断 564"/>
        <xdr:cNvSpPr/>
      </xdr:nvSpPr>
      <xdr:spPr>
        <a:xfrm>
          <a:off x="20383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6" name="テキスト ボックス 5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50800</xdr:rowOff>
    </xdr:from>
    <xdr:to>
      <xdr:col>116</xdr:col>
      <xdr:colOff>114300</xdr:colOff>
      <xdr:row>86</xdr:row>
      <xdr:rowOff>152400</xdr:rowOff>
    </xdr:to>
    <xdr:sp macro="" textlink="">
      <xdr:nvSpPr>
        <xdr:cNvPr id="571" name="楕円 570"/>
        <xdr:cNvSpPr/>
      </xdr:nvSpPr>
      <xdr:spPr>
        <a:xfrm>
          <a:off x="221107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137177</xdr:rowOff>
    </xdr:from>
    <xdr:ext cx="469744" cy="259045"/>
    <xdr:sp macro="" textlink="">
      <xdr:nvSpPr>
        <xdr:cNvPr id="572" name="【児童館】&#10;一人当たり面積該当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50800</xdr:rowOff>
    </xdr:from>
    <xdr:to>
      <xdr:col>112</xdr:col>
      <xdr:colOff>38100</xdr:colOff>
      <xdr:row>86</xdr:row>
      <xdr:rowOff>152400</xdr:rowOff>
    </xdr:to>
    <xdr:sp macro="" textlink="">
      <xdr:nvSpPr>
        <xdr:cNvPr id="573" name="楕円 572"/>
        <xdr:cNvSpPr/>
      </xdr:nvSpPr>
      <xdr:spPr>
        <a:xfrm>
          <a:off x="21272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101600</xdr:rowOff>
    </xdr:from>
    <xdr:to>
      <xdr:col>116</xdr:col>
      <xdr:colOff>63500</xdr:colOff>
      <xdr:row>86</xdr:row>
      <xdr:rowOff>101600</xdr:rowOff>
    </xdr:to>
    <xdr:cxnSp macro="">
      <xdr:nvCxnSpPr>
        <xdr:cNvPr id="574" name="直線コネクタ 573"/>
        <xdr:cNvCxnSpPr/>
      </xdr:nvCxnSpPr>
      <xdr:spPr>
        <a:xfrm>
          <a:off x="213233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29227</xdr:rowOff>
    </xdr:from>
    <xdr:ext cx="469744" cy="259045"/>
    <xdr:sp macro="" textlink="">
      <xdr:nvSpPr>
        <xdr:cNvPr id="575" name="n_1aveValue【児童館】&#10;一人当たり面積"/>
        <xdr:cNvSpPr txBox="1"/>
      </xdr:nvSpPr>
      <xdr:spPr>
        <a:xfrm>
          <a:off x="21075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576" name="n_2aveValue【児童館】&#10;一人当たり面積"/>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143527</xdr:rowOff>
    </xdr:from>
    <xdr:ext cx="469744" cy="259045"/>
    <xdr:sp macro="" textlink="">
      <xdr:nvSpPr>
        <xdr:cNvPr id="577" name="n_1mainValue【児童館】&#10;一人当たり面積"/>
        <xdr:cNvSpPr txBox="1"/>
      </xdr:nvSpPr>
      <xdr:spPr>
        <a:xfrm>
          <a:off x="210757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8" name="テキスト ボックス 58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9" name="直線コネクタ 58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0" name="テキスト ボックス 58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1" name="直線コネクタ 59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2" name="テキスト ボックス 59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3" name="直線コネクタ 59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4" name="テキスト ボックス 59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5" name="直線コネクタ 59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6" name="テキスト ボックス 59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7" name="直線コネクタ 59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8" name="テキスト ボックス 59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9" name="直線コネクタ 5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0" name="テキスト ボックス 5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602" name="直線コネクタ 601"/>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603" name="【公民館】&#10;有形固定資産減価償却率最小値テキスト"/>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604" name="直線コネクタ 603"/>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05"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06" name="直線コネクタ 60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607" name="【公民館】&#10;有形固定資産減価償却率平均値テキスト"/>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08" name="フローチャート: 判断 607"/>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609" name="フローチャート: 判断 608"/>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610" name="フローチャート: 判断 609"/>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1" name="テキスト ボックス 6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2" name="テキスト ボックス 6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3" name="テキスト ボックス 6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4" name="テキスト ボックス 6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5" name="テキスト ボックス 6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16" name="楕円 615"/>
        <xdr:cNvSpPr/>
      </xdr:nvSpPr>
      <xdr:spPr>
        <a:xfrm>
          <a:off x="16268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49547</xdr:rowOff>
    </xdr:from>
    <xdr:ext cx="405111" cy="259045"/>
    <xdr:sp macro="" textlink="">
      <xdr:nvSpPr>
        <xdr:cNvPr id="617" name="【公民館】&#10;有形固定資産減価償却率該当値テキスト"/>
        <xdr:cNvSpPr txBox="1"/>
      </xdr:nvSpPr>
      <xdr:spPr>
        <a:xfrm>
          <a:off x="16357600"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103505</xdr:rowOff>
    </xdr:from>
    <xdr:to>
      <xdr:col>81</xdr:col>
      <xdr:colOff>101600</xdr:colOff>
      <xdr:row>106</xdr:row>
      <xdr:rowOff>33655</xdr:rowOff>
    </xdr:to>
    <xdr:sp macro="" textlink="">
      <xdr:nvSpPr>
        <xdr:cNvPr id="618" name="楕円 617"/>
        <xdr:cNvSpPr/>
      </xdr:nvSpPr>
      <xdr:spPr>
        <a:xfrm>
          <a:off x="15430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121920</xdr:rowOff>
    </xdr:from>
    <xdr:to>
      <xdr:col>85</xdr:col>
      <xdr:colOff>127000</xdr:colOff>
      <xdr:row>105</xdr:row>
      <xdr:rowOff>154305</xdr:rowOff>
    </xdr:to>
    <xdr:cxnSp macro="">
      <xdr:nvCxnSpPr>
        <xdr:cNvPr id="619" name="直線コネクタ 618"/>
        <xdr:cNvCxnSpPr/>
      </xdr:nvCxnSpPr>
      <xdr:spPr>
        <a:xfrm flipV="1">
          <a:off x="15481300" y="181241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99713</xdr:rowOff>
    </xdr:from>
    <xdr:ext cx="405111" cy="259045"/>
    <xdr:sp macro="" textlink="">
      <xdr:nvSpPr>
        <xdr:cNvPr id="620" name="n_1aveValue【公民館】&#10;有形固定資産減価償却率"/>
        <xdr:cNvSpPr txBox="1"/>
      </xdr:nvSpPr>
      <xdr:spPr>
        <a:xfrm>
          <a:off x="152660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101616</xdr:rowOff>
    </xdr:from>
    <xdr:ext cx="405111" cy="259045"/>
    <xdr:sp macro="" textlink="">
      <xdr:nvSpPr>
        <xdr:cNvPr id="621" name="n_2aveValue【公民館】&#10;有形固定資産減価償却率"/>
        <xdr:cNvSpPr txBox="1"/>
      </xdr:nvSpPr>
      <xdr:spPr>
        <a:xfrm>
          <a:off x="143897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24782</xdr:rowOff>
    </xdr:from>
    <xdr:ext cx="405111" cy="259045"/>
    <xdr:sp macro="" textlink="">
      <xdr:nvSpPr>
        <xdr:cNvPr id="622" name="n_1mainValue【公民館】&#10;有形固定資産減価償却率"/>
        <xdr:cNvSpPr txBox="1"/>
      </xdr:nvSpPr>
      <xdr:spPr>
        <a:xfrm>
          <a:off x="15266044" y="181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3" name="正方形/長方形 6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4" name="正方形/長方形 6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5" name="正方形/長方形 6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6" name="正方形/長方形 6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7" name="正方形/長方形 6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8" name="正方形/長方形 6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9" name="正方形/長方形 6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0" name="正方形/長方形 6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1" name="テキスト ボックス 6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2" name="直線コネクタ 6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3" name="直線コネクタ 63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4" name="テキスト ボックス 63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5" name="直線コネクタ 63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6" name="テキスト ボックス 63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7" name="直線コネクタ 6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8" name="テキスト ボックス 6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9" name="直線コネクタ 63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0" name="テキスト ボックス 63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1" name="直線コネクタ 64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2" name="テキスト ボックス 64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3" name="直線コネクタ 6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4" name="テキスト ボックス 6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646" name="直線コネクタ 645"/>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47"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48" name="直線コネクタ 647"/>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649" name="【公民館】&#10;一人当たり面積最大値テキスト"/>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650" name="直線コネクタ 649"/>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651"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52" name="フローチャート: 判断 651"/>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653" name="フローチャート: 判断 652"/>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54" name="フローチャート: 判断 653"/>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5" name="テキスト ボックス 6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6" name="テキスト ボックス 6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7" name="テキスト ボックス 6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8" name="テキスト ボックス 6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9" name="テキスト ボックス 6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660" name="楕円 659"/>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15257</xdr:rowOff>
    </xdr:from>
    <xdr:ext cx="469744" cy="259045"/>
    <xdr:sp macro="" textlink="">
      <xdr:nvSpPr>
        <xdr:cNvPr id="661" name="【公民館】&#10;一人当たり面積該当値テキスト"/>
        <xdr:cNvSpPr txBox="1"/>
      </xdr:nvSpPr>
      <xdr:spPr>
        <a:xfrm>
          <a:off x="22199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29211</xdr:rowOff>
    </xdr:from>
    <xdr:to>
      <xdr:col>112</xdr:col>
      <xdr:colOff>38100</xdr:colOff>
      <xdr:row>107</xdr:row>
      <xdr:rowOff>130811</xdr:rowOff>
    </xdr:to>
    <xdr:sp macro="" textlink="">
      <xdr:nvSpPr>
        <xdr:cNvPr id="662" name="楕円 661"/>
        <xdr:cNvSpPr/>
      </xdr:nvSpPr>
      <xdr:spPr>
        <a:xfrm>
          <a:off x="21272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80011</xdr:rowOff>
    </xdr:from>
    <xdr:to>
      <xdr:col>116</xdr:col>
      <xdr:colOff>63500</xdr:colOff>
      <xdr:row>107</xdr:row>
      <xdr:rowOff>87630</xdr:rowOff>
    </xdr:to>
    <xdr:cxnSp macro="">
      <xdr:nvCxnSpPr>
        <xdr:cNvPr id="663" name="直線コネクタ 662"/>
        <xdr:cNvCxnSpPr/>
      </xdr:nvCxnSpPr>
      <xdr:spPr>
        <a:xfrm>
          <a:off x="21323300" y="184251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664" name="n_1aveValue【公民館】&#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65"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121938</xdr:rowOff>
    </xdr:from>
    <xdr:ext cx="469744" cy="259045"/>
    <xdr:sp macro="" textlink="">
      <xdr:nvSpPr>
        <xdr:cNvPr id="666" name="n_1mainValue【公民館】&#10;一人当たり面積"/>
        <xdr:cNvSpPr txBox="1"/>
      </xdr:nvSpPr>
      <xdr:spPr>
        <a:xfrm>
          <a:off x="210757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7" name="正方形/長方形 6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8" name="正方形/長方形 6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9" name="テキスト ボックス 6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本市の有形固定資産減価償却率は，公営住宅，学校施設は類似団体平均を上回っているが，その他の資産については平均を下回っている。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においては，有形固定資産減価償却率が減少している施設もあり，施設の更新が進んでいると考えられる。本市においては，全ての資産おいて有形固定資産減価償却率が上昇しており，資産の老朽化が進んでいることから，引き続き長寿命化の推進や更新時期に併せた施設の再配置・統廃合・複合化など，公共施設マネジメントに取り組む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学校施設については，平成２９年度に有形固定資産減価償却率が類似団体平均を上回ってしまったが，新設小学校の整備や既存小中学校の改修を行うなど，計画的な公共施設マネジメントに取り組んでいる。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公営施設については，有形固定資産減価償却率が類似団体平均を上回っているが，今度，施設の長寿命化対策を予定している。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522,938
513,811
416.85
199,277,160
193,692,455
4,078,102
102,276,958
111,260,791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96520</xdr:rowOff>
    </xdr:to>
    <xdr:sp macro="" textlink="">
      <xdr:nvSpPr>
        <xdr:cNvPr id="63" name="フローチャート: 判断 62"/>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158750</xdr:rowOff>
    </xdr:from>
    <xdr:to>
      <xdr:col>24</xdr:col>
      <xdr:colOff>114300</xdr:colOff>
      <xdr:row>37</xdr:row>
      <xdr:rowOff>88900</xdr:rowOff>
    </xdr:to>
    <xdr:sp macro="" textlink="">
      <xdr:nvSpPr>
        <xdr:cNvPr id="69" name="楕円 68"/>
        <xdr:cNvSpPr/>
      </xdr:nvSpPr>
      <xdr:spPr>
        <a:xfrm>
          <a:off x="45847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10177</xdr:rowOff>
    </xdr:from>
    <xdr:ext cx="405111" cy="259045"/>
    <xdr:sp macro="" textlink="">
      <xdr:nvSpPr>
        <xdr:cNvPr id="70" name="【図書館】&#10;有形固定資産減価償却率該当値テキスト"/>
        <xdr:cNvSpPr txBox="1"/>
      </xdr:nvSpPr>
      <xdr:spPr>
        <a:xfrm>
          <a:off x="4673600"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27305</xdr:rowOff>
    </xdr:from>
    <xdr:to>
      <xdr:col>20</xdr:col>
      <xdr:colOff>38100</xdr:colOff>
      <xdr:row>37</xdr:row>
      <xdr:rowOff>128905</xdr:rowOff>
    </xdr:to>
    <xdr:sp macro="" textlink="">
      <xdr:nvSpPr>
        <xdr:cNvPr id="71" name="楕円 70"/>
        <xdr:cNvSpPr/>
      </xdr:nvSpPr>
      <xdr:spPr>
        <a:xfrm>
          <a:off x="3746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38100</xdr:rowOff>
    </xdr:from>
    <xdr:to>
      <xdr:col>24</xdr:col>
      <xdr:colOff>63500</xdr:colOff>
      <xdr:row>37</xdr:row>
      <xdr:rowOff>78105</xdr:rowOff>
    </xdr:to>
    <xdr:cxnSp macro="">
      <xdr:nvCxnSpPr>
        <xdr:cNvPr id="72" name="直線コネクタ 71"/>
        <xdr:cNvCxnSpPr/>
      </xdr:nvCxnSpPr>
      <xdr:spPr>
        <a:xfrm flipV="1">
          <a:off x="3797300" y="63817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143527</xdr:rowOff>
    </xdr:from>
    <xdr:ext cx="405111" cy="259045"/>
    <xdr:sp macro="" textlink="">
      <xdr:nvSpPr>
        <xdr:cNvPr id="73" name="n_1aveValue【図書館】&#10;有形固定資産減価償却率"/>
        <xdr:cNvSpPr txBox="1"/>
      </xdr:nvSpPr>
      <xdr:spPr>
        <a:xfrm>
          <a:off x="3582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113047</xdr:rowOff>
    </xdr:from>
    <xdr:ext cx="405111" cy="259045"/>
    <xdr:sp macro="" textlink="">
      <xdr:nvSpPr>
        <xdr:cNvPr id="74" name="n_2aveValue【図書館】&#10;有形固定資産減価償却率"/>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120032</xdr:rowOff>
    </xdr:from>
    <xdr:ext cx="405111" cy="259045"/>
    <xdr:sp macro="" textlink="">
      <xdr:nvSpPr>
        <xdr:cNvPr id="75" name="n_1mainValue【図書館】&#10;有形固定資産減価償却率"/>
        <xdr:cNvSpPr txBox="1"/>
      </xdr:nvSpPr>
      <xdr:spPr>
        <a:xfrm>
          <a:off x="35820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1" name="直線コネクタ 100"/>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2"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3" name="直線コネクタ 102"/>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4"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5" name="直線コネクタ 104"/>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06" name="【図書館】&#10;一人当たり面積平均値テキスト"/>
        <xdr:cNvSpPr txBox="1"/>
      </xdr:nvSpPr>
      <xdr:spPr>
        <a:xfrm>
          <a:off x="105156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07" name="フローチャート: 判断 106"/>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08" name="フローチャート: 判断 107"/>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09" name="フローチャート: 判断 108"/>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139700</xdr:rowOff>
    </xdr:from>
    <xdr:to>
      <xdr:col>55</xdr:col>
      <xdr:colOff>50800</xdr:colOff>
      <xdr:row>35</xdr:row>
      <xdr:rowOff>69850</xdr:rowOff>
    </xdr:to>
    <xdr:sp macro="" textlink="">
      <xdr:nvSpPr>
        <xdr:cNvPr id="115" name="楕円 114"/>
        <xdr:cNvSpPr/>
      </xdr:nvSpPr>
      <xdr:spPr>
        <a:xfrm>
          <a:off x="10426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162577</xdr:rowOff>
    </xdr:from>
    <xdr:ext cx="469744" cy="259045"/>
    <xdr:sp macro="" textlink="">
      <xdr:nvSpPr>
        <xdr:cNvPr id="116" name="【図書館】&#10;一人当たり面積該当値テキスト"/>
        <xdr:cNvSpPr txBox="1"/>
      </xdr:nvSpPr>
      <xdr:spPr>
        <a:xfrm>
          <a:off x="10515600"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139700</xdr:rowOff>
    </xdr:from>
    <xdr:to>
      <xdr:col>50</xdr:col>
      <xdr:colOff>165100</xdr:colOff>
      <xdr:row>35</xdr:row>
      <xdr:rowOff>69850</xdr:rowOff>
    </xdr:to>
    <xdr:sp macro="" textlink="">
      <xdr:nvSpPr>
        <xdr:cNvPr id="117" name="楕円 116"/>
        <xdr:cNvSpPr/>
      </xdr:nvSpPr>
      <xdr:spPr>
        <a:xfrm>
          <a:off x="958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19050</xdr:rowOff>
    </xdr:from>
    <xdr:to>
      <xdr:col>55</xdr:col>
      <xdr:colOff>0</xdr:colOff>
      <xdr:row>35</xdr:row>
      <xdr:rowOff>19050</xdr:rowOff>
    </xdr:to>
    <xdr:cxnSp macro="">
      <xdr:nvCxnSpPr>
        <xdr:cNvPr id="118" name="直線コネクタ 117"/>
        <xdr:cNvCxnSpPr/>
      </xdr:nvCxnSpPr>
      <xdr:spPr>
        <a:xfrm>
          <a:off x="9639300" y="6019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36484</xdr:rowOff>
    </xdr:from>
    <xdr:ext cx="469744" cy="259045"/>
    <xdr:sp macro="" textlink="">
      <xdr:nvSpPr>
        <xdr:cNvPr id="119" name="n_1aveValue【図書館】&#10;一人当たり面積"/>
        <xdr:cNvSpPr txBox="1"/>
      </xdr:nvSpPr>
      <xdr:spPr>
        <a:xfrm>
          <a:off x="9391727"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61884</xdr:rowOff>
    </xdr:from>
    <xdr:ext cx="469744" cy="259045"/>
    <xdr:sp macro="" textlink="">
      <xdr:nvSpPr>
        <xdr:cNvPr id="120" name="n_2aveValue【図書館】&#10;一人当たり面積"/>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86377</xdr:rowOff>
    </xdr:from>
    <xdr:ext cx="469744" cy="259045"/>
    <xdr:sp macro="" textlink="">
      <xdr:nvSpPr>
        <xdr:cNvPr id="121" name="n_1mainValue【図書館】&#10;一人当たり面積"/>
        <xdr:cNvSpPr txBox="1"/>
      </xdr:nvSpPr>
      <xdr:spPr>
        <a:xfrm>
          <a:off x="93917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4" name="テキスト ボックス 13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0" name="テキスト ボックス 13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44" name="直線コネクタ 143"/>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45"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46" name="直線コネクタ 145"/>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47"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48" name="直線コネクタ 147"/>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149369</xdr:rowOff>
    </xdr:from>
    <xdr:ext cx="405111" cy="259045"/>
    <xdr:sp macro="" textlink="">
      <xdr:nvSpPr>
        <xdr:cNvPr id="149" name="【体育館・プール】&#10;有形固定資産減価償却率平均値テキスト"/>
        <xdr:cNvSpPr txBox="1"/>
      </xdr:nvSpPr>
      <xdr:spPr>
        <a:xfrm>
          <a:off x="4673600" y="1026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0" name="フローチャート: 判断 149"/>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1" name="フローチャート: 判断 150"/>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72644</xdr:rowOff>
    </xdr:from>
    <xdr:to>
      <xdr:col>15</xdr:col>
      <xdr:colOff>101600</xdr:colOff>
      <xdr:row>60</xdr:row>
      <xdr:rowOff>2794</xdr:rowOff>
    </xdr:to>
    <xdr:sp macro="" textlink="">
      <xdr:nvSpPr>
        <xdr:cNvPr id="152" name="フローチャート: 判断 151"/>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102362</xdr:rowOff>
    </xdr:from>
    <xdr:to>
      <xdr:col>24</xdr:col>
      <xdr:colOff>114300</xdr:colOff>
      <xdr:row>59</xdr:row>
      <xdr:rowOff>32512</xdr:rowOff>
    </xdr:to>
    <xdr:sp macro="" textlink="">
      <xdr:nvSpPr>
        <xdr:cNvPr id="158" name="楕円 157"/>
        <xdr:cNvSpPr/>
      </xdr:nvSpPr>
      <xdr:spPr>
        <a:xfrm>
          <a:off x="4584700" y="100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125239</xdr:rowOff>
    </xdr:from>
    <xdr:ext cx="405111" cy="259045"/>
    <xdr:sp macro="" textlink="">
      <xdr:nvSpPr>
        <xdr:cNvPr id="159" name="【体育館・プール】&#10;有形固定資産減価償却率該当値テキスト"/>
        <xdr:cNvSpPr txBox="1"/>
      </xdr:nvSpPr>
      <xdr:spPr>
        <a:xfrm>
          <a:off x="4673600" y="989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143510</xdr:rowOff>
    </xdr:from>
    <xdr:to>
      <xdr:col>20</xdr:col>
      <xdr:colOff>38100</xdr:colOff>
      <xdr:row>59</xdr:row>
      <xdr:rowOff>73660</xdr:rowOff>
    </xdr:to>
    <xdr:sp macro="" textlink="">
      <xdr:nvSpPr>
        <xdr:cNvPr id="160" name="楕円 159"/>
        <xdr:cNvSpPr/>
      </xdr:nvSpPr>
      <xdr:spPr>
        <a:xfrm>
          <a:off x="3746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153162</xdr:rowOff>
    </xdr:from>
    <xdr:to>
      <xdr:col>24</xdr:col>
      <xdr:colOff>63500</xdr:colOff>
      <xdr:row>59</xdr:row>
      <xdr:rowOff>22860</xdr:rowOff>
    </xdr:to>
    <xdr:cxnSp macro="">
      <xdr:nvCxnSpPr>
        <xdr:cNvPr id="161" name="直線コネクタ 160"/>
        <xdr:cNvCxnSpPr/>
      </xdr:nvCxnSpPr>
      <xdr:spPr>
        <a:xfrm flipV="1">
          <a:off x="3797300" y="1009726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39641</xdr:rowOff>
    </xdr:from>
    <xdr:ext cx="405111" cy="259045"/>
    <xdr:sp macro="" textlink="">
      <xdr:nvSpPr>
        <xdr:cNvPr id="162" name="n_1aveValue【体育館・プール】&#10;有形固定資産減価償却率"/>
        <xdr:cNvSpPr txBox="1"/>
      </xdr:nvSpPr>
      <xdr:spPr>
        <a:xfrm>
          <a:off x="35820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19321</xdr:rowOff>
    </xdr:from>
    <xdr:ext cx="405111" cy="259045"/>
    <xdr:sp macro="" textlink="">
      <xdr:nvSpPr>
        <xdr:cNvPr id="163" name="n_2aveValue【体育館・プール】&#10;有形固定資産減価償却率"/>
        <xdr:cNvSpPr txBox="1"/>
      </xdr:nvSpPr>
      <xdr:spPr>
        <a:xfrm>
          <a:off x="2705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90187</xdr:rowOff>
    </xdr:from>
    <xdr:ext cx="405111" cy="259045"/>
    <xdr:sp macro="" textlink="">
      <xdr:nvSpPr>
        <xdr:cNvPr id="164" name="n_1mainValue【体育館・プール】&#10;有形固定資産減価償却率"/>
        <xdr:cNvSpPr txBox="1"/>
      </xdr:nvSpPr>
      <xdr:spPr>
        <a:xfrm>
          <a:off x="35820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86" name="直線コネクタ 185"/>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87"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88" name="直線コネクタ 187"/>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89"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0" name="直線コネクタ 189"/>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38371</xdr:rowOff>
    </xdr:from>
    <xdr:ext cx="469744" cy="259045"/>
    <xdr:sp macro="" textlink="">
      <xdr:nvSpPr>
        <xdr:cNvPr id="191" name="【体育館・プール】&#10;一人当たり面積平均値テキスト"/>
        <xdr:cNvSpPr txBox="1"/>
      </xdr:nvSpPr>
      <xdr:spPr>
        <a:xfrm>
          <a:off x="10515600" y="1032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192" name="フローチャート: 判断 191"/>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193" name="フローチャート: 判断 192"/>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194" name="フローチャート: 判断 193"/>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129794</xdr:rowOff>
    </xdr:from>
    <xdr:to>
      <xdr:col>55</xdr:col>
      <xdr:colOff>50800</xdr:colOff>
      <xdr:row>62</xdr:row>
      <xdr:rowOff>59944</xdr:rowOff>
    </xdr:to>
    <xdr:sp macro="" textlink="">
      <xdr:nvSpPr>
        <xdr:cNvPr id="200" name="楕円 199"/>
        <xdr:cNvSpPr/>
      </xdr:nvSpPr>
      <xdr:spPr>
        <a:xfrm>
          <a:off x="104267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108221</xdr:rowOff>
    </xdr:from>
    <xdr:ext cx="469744" cy="259045"/>
    <xdr:sp macro="" textlink="">
      <xdr:nvSpPr>
        <xdr:cNvPr id="201" name="【体育館・プール】&#10;一人当たり面積該当値テキスト"/>
        <xdr:cNvSpPr txBox="1"/>
      </xdr:nvSpPr>
      <xdr:spPr>
        <a:xfrm>
          <a:off x="10515600" y="1056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125222</xdr:rowOff>
    </xdr:from>
    <xdr:to>
      <xdr:col>50</xdr:col>
      <xdr:colOff>165100</xdr:colOff>
      <xdr:row>62</xdr:row>
      <xdr:rowOff>55372</xdr:rowOff>
    </xdr:to>
    <xdr:sp macro="" textlink="">
      <xdr:nvSpPr>
        <xdr:cNvPr id="202" name="楕円 201"/>
        <xdr:cNvSpPr/>
      </xdr:nvSpPr>
      <xdr:spPr>
        <a:xfrm>
          <a:off x="9588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4572</xdr:rowOff>
    </xdr:from>
    <xdr:to>
      <xdr:col>55</xdr:col>
      <xdr:colOff>0</xdr:colOff>
      <xdr:row>62</xdr:row>
      <xdr:rowOff>9144</xdr:rowOff>
    </xdr:to>
    <xdr:cxnSp macro="">
      <xdr:nvCxnSpPr>
        <xdr:cNvPr id="203" name="直線コネクタ 202"/>
        <xdr:cNvCxnSpPr/>
      </xdr:nvCxnSpPr>
      <xdr:spPr>
        <a:xfrm>
          <a:off x="9639300" y="106344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119905</xdr:rowOff>
    </xdr:from>
    <xdr:ext cx="469744" cy="259045"/>
    <xdr:sp macro="" textlink="">
      <xdr:nvSpPr>
        <xdr:cNvPr id="204" name="n_1aveValue【体育館・プール】&#10;一人当たり面積"/>
        <xdr:cNvSpPr txBox="1"/>
      </xdr:nvSpPr>
      <xdr:spPr>
        <a:xfrm>
          <a:off x="93917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05"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46499</xdr:rowOff>
    </xdr:from>
    <xdr:ext cx="469744" cy="259045"/>
    <xdr:sp macro="" textlink="">
      <xdr:nvSpPr>
        <xdr:cNvPr id="206" name="n_1mainValue【体育館・プール】&#10;一人当たり面積"/>
        <xdr:cNvSpPr txBox="1"/>
      </xdr:nvSpPr>
      <xdr:spPr>
        <a:xfrm>
          <a:off x="93917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5" name="テキスト ボックス 22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29" name="直線コネクタ 228"/>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30"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31" name="直線コネクタ 230"/>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32"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33" name="直線コネクタ 232"/>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100601</xdr:rowOff>
    </xdr:from>
    <xdr:ext cx="405111" cy="259045"/>
    <xdr:sp macro="" textlink="">
      <xdr:nvSpPr>
        <xdr:cNvPr id="234" name="【福祉施設】&#10;有形固定資産減価償却率平均値テキスト"/>
        <xdr:cNvSpPr txBox="1"/>
      </xdr:nvSpPr>
      <xdr:spPr>
        <a:xfrm>
          <a:off x="4673600" y="1398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35" name="フローチャート: 判断 234"/>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36" name="フローチャート: 判断 235"/>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xdr:rowOff>
    </xdr:from>
    <xdr:to>
      <xdr:col>15</xdr:col>
      <xdr:colOff>101600</xdr:colOff>
      <xdr:row>82</xdr:row>
      <xdr:rowOff>104902</xdr:rowOff>
    </xdr:to>
    <xdr:sp macro="" textlink="">
      <xdr:nvSpPr>
        <xdr:cNvPr id="237" name="フローチャート: 判断 236"/>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126746</xdr:rowOff>
    </xdr:from>
    <xdr:to>
      <xdr:col>24</xdr:col>
      <xdr:colOff>114300</xdr:colOff>
      <xdr:row>81</xdr:row>
      <xdr:rowOff>56896</xdr:rowOff>
    </xdr:to>
    <xdr:sp macro="" textlink="">
      <xdr:nvSpPr>
        <xdr:cNvPr id="243" name="楕円 242"/>
        <xdr:cNvSpPr/>
      </xdr:nvSpPr>
      <xdr:spPr>
        <a:xfrm>
          <a:off x="4584700" y="138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149623</xdr:rowOff>
    </xdr:from>
    <xdr:ext cx="405111" cy="259045"/>
    <xdr:sp macro="" textlink="">
      <xdr:nvSpPr>
        <xdr:cNvPr id="244" name="【福祉施設】&#10;有形固定資産減価償却率該当値テキスト"/>
        <xdr:cNvSpPr txBox="1"/>
      </xdr:nvSpPr>
      <xdr:spPr>
        <a:xfrm>
          <a:off x="4673600" y="1369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170180</xdr:rowOff>
    </xdr:from>
    <xdr:to>
      <xdr:col>20</xdr:col>
      <xdr:colOff>38100</xdr:colOff>
      <xdr:row>81</xdr:row>
      <xdr:rowOff>100330</xdr:rowOff>
    </xdr:to>
    <xdr:sp macro="" textlink="">
      <xdr:nvSpPr>
        <xdr:cNvPr id="245" name="楕円 244"/>
        <xdr:cNvSpPr/>
      </xdr:nvSpPr>
      <xdr:spPr>
        <a:xfrm>
          <a:off x="3746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6096</xdr:rowOff>
    </xdr:from>
    <xdr:to>
      <xdr:col>24</xdr:col>
      <xdr:colOff>63500</xdr:colOff>
      <xdr:row>81</xdr:row>
      <xdr:rowOff>49530</xdr:rowOff>
    </xdr:to>
    <xdr:cxnSp macro="">
      <xdr:nvCxnSpPr>
        <xdr:cNvPr id="246" name="直線コネクタ 245"/>
        <xdr:cNvCxnSpPr/>
      </xdr:nvCxnSpPr>
      <xdr:spPr>
        <a:xfrm flipV="1">
          <a:off x="3797300" y="1389354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247" name="n_1aveValue【福祉施設】&#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121429</xdr:rowOff>
    </xdr:from>
    <xdr:ext cx="405111" cy="259045"/>
    <xdr:sp macro="" textlink="">
      <xdr:nvSpPr>
        <xdr:cNvPr id="248" name="n_2aveValue【福祉施設】&#10;有形固定資産減価償却率"/>
        <xdr:cNvSpPr txBox="1"/>
      </xdr:nvSpPr>
      <xdr:spPr>
        <a:xfrm>
          <a:off x="2705744" y="138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116857</xdr:rowOff>
    </xdr:from>
    <xdr:ext cx="405111" cy="259045"/>
    <xdr:sp macro="" textlink="">
      <xdr:nvSpPr>
        <xdr:cNvPr id="249" name="n_1mainValue【福祉施設】&#10;有形固定資産減価償却率"/>
        <xdr:cNvSpPr txBox="1"/>
      </xdr:nvSpPr>
      <xdr:spPr>
        <a:xfrm>
          <a:off x="3582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73" name="直線コネクタ 272"/>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74"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75" name="直線コネクタ 274"/>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76"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77" name="直線コネクタ 276"/>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3827</xdr:rowOff>
    </xdr:from>
    <xdr:ext cx="469744" cy="259045"/>
    <xdr:sp macro="" textlink="">
      <xdr:nvSpPr>
        <xdr:cNvPr id="278" name="【福祉施設】&#10;一人当たり面積平均値テキスト"/>
        <xdr:cNvSpPr txBox="1"/>
      </xdr:nvSpPr>
      <xdr:spPr>
        <a:xfrm>
          <a:off x="10515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79" name="フローチャート: 判断 278"/>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80" name="フローチャート: 判断 279"/>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281" name="フローチャート: 判断 280"/>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146050</xdr:rowOff>
    </xdr:from>
    <xdr:to>
      <xdr:col>55</xdr:col>
      <xdr:colOff>50800</xdr:colOff>
      <xdr:row>86</xdr:row>
      <xdr:rowOff>76200</xdr:rowOff>
    </xdr:to>
    <xdr:sp macro="" textlink="">
      <xdr:nvSpPr>
        <xdr:cNvPr id="287" name="楕円 286"/>
        <xdr:cNvSpPr/>
      </xdr:nvSpPr>
      <xdr:spPr>
        <a:xfrm>
          <a:off x="104267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60977</xdr:rowOff>
    </xdr:from>
    <xdr:ext cx="469744" cy="259045"/>
    <xdr:sp macro="" textlink="">
      <xdr:nvSpPr>
        <xdr:cNvPr id="288" name="【福祉施設】&#10;一人当たり面積該当値テキスト"/>
        <xdr:cNvSpPr txBox="1"/>
      </xdr:nvSpPr>
      <xdr:spPr>
        <a:xfrm>
          <a:off x="10515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146050</xdr:rowOff>
    </xdr:from>
    <xdr:to>
      <xdr:col>50</xdr:col>
      <xdr:colOff>165100</xdr:colOff>
      <xdr:row>86</xdr:row>
      <xdr:rowOff>76200</xdr:rowOff>
    </xdr:to>
    <xdr:sp macro="" textlink="">
      <xdr:nvSpPr>
        <xdr:cNvPr id="289" name="楕円 288"/>
        <xdr:cNvSpPr/>
      </xdr:nvSpPr>
      <xdr:spPr>
        <a:xfrm>
          <a:off x="9588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25400</xdr:rowOff>
    </xdr:from>
    <xdr:to>
      <xdr:col>55</xdr:col>
      <xdr:colOff>0</xdr:colOff>
      <xdr:row>86</xdr:row>
      <xdr:rowOff>25400</xdr:rowOff>
    </xdr:to>
    <xdr:cxnSp macro="">
      <xdr:nvCxnSpPr>
        <xdr:cNvPr id="290" name="直線コネクタ 289"/>
        <xdr:cNvCxnSpPr/>
      </xdr:nvCxnSpPr>
      <xdr:spPr>
        <a:xfrm>
          <a:off x="9639300" y="1477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73677</xdr:rowOff>
    </xdr:from>
    <xdr:ext cx="469744" cy="259045"/>
    <xdr:sp macro="" textlink="">
      <xdr:nvSpPr>
        <xdr:cNvPr id="291" name="n_1aveValue【福祉施設】&#10;一人当たり面積"/>
        <xdr:cNvSpPr txBox="1"/>
      </xdr:nvSpPr>
      <xdr:spPr>
        <a:xfrm>
          <a:off x="9391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292"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67327</xdr:rowOff>
    </xdr:from>
    <xdr:ext cx="469744" cy="259045"/>
    <xdr:sp macro="" textlink="">
      <xdr:nvSpPr>
        <xdr:cNvPr id="293" name="n_1mainValue【福祉施設】&#10;一人当たり面積"/>
        <xdr:cNvSpPr txBox="1"/>
      </xdr:nvSpPr>
      <xdr:spPr>
        <a:xfrm>
          <a:off x="93917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18" name="直線コネクタ 317"/>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19"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20" name="直線コネクタ 319"/>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2" name="直線コネクタ 32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11447</xdr:rowOff>
    </xdr:from>
    <xdr:ext cx="405111" cy="259045"/>
    <xdr:sp macro="" textlink="">
      <xdr:nvSpPr>
        <xdr:cNvPr id="323" name="【市民会館】&#10;有形固定資産減価償却率平均値テキスト"/>
        <xdr:cNvSpPr txBox="1"/>
      </xdr:nvSpPr>
      <xdr:spPr>
        <a:xfrm>
          <a:off x="46736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24" name="フローチャート: 判断 323"/>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25" name="フローチャート: 判断 324"/>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26" name="フローチャート: 判断 325"/>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78739</xdr:rowOff>
    </xdr:from>
    <xdr:to>
      <xdr:col>24</xdr:col>
      <xdr:colOff>114300</xdr:colOff>
      <xdr:row>104</xdr:row>
      <xdr:rowOff>8889</xdr:rowOff>
    </xdr:to>
    <xdr:sp macro="" textlink="">
      <xdr:nvSpPr>
        <xdr:cNvPr id="332" name="楕円 331"/>
        <xdr:cNvSpPr/>
      </xdr:nvSpPr>
      <xdr:spPr>
        <a:xfrm>
          <a:off x="45847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101616</xdr:rowOff>
    </xdr:from>
    <xdr:ext cx="405111" cy="259045"/>
    <xdr:sp macro="" textlink="">
      <xdr:nvSpPr>
        <xdr:cNvPr id="333" name="【市民会館】&#10;有形固定資産減価償却率該当値テキスト"/>
        <xdr:cNvSpPr txBox="1"/>
      </xdr:nvSpPr>
      <xdr:spPr>
        <a:xfrm>
          <a:off x="4673600"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135889</xdr:rowOff>
    </xdr:from>
    <xdr:to>
      <xdr:col>20</xdr:col>
      <xdr:colOff>38100</xdr:colOff>
      <xdr:row>104</xdr:row>
      <xdr:rowOff>66039</xdr:rowOff>
    </xdr:to>
    <xdr:sp macro="" textlink="">
      <xdr:nvSpPr>
        <xdr:cNvPr id="334" name="楕円 333"/>
        <xdr:cNvSpPr/>
      </xdr:nvSpPr>
      <xdr:spPr>
        <a:xfrm>
          <a:off x="3746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129539</xdr:rowOff>
    </xdr:from>
    <xdr:to>
      <xdr:col>24</xdr:col>
      <xdr:colOff>63500</xdr:colOff>
      <xdr:row>104</xdr:row>
      <xdr:rowOff>15239</xdr:rowOff>
    </xdr:to>
    <xdr:cxnSp macro="">
      <xdr:nvCxnSpPr>
        <xdr:cNvPr id="335" name="直線コネクタ 334"/>
        <xdr:cNvCxnSpPr/>
      </xdr:nvCxnSpPr>
      <xdr:spPr>
        <a:xfrm flipV="1">
          <a:off x="3797300" y="1778888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xdr:rowOff>
    </xdr:from>
    <xdr:ext cx="405111" cy="259045"/>
    <xdr:sp macro="" textlink="">
      <xdr:nvSpPr>
        <xdr:cNvPr id="336" name="n_1aveValue【市民会館】&#10;有形固定資産減価償却率"/>
        <xdr:cNvSpPr txBox="1"/>
      </xdr:nvSpPr>
      <xdr:spPr>
        <a:xfrm>
          <a:off x="35820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120666</xdr:rowOff>
    </xdr:from>
    <xdr:ext cx="405111" cy="259045"/>
    <xdr:sp macro="" textlink="">
      <xdr:nvSpPr>
        <xdr:cNvPr id="337" name="n_2aveValue【市民会館】&#10;有形固定資産減価償却率"/>
        <xdr:cNvSpPr txBox="1"/>
      </xdr:nvSpPr>
      <xdr:spPr>
        <a:xfrm>
          <a:off x="2705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82566</xdr:rowOff>
    </xdr:from>
    <xdr:ext cx="405111" cy="259045"/>
    <xdr:sp macro="" textlink="">
      <xdr:nvSpPr>
        <xdr:cNvPr id="338" name="n_1mainValue【市民会館】&#10;有形固定資産減価償却率"/>
        <xdr:cNvSpPr txBox="1"/>
      </xdr:nvSpPr>
      <xdr:spPr>
        <a:xfrm>
          <a:off x="35820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62" name="直線コネクタ 361"/>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63"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64" name="直線コネクタ 363"/>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65"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66" name="直線コネクタ 365"/>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67327</xdr:rowOff>
    </xdr:from>
    <xdr:ext cx="469744" cy="259045"/>
    <xdr:sp macro="" textlink="">
      <xdr:nvSpPr>
        <xdr:cNvPr id="367" name="【市民会館】&#10;一人当たり面積平均値テキスト"/>
        <xdr:cNvSpPr txBox="1"/>
      </xdr:nvSpPr>
      <xdr:spPr>
        <a:xfrm>
          <a:off x="10515600" y="1789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68" name="フローチャート: 判断 367"/>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69" name="フローチャート: 判断 368"/>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70" name="フローチャート: 判断 369"/>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29211</xdr:rowOff>
    </xdr:from>
    <xdr:to>
      <xdr:col>55</xdr:col>
      <xdr:colOff>50800</xdr:colOff>
      <xdr:row>107</xdr:row>
      <xdr:rowOff>130811</xdr:rowOff>
    </xdr:to>
    <xdr:sp macro="" textlink="">
      <xdr:nvSpPr>
        <xdr:cNvPr id="376" name="楕円 375"/>
        <xdr:cNvSpPr/>
      </xdr:nvSpPr>
      <xdr:spPr>
        <a:xfrm>
          <a:off x="10426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7638</xdr:rowOff>
    </xdr:from>
    <xdr:ext cx="469744" cy="259045"/>
    <xdr:sp macro="" textlink="">
      <xdr:nvSpPr>
        <xdr:cNvPr id="377" name="【市民会館】&#10;一人当たり面積該当値テキスト"/>
        <xdr:cNvSpPr txBox="1"/>
      </xdr:nvSpPr>
      <xdr:spPr>
        <a:xfrm>
          <a:off x="10515600"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21589</xdr:rowOff>
    </xdr:from>
    <xdr:to>
      <xdr:col>50</xdr:col>
      <xdr:colOff>165100</xdr:colOff>
      <xdr:row>107</xdr:row>
      <xdr:rowOff>123189</xdr:rowOff>
    </xdr:to>
    <xdr:sp macro="" textlink="">
      <xdr:nvSpPr>
        <xdr:cNvPr id="378" name="楕円 377"/>
        <xdr:cNvSpPr/>
      </xdr:nvSpPr>
      <xdr:spPr>
        <a:xfrm>
          <a:off x="9588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72389</xdr:rowOff>
    </xdr:from>
    <xdr:to>
      <xdr:col>55</xdr:col>
      <xdr:colOff>0</xdr:colOff>
      <xdr:row>107</xdr:row>
      <xdr:rowOff>80011</xdr:rowOff>
    </xdr:to>
    <xdr:cxnSp macro="">
      <xdr:nvCxnSpPr>
        <xdr:cNvPr id="379" name="直線コネクタ 378"/>
        <xdr:cNvCxnSpPr/>
      </xdr:nvCxnSpPr>
      <xdr:spPr>
        <a:xfrm>
          <a:off x="9639300" y="184175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6366</xdr:rowOff>
    </xdr:from>
    <xdr:ext cx="469744" cy="259045"/>
    <xdr:sp macro="" textlink="">
      <xdr:nvSpPr>
        <xdr:cNvPr id="380" name="n_1aveValue【市民会館】&#10;一人当たり面積"/>
        <xdr:cNvSpPr txBox="1"/>
      </xdr:nvSpPr>
      <xdr:spPr>
        <a:xfrm>
          <a:off x="9391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381"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114316</xdr:rowOff>
    </xdr:from>
    <xdr:ext cx="469744" cy="259045"/>
    <xdr:sp macro="" textlink="">
      <xdr:nvSpPr>
        <xdr:cNvPr id="382" name="n_1mainValue【市民会館】&#10;一人当たり面積"/>
        <xdr:cNvSpPr txBox="1"/>
      </xdr:nvSpPr>
      <xdr:spPr>
        <a:xfrm>
          <a:off x="93917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5" name="テキスト ボックス 3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3" name="テキスト ボックス 40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407" name="直線コネクタ 406"/>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08"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09" name="直線コネクタ 408"/>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410" name="【一般廃棄物処理施設】&#10;有形固定資産減価償却率最大値テキスト"/>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411" name="直線コネクタ 410"/>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76217</xdr:rowOff>
    </xdr:from>
    <xdr:ext cx="405111" cy="259045"/>
    <xdr:sp macro="" textlink="">
      <xdr:nvSpPr>
        <xdr:cNvPr id="412" name="【一般廃棄物処理施設】&#10;有形固定資産減価償却率平均値テキスト"/>
        <xdr:cNvSpPr txBox="1"/>
      </xdr:nvSpPr>
      <xdr:spPr>
        <a:xfrm>
          <a:off x="16357600" y="641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13" name="フローチャート: 判断 412"/>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14" name="フローチャート: 判断 413"/>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15" name="フローチャート: 判断 414"/>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84455</xdr:rowOff>
    </xdr:from>
    <xdr:to>
      <xdr:col>85</xdr:col>
      <xdr:colOff>177800</xdr:colOff>
      <xdr:row>38</xdr:row>
      <xdr:rowOff>14605</xdr:rowOff>
    </xdr:to>
    <xdr:sp macro="" textlink="">
      <xdr:nvSpPr>
        <xdr:cNvPr id="421" name="楕円 420"/>
        <xdr:cNvSpPr/>
      </xdr:nvSpPr>
      <xdr:spPr>
        <a:xfrm>
          <a:off x="162687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107332</xdr:rowOff>
    </xdr:from>
    <xdr:ext cx="405111" cy="259045"/>
    <xdr:sp macro="" textlink="">
      <xdr:nvSpPr>
        <xdr:cNvPr id="422" name="【一般廃棄物処理施設】&#10;有形固定資産減価償却率該当値テキスト"/>
        <xdr:cNvSpPr txBox="1"/>
      </xdr:nvSpPr>
      <xdr:spPr>
        <a:xfrm>
          <a:off x="16357600"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113030</xdr:rowOff>
    </xdr:from>
    <xdr:to>
      <xdr:col>81</xdr:col>
      <xdr:colOff>101600</xdr:colOff>
      <xdr:row>38</xdr:row>
      <xdr:rowOff>43180</xdr:rowOff>
    </xdr:to>
    <xdr:sp macro="" textlink="">
      <xdr:nvSpPr>
        <xdr:cNvPr id="423" name="楕円 422"/>
        <xdr:cNvSpPr/>
      </xdr:nvSpPr>
      <xdr:spPr>
        <a:xfrm>
          <a:off x="15430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135255</xdr:rowOff>
    </xdr:from>
    <xdr:to>
      <xdr:col>85</xdr:col>
      <xdr:colOff>127000</xdr:colOff>
      <xdr:row>37</xdr:row>
      <xdr:rowOff>163830</xdr:rowOff>
    </xdr:to>
    <xdr:cxnSp macro="">
      <xdr:nvCxnSpPr>
        <xdr:cNvPr id="424" name="直線コネクタ 423"/>
        <xdr:cNvCxnSpPr/>
      </xdr:nvCxnSpPr>
      <xdr:spPr>
        <a:xfrm flipV="1">
          <a:off x="15481300" y="64789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425"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26" name="n_2aveValue【一般廃棄物処理施設】&#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59707</xdr:rowOff>
    </xdr:from>
    <xdr:ext cx="405111" cy="259045"/>
    <xdr:sp macro="" textlink="">
      <xdr:nvSpPr>
        <xdr:cNvPr id="427" name="n_1mainValue【一般廃棄物処理施設】&#10;有形固定資産減価償却率"/>
        <xdr:cNvSpPr txBox="1"/>
      </xdr:nvSpPr>
      <xdr:spPr>
        <a:xfrm>
          <a:off x="15266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9" name="テキスト ボックス 43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1" name="テキスト ボックス 44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43" name="テキスト ボックス 442"/>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45" name="テキスト ボックス 444"/>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7" name="テキスト ボックス 44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51" name="直線コネクタ 450"/>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52" name="【一般廃棄物処理施設】&#10;一人当たり有形固定資産（償却資産）額最小値テキスト"/>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53" name="直線コネクタ 452"/>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54" name="【一般廃棄物処理施設】&#10;一人当たり有形固定資産（償却資産）額最大値テキスト"/>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55" name="直線コネクタ 454"/>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101528</xdr:rowOff>
    </xdr:from>
    <xdr:ext cx="534377" cy="259045"/>
    <xdr:sp macro="" textlink="">
      <xdr:nvSpPr>
        <xdr:cNvPr id="456" name="【一般廃棄物処理施設】&#10;一人当たり有形固定資産（償却資産）額平均値テキスト"/>
        <xdr:cNvSpPr txBox="1"/>
      </xdr:nvSpPr>
      <xdr:spPr>
        <a:xfrm>
          <a:off x="22199600" y="627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57" name="フローチャート: 判断 456"/>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58" name="フローチャート: 判断 457"/>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12179</xdr:rowOff>
    </xdr:from>
    <xdr:to>
      <xdr:col>107</xdr:col>
      <xdr:colOff>101600</xdr:colOff>
      <xdr:row>37</xdr:row>
      <xdr:rowOff>113779</xdr:rowOff>
    </xdr:to>
    <xdr:sp macro="" textlink="">
      <xdr:nvSpPr>
        <xdr:cNvPr id="459" name="フローチャート: 判断 458"/>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123711</xdr:rowOff>
    </xdr:from>
    <xdr:to>
      <xdr:col>116</xdr:col>
      <xdr:colOff>114300</xdr:colOff>
      <xdr:row>40</xdr:row>
      <xdr:rowOff>53861</xdr:rowOff>
    </xdr:to>
    <xdr:sp macro="" textlink="">
      <xdr:nvSpPr>
        <xdr:cNvPr id="465" name="楕円 464"/>
        <xdr:cNvSpPr/>
      </xdr:nvSpPr>
      <xdr:spPr>
        <a:xfrm>
          <a:off x="22110700" y="68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102138</xdr:rowOff>
    </xdr:from>
    <xdr:ext cx="534377" cy="259045"/>
    <xdr:sp macro="" textlink="">
      <xdr:nvSpPr>
        <xdr:cNvPr id="466" name="【一般廃棄物処理施設】&#10;一人当たり有形固定資産（償却資産）額該当値テキスト"/>
        <xdr:cNvSpPr txBox="1"/>
      </xdr:nvSpPr>
      <xdr:spPr>
        <a:xfrm>
          <a:off x="22199600" y="67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134214</xdr:rowOff>
    </xdr:from>
    <xdr:to>
      <xdr:col>112</xdr:col>
      <xdr:colOff>38100</xdr:colOff>
      <xdr:row>40</xdr:row>
      <xdr:rowOff>64364</xdr:rowOff>
    </xdr:to>
    <xdr:sp macro="" textlink="">
      <xdr:nvSpPr>
        <xdr:cNvPr id="467" name="楕円 466"/>
        <xdr:cNvSpPr/>
      </xdr:nvSpPr>
      <xdr:spPr>
        <a:xfrm>
          <a:off x="21272500" y="68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3061</xdr:rowOff>
    </xdr:from>
    <xdr:to>
      <xdr:col>116</xdr:col>
      <xdr:colOff>63500</xdr:colOff>
      <xdr:row>40</xdr:row>
      <xdr:rowOff>13564</xdr:rowOff>
    </xdr:to>
    <xdr:cxnSp macro="">
      <xdr:nvCxnSpPr>
        <xdr:cNvPr id="468" name="直線コネクタ 467"/>
        <xdr:cNvCxnSpPr/>
      </xdr:nvCxnSpPr>
      <xdr:spPr>
        <a:xfrm flipV="1">
          <a:off x="21323300" y="6861061"/>
          <a:ext cx="838200" cy="1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26954</xdr:rowOff>
    </xdr:from>
    <xdr:ext cx="534377" cy="259045"/>
    <xdr:sp macro="" textlink="">
      <xdr:nvSpPr>
        <xdr:cNvPr id="469" name="n_1aveValue【一般廃棄物処理施設】&#10;一人当たり有形固定資産（償却資産）額"/>
        <xdr:cNvSpPr txBox="1"/>
      </xdr:nvSpPr>
      <xdr:spPr>
        <a:xfrm>
          <a:off x="21043411" y="619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130306</xdr:rowOff>
    </xdr:from>
    <xdr:ext cx="534377" cy="259045"/>
    <xdr:sp macro="" textlink="">
      <xdr:nvSpPr>
        <xdr:cNvPr id="470" name="n_2aveValue【一般廃棄物処理施設】&#10;一人当たり有形固定資産（償却資産）額"/>
        <xdr:cNvSpPr txBox="1"/>
      </xdr:nvSpPr>
      <xdr:spPr>
        <a:xfrm>
          <a:off x="20167111" y="61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55491</xdr:rowOff>
    </xdr:from>
    <xdr:ext cx="534377" cy="259045"/>
    <xdr:sp macro="" textlink="">
      <xdr:nvSpPr>
        <xdr:cNvPr id="471" name="n_1mainValue【一般廃棄物処理施設】&#10;一人当たり有形固定資産（償却資産）額"/>
        <xdr:cNvSpPr txBox="1"/>
      </xdr:nvSpPr>
      <xdr:spPr>
        <a:xfrm>
          <a:off x="21043411" y="691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3" name="直線コネクタ 4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4" name="テキスト ボックス 48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5" name="直線コネクタ 4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6" name="テキスト ボックス 4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7" name="直線コネクタ 4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8" name="テキスト ボックス 4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9" name="直線コネクタ 4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0" name="テキスト ボックス 4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1" name="直線コネクタ 4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2" name="テキスト ボックス 4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3" name="直線コネクタ 4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4" name="テキスト ボックス 49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6" name="テキスト ボックス 49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498" name="直線コネクタ 497"/>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499"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500" name="直線コネクタ 499"/>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01"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02" name="直線コネクタ 50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4371</xdr:rowOff>
    </xdr:from>
    <xdr:ext cx="405111" cy="259045"/>
    <xdr:sp macro="" textlink="">
      <xdr:nvSpPr>
        <xdr:cNvPr id="503" name="【保健センター・保健所】&#10;有形固定資産減価償却率平均値テキスト"/>
        <xdr:cNvSpPr txBox="1"/>
      </xdr:nvSpPr>
      <xdr:spPr>
        <a:xfrm>
          <a:off x="16357600" y="10119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04" name="フローチャート: 判断 503"/>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05" name="フローチャート: 判断 50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79828</xdr:rowOff>
    </xdr:from>
    <xdr:to>
      <xdr:col>76</xdr:col>
      <xdr:colOff>165100</xdr:colOff>
      <xdr:row>61</xdr:row>
      <xdr:rowOff>9978</xdr:rowOff>
    </xdr:to>
    <xdr:sp macro="" textlink="">
      <xdr:nvSpPr>
        <xdr:cNvPr id="506" name="フローチャート: 判断 505"/>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66766</xdr:rowOff>
    </xdr:from>
    <xdr:to>
      <xdr:col>85</xdr:col>
      <xdr:colOff>177800</xdr:colOff>
      <xdr:row>56</xdr:row>
      <xdr:rowOff>168366</xdr:rowOff>
    </xdr:to>
    <xdr:sp macro="" textlink="">
      <xdr:nvSpPr>
        <xdr:cNvPr id="512" name="楕円 511"/>
        <xdr:cNvSpPr/>
      </xdr:nvSpPr>
      <xdr:spPr>
        <a:xfrm>
          <a:off x="16268700" y="966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89643</xdr:rowOff>
    </xdr:from>
    <xdr:ext cx="405111" cy="259045"/>
    <xdr:sp macro="" textlink="">
      <xdr:nvSpPr>
        <xdr:cNvPr id="513" name="【保健センター・保健所】&#10;有形固定資産減価償却率該当値テキスト"/>
        <xdr:cNvSpPr txBox="1"/>
      </xdr:nvSpPr>
      <xdr:spPr>
        <a:xfrm>
          <a:off x="16357600" y="951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138612</xdr:rowOff>
    </xdr:from>
    <xdr:to>
      <xdr:col>81</xdr:col>
      <xdr:colOff>101600</xdr:colOff>
      <xdr:row>57</xdr:row>
      <xdr:rowOff>68762</xdr:rowOff>
    </xdr:to>
    <xdr:sp macro="" textlink="">
      <xdr:nvSpPr>
        <xdr:cNvPr id="514" name="楕円 513"/>
        <xdr:cNvSpPr/>
      </xdr:nvSpPr>
      <xdr:spPr>
        <a:xfrm>
          <a:off x="15430500" y="97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117566</xdr:rowOff>
    </xdr:from>
    <xdr:to>
      <xdr:col>85</xdr:col>
      <xdr:colOff>127000</xdr:colOff>
      <xdr:row>57</xdr:row>
      <xdr:rowOff>17962</xdr:rowOff>
    </xdr:to>
    <xdr:cxnSp macro="">
      <xdr:nvCxnSpPr>
        <xdr:cNvPr id="515" name="直線コネクタ 514"/>
        <xdr:cNvCxnSpPr/>
      </xdr:nvCxnSpPr>
      <xdr:spPr>
        <a:xfrm flipV="1">
          <a:off x="15481300" y="9718766"/>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16" name="n_1aveValue【保健センター・保健所】&#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26505</xdr:rowOff>
    </xdr:from>
    <xdr:ext cx="405111" cy="259045"/>
    <xdr:sp macro="" textlink="">
      <xdr:nvSpPr>
        <xdr:cNvPr id="517" name="n_2aveValue【保健センター・保健所】&#10;有形固定資産減価償却率"/>
        <xdr:cNvSpPr txBox="1"/>
      </xdr:nvSpPr>
      <xdr:spPr>
        <a:xfrm>
          <a:off x="14389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85289</xdr:rowOff>
    </xdr:from>
    <xdr:ext cx="405111" cy="259045"/>
    <xdr:sp macro="" textlink="">
      <xdr:nvSpPr>
        <xdr:cNvPr id="518" name="n_1mainValue【保健センター・保健所】&#10;有形固定資産減価償却率"/>
        <xdr:cNvSpPr txBox="1"/>
      </xdr:nvSpPr>
      <xdr:spPr>
        <a:xfrm>
          <a:off x="15266044" y="951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42" name="直線コネクタ 541"/>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4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44" name="直線コネクタ 54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45"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46" name="直線コネクタ 54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547"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48" name="フローチャート: 判断 547"/>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49" name="フローチャート: 判断 548"/>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158750</xdr:rowOff>
    </xdr:from>
    <xdr:to>
      <xdr:col>107</xdr:col>
      <xdr:colOff>101600</xdr:colOff>
      <xdr:row>61</xdr:row>
      <xdr:rowOff>88900</xdr:rowOff>
    </xdr:to>
    <xdr:sp macro="" textlink="">
      <xdr:nvSpPr>
        <xdr:cNvPr id="550" name="フローチャート: 判断 549"/>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56" name="楕円 555"/>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557"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xdr:rowOff>
    </xdr:from>
    <xdr:to>
      <xdr:col>112</xdr:col>
      <xdr:colOff>38100</xdr:colOff>
      <xdr:row>62</xdr:row>
      <xdr:rowOff>107950</xdr:rowOff>
    </xdr:to>
    <xdr:sp macro="" textlink="">
      <xdr:nvSpPr>
        <xdr:cNvPr id="558" name="楕円 557"/>
        <xdr:cNvSpPr/>
      </xdr:nvSpPr>
      <xdr:spPr>
        <a:xfrm>
          <a:off x="21272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57150</xdr:rowOff>
    </xdr:from>
    <xdr:to>
      <xdr:col>116</xdr:col>
      <xdr:colOff>63500</xdr:colOff>
      <xdr:row>62</xdr:row>
      <xdr:rowOff>114300</xdr:rowOff>
    </xdr:to>
    <xdr:cxnSp macro="">
      <xdr:nvCxnSpPr>
        <xdr:cNvPr id="559" name="直線コネクタ 558"/>
        <xdr:cNvCxnSpPr/>
      </xdr:nvCxnSpPr>
      <xdr:spPr>
        <a:xfrm>
          <a:off x="21323300" y="10687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29227</xdr:rowOff>
    </xdr:from>
    <xdr:ext cx="469744" cy="259045"/>
    <xdr:sp macro="" textlink="">
      <xdr:nvSpPr>
        <xdr:cNvPr id="560" name="n_1aveValue【保健センター・保健所】&#10;一人当たり面積"/>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105427</xdr:rowOff>
    </xdr:from>
    <xdr:ext cx="469744" cy="259045"/>
    <xdr:sp macro="" textlink="">
      <xdr:nvSpPr>
        <xdr:cNvPr id="561" name="n_2aveValue【保健センター・保健所】&#10;一人当たり面積"/>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99077</xdr:rowOff>
    </xdr:from>
    <xdr:ext cx="469744" cy="259045"/>
    <xdr:sp macro="" textlink="">
      <xdr:nvSpPr>
        <xdr:cNvPr id="562" name="n_1mainValue【保健センター・保健所】&#10;一人当たり面積"/>
        <xdr:cNvSpPr txBox="1"/>
      </xdr:nvSpPr>
      <xdr:spPr>
        <a:xfrm>
          <a:off x="210757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3" name="テキスト ボックス 5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74" name="直線コネクタ 57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5" name="テキスト ボックス 57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6" name="直線コネクタ 57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7" name="テキスト ボックス 57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8" name="直線コネクタ 57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79" name="テキスト ボックス 57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0" name="直線コネクタ 57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1" name="テキスト ボックス 58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585" name="直線コネクタ 584"/>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586"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587" name="直線コネクタ 586"/>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588"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589" name="直線コネクタ 588"/>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138192</xdr:rowOff>
    </xdr:from>
    <xdr:ext cx="405111" cy="259045"/>
    <xdr:sp macro="" textlink="">
      <xdr:nvSpPr>
        <xdr:cNvPr id="590" name="【消防施設】&#10;有形固定資産減価償却率平均値テキスト"/>
        <xdr:cNvSpPr txBox="1"/>
      </xdr:nvSpPr>
      <xdr:spPr>
        <a:xfrm>
          <a:off x="16357600" y="1385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591" name="フローチャート: 判断 590"/>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592" name="フローチャート: 判断 591"/>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93" name="フローチャート: 判断 592"/>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4" name="テキスト ボックス 5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5" name="テキスト ボックス 5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6" name="テキスト ボックス 5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7" name="テキスト ボックス 5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8" name="テキスト ボックス 5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5587</xdr:rowOff>
    </xdr:from>
    <xdr:to>
      <xdr:col>85</xdr:col>
      <xdr:colOff>177800</xdr:colOff>
      <xdr:row>82</xdr:row>
      <xdr:rowOff>107187</xdr:rowOff>
    </xdr:to>
    <xdr:sp macro="" textlink="">
      <xdr:nvSpPr>
        <xdr:cNvPr id="599" name="楕円 598"/>
        <xdr:cNvSpPr/>
      </xdr:nvSpPr>
      <xdr:spPr>
        <a:xfrm>
          <a:off x="162687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155464</xdr:rowOff>
    </xdr:from>
    <xdr:ext cx="405111" cy="259045"/>
    <xdr:sp macro="" textlink="">
      <xdr:nvSpPr>
        <xdr:cNvPr id="600" name="【消防施設】&#10;有形固定資産減価償却率該当値テキスト"/>
        <xdr:cNvSpPr txBox="1"/>
      </xdr:nvSpPr>
      <xdr:spPr>
        <a:xfrm>
          <a:off x="16357600"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39878</xdr:rowOff>
    </xdr:from>
    <xdr:to>
      <xdr:col>81</xdr:col>
      <xdr:colOff>101600</xdr:colOff>
      <xdr:row>82</xdr:row>
      <xdr:rowOff>141478</xdr:rowOff>
    </xdr:to>
    <xdr:sp macro="" textlink="">
      <xdr:nvSpPr>
        <xdr:cNvPr id="601" name="楕円 600"/>
        <xdr:cNvSpPr/>
      </xdr:nvSpPr>
      <xdr:spPr>
        <a:xfrm>
          <a:off x="15430500" y="140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56387</xdr:rowOff>
    </xdr:from>
    <xdr:to>
      <xdr:col>85</xdr:col>
      <xdr:colOff>127000</xdr:colOff>
      <xdr:row>82</xdr:row>
      <xdr:rowOff>90678</xdr:rowOff>
    </xdr:to>
    <xdr:cxnSp macro="">
      <xdr:nvCxnSpPr>
        <xdr:cNvPr id="602" name="直線コネクタ 601"/>
        <xdr:cNvCxnSpPr/>
      </xdr:nvCxnSpPr>
      <xdr:spPr>
        <a:xfrm flipV="1">
          <a:off x="15481300" y="1411528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603" name="n_1aveValue【消防施設】&#10;有形固定資産減価償却率"/>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04"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132605</xdr:rowOff>
    </xdr:from>
    <xdr:ext cx="405111" cy="259045"/>
    <xdr:sp macro="" textlink="">
      <xdr:nvSpPr>
        <xdr:cNvPr id="605" name="n_1mainValue【消防施設】&#10;有形固定資産減価償却率"/>
        <xdr:cNvSpPr txBox="1"/>
      </xdr:nvSpPr>
      <xdr:spPr>
        <a:xfrm>
          <a:off x="15266044" y="1419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6" name="直線コネクタ 61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7" name="テキスト ボックス 61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18" name="直線コネクタ 61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9" name="テキスト ボックス 61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0" name="直線コネクタ 61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1" name="テキスト ボックス 62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2" name="直線コネクタ 62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3" name="テキスト ボックス 62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4" name="直線コネクタ 62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5" name="テキスト ボックス 62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6" name="直線コネクタ 62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7" name="テキスト ボックス 62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631" name="直線コネクタ 630"/>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632"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633" name="直線コネクタ 632"/>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34"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35" name="直線コネクタ 63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14713</xdr:rowOff>
    </xdr:from>
    <xdr:ext cx="469744" cy="259045"/>
    <xdr:sp macro="" textlink="">
      <xdr:nvSpPr>
        <xdr:cNvPr id="636" name="【消防施設】&#10;一人当たり面積平均値テキスト"/>
        <xdr:cNvSpPr txBox="1"/>
      </xdr:nvSpPr>
      <xdr:spPr>
        <a:xfrm>
          <a:off x="22199600" y="1407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37" name="フローチャート: 判断 636"/>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38" name="フローチャート: 判断 637"/>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117929</xdr:rowOff>
    </xdr:from>
    <xdr:to>
      <xdr:col>107</xdr:col>
      <xdr:colOff>101600</xdr:colOff>
      <xdr:row>83</xdr:row>
      <xdr:rowOff>48079</xdr:rowOff>
    </xdr:to>
    <xdr:sp macro="" textlink="">
      <xdr:nvSpPr>
        <xdr:cNvPr id="639" name="フローチャート: 判断 638"/>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0" name="テキスト ボックス 6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645" name="楕円 644"/>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10177</xdr:rowOff>
    </xdr:from>
    <xdr:ext cx="469744" cy="259045"/>
    <xdr:sp macro="" textlink="">
      <xdr:nvSpPr>
        <xdr:cNvPr id="646" name="【消防施設】&#10;一人当たり面積該当値テキスト"/>
        <xdr:cNvSpPr txBox="1"/>
      </xdr:nvSpPr>
      <xdr:spPr>
        <a:xfrm>
          <a:off x="22199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142421</xdr:rowOff>
    </xdr:from>
    <xdr:to>
      <xdr:col>112</xdr:col>
      <xdr:colOff>38100</xdr:colOff>
      <xdr:row>82</xdr:row>
      <xdr:rowOff>72571</xdr:rowOff>
    </xdr:to>
    <xdr:sp macro="" textlink="">
      <xdr:nvSpPr>
        <xdr:cNvPr id="647" name="楕円 646"/>
        <xdr:cNvSpPr/>
      </xdr:nvSpPr>
      <xdr:spPr>
        <a:xfrm>
          <a:off x="21272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21771</xdr:rowOff>
    </xdr:from>
    <xdr:to>
      <xdr:col>116</xdr:col>
      <xdr:colOff>63500</xdr:colOff>
      <xdr:row>82</xdr:row>
      <xdr:rowOff>38100</xdr:rowOff>
    </xdr:to>
    <xdr:cxnSp macro="">
      <xdr:nvCxnSpPr>
        <xdr:cNvPr id="648" name="直線コネクタ 647"/>
        <xdr:cNvCxnSpPr/>
      </xdr:nvCxnSpPr>
      <xdr:spPr>
        <a:xfrm>
          <a:off x="21323300" y="140806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145341</xdr:rowOff>
    </xdr:from>
    <xdr:ext cx="469744" cy="259045"/>
    <xdr:sp macro="" textlink="">
      <xdr:nvSpPr>
        <xdr:cNvPr id="649" name="n_1aveValue【消防施設】&#10;一人当たり面積"/>
        <xdr:cNvSpPr txBox="1"/>
      </xdr:nvSpPr>
      <xdr:spPr>
        <a:xfrm>
          <a:off x="21075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64606</xdr:rowOff>
    </xdr:from>
    <xdr:ext cx="469744" cy="259045"/>
    <xdr:sp macro="" textlink="">
      <xdr:nvSpPr>
        <xdr:cNvPr id="650" name="n_2aveValue【消防施設】&#10;一人当たり面積"/>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89098</xdr:rowOff>
    </xdr:from>
    <xdr:ext cx="469744" cy="259045"/>
    <xdr:sp macro="" textlink="">
      <xdr:nvSpPr>
        <xdr:cNvPr id="651" name="n_1mainValue【消防施設】&#10;一人当たり面積"/>
        <xdr:cNvSpPr txBox="1"/>
      </xdr:nvSpPr>
      <xdr:spPr>
        <a:xfrm>
          <a:off x="21075727" y="1380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2" name="テキスト ボックス 66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3" name="直線コネクタ 66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4" name="テキスト ボックス 66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5" name="直線コネクタ 66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6" name="テキスト ボックス 66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7" name="直線コネクタ 66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8" name="テキスト ボックス 66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9" name="直線コネクタ 66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0" name="テキスト ボックス 66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1" name="直線コネクタ 67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2" name="テキスト ボックス 67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3" name="直線コネクタ 6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4" name="テキスト ボックス 6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676" name="直線コネクタ 675"/>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77"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78" name="直線コネクタ 677"/>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79"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80" name="直線コネクタ 679"/>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154957</xdr:rowOff>
    </xdr:from>
    <xdr:ext cx="405111" cy="259045"/>
    <xdr:sp macro="" textlink="">
      <xdr:nvSpPr>
        <xdr:cNvPr id="681" name="【庁舎】&#10;有形固定資産減価償却率平均値テキスト"/>
        <xdr:cNvSpPr txBox="1"/>
      </xdr:nvSpPr>
      <xdr:spPr>
        <a:xfrm>
          <a:off x="16357600" y="17814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682" name="フローチャート: 判断 681"/>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683" name="フローチャート: 判断 682"/>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684" name="フローチャート: 判断 683"/>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5" name="テキスト ボックス 6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690" name="楕円 689"/>
        <xdr:cNvSpPr/>
      </xdr:nvSpPr>
      <xdr:spPr>
        <a:xfrm>
          <a:off x="162687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110507</xdr:rowOff>
    </xdr:from>
    <xdr:ext cx="405111" cy="259045"/>
    <xdr:sp macro="" textlink="">
      <xdr:nvSpPr>
        <xdr:cNvPr id="691" name="【庁舎】&#10;有形固定資産減価償却率該当値テキスト"/>
        <xdr:cNvSpPr txBox="1"/>
      </xdr:nvSpPr>
      <xdr:spPr>
        <a:xfrm>
          <a:off x="16357600"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162561</xdr:rowOff>
    </xdr:from>
    <xdr:to>
      <xdr:col>81</xdr:col>
      <xdr:colOff>101600</xdr:colOff>
      <xdr:row>105</xdr:row>
      <xdr:rowOff>92711</xdr:rowOff>
    </xdr:to>
    <xdr:sp macro="" textlink="">
      <xdr:nvSpPr>
        <xdr:cNvPr id="692" name="楕円 691"/>
        <xdr:cNvSpPr/>
      </xdr:nvSpPr>
      <xdr:spPr>
        <a:xfrm>
          <a:off x="15430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11430</xdr:rowOff>
    </xdr:from>
    <xdr:to>
      <xdr:col>85</xdr:col>
      <xdr:colOff>127000</xdr:colOff>
      <xdr:row>105</xdr:row>
      <xdr:rowOff>41911</xdr:rowOff>
    </xdr:to>
    <xdr:cxnSp macro="">
      <xdr:nvCxnSpPr>
        <xdr:cNvPr id="693" name="直線コネクタ 692"/>
        <xdr:cNvCxnSpPr/>
      </xdr:nvCxnSpPr>
      <xdr:spPr>
        <a:xfrm flipV="1">
          <a:off x="15481300" y="180136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105427</xdr:rowOff>
    </xdr:from>
    <xdr:ext cx="405111" cy="259045"/>
    <xdr:sp macro="" textlink="">
      <xdr:nvSpPr>
        <xdr:cNvPr id="694" name="n_1aveValue【庁舎】&#10;有形固定資産減価償却率"/>
        <xdr:cNvSpPr txBox="1"/>
      </xdr:nvSpPr>
      <xdr:spPr>
        <a:xfrm>
          <a:off x="152660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695" name="n_2aveValue【庁舎】&#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83838</xdr:rowOff>
    </xdr:from>
    <xdr:ext cx="405111" cy="259045"/>
    <xdr:sp macro="" textlink="">
      <xdr:nvSpPr>
        <xdr:cNvPr id="696" name="n_1mainValue【庁舎】&#10;有形固定資産減価償却率"/>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718" name="直線コネクタ 717"/>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19"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20" name="直線コネクタ 719"/>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721"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722" name="直線コネクタ 721"/>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144290</xdr:rowOff>
    </xdr:from>
    <xdr:ext cx="469744" cy="259045"/>
    <xdr:sp macro="" textlink="">
      <xdr:nvSpPr>
        <xdr:cNvPr id="723" name="【庁舎】&#10;一人当たり面積平均値テキスト"/>
        <xdr:cNvSpPr txBox="1"/>
      </xdr:nvSpPr>
      <xdr:spPr>
        <a:xfrm>
          <a:off x="22199600" y="17803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24" name="フローチャート: 判断 723"/>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725" name="フローチャート: 判断 724"/>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112268</xdr:rowOff>
    </xdr:from>
    <xdr:to>
      <xdr:col>107</xdr:col>
      <xdr:colOff>101600</xdr:colOff>
      <xdr:row>105</xdr:row>
      <xdr:rowOff>42418</xdr:rowOff>
    </xdr:to>
    <xdr:sp macro="" textlink="">
      <xdr:nvSpPr>
        <xdr:cNvPr id="726" name="フローチャート: 判断 725"/>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xdr:rowOff>
    </xdr:from>
    <xdr:to>
      <xdr:col>116</xdr:col>
      <xdr:colOff>114300</xdr:colOff>
      <xdr:row>105</xdr:row>
      <xdr:rowOff>110998</xdr:rowOff>
    </xdr:to>
    <xdr:sp macro="" textlink="">
      <xdr:nvSpPr>
        <xdr:cNvPr id="732" name="楕円 731"/>
        <xdr:cNvSpPr/>
      </xdr:nvSpPr>
      <xdr:spPr>
        <a:xfrm>
          <a:off x="221107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159275</xdr:rowOff>
    </xdr:from>
    <xdr:ext cx="469744" cy="259045"/>
    <xdr:sp macro="" textlink="">
      <xdr:nvSpPr>
        <xdr:cNvPr id="733" name="【庁舎】&#10;一人当たり面積該当値テキスト"/>
        <xdr:cNvSpPr txBox="1"/>
      </xdr:nvSpPr>
      <xdr:spPr>
        <a:xfrm>
          <a:off x="22199600" y="1799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9398</xdr:rowOff>
    </xdr:from>
    <xdr:to>
      <xdr:col>112</xdr:col>
      <xdr:colOff>38100</xdr:colOff>
      <xdr:row>105</xdr:row>
      <xdr:rowOff>110998</xdr:rowOff>
    </xdr:to>
    <xdr:sp macro="" textlink="">
      <xdr:nvSpPr>
        <xdr:cNvPr id="734" name="楕円 733"/>
        <xdr:cNvSpPr/>
      </xdr:nvSpPr>
      <xdr:spPr>
        <a:xfrm>
          <a:off x="21272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60198</xdr:rowOff>
    </xdr:from>
    <xdr:to>
      <xdr:col>116</xdr:col>
      <xdr:colOff>63500</xdr:colOff>
      <xdr:row>105</xdr:row>
      <xdr:rowOff>60198</xdr:rowOff>
    </xdr:to>
    <xdr:cxnSp macro="">
      <xdr:nvCxnSpPr>
        <xdr:cNvPr id="735" name="直線コネクタ 734"/>
        <xdr:cNvCxnSpPr/>
      </xdr:nvCxnSpPr>
      <xdr:spPr>
        <a:xfrm>
          <a:off x="21323300" y="18062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31514</xdr:rowOff>
    </xdr:from>
    <xdr:ext cx="469744" cy="259045"/>
    <xdr:sp macro="" textlink="">
      <xdr:nvSpPr>
        <xdr:cNvPr id="736" name="n_1aveValue【庁舎】&#10;一人当たり面積"/>
        <xdr:cNvSpPr txBox="1"/>
      </xdr:nvSpPr>
      <xdr:spPr>
        <a:xfrm>
          <a:off x="21075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58945</xdr:rowOff>
    </xdr:from>
    <xdr:ext cx="469744" cy="259045"/>
    <xdr:sp macro="" textlink="">
      <xdr:nvSpPr>
        <xdr:cNvPr id="737" name="n_2aveValue【庁舎】&#10;一人当たり面積"/>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102125</xdr:rowOff>
    </xdr:from>
    <xdr:ext cx="469744" cy="259045"/>
    <xdr:sp macro="" textlink="">
      <xdr:nvSpPr>
        <xdr:cNvPr id="738" name="n_1mainValue【庁舎】&#10;一人当たり面積"/>
        <xdr:cNvSpPr txBox="1"/>
      </xdr:nvSpPr>
      <xdr:spPr>
        <a:xfrm>
          <a:off x="21075727" y="181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本市の有形固定資産減価償却率は，保健センター・保健所，体育館・プール，市民会館は類似団体平均より高いが，その他の資産については類似団体と同程度となっている。</a:t>
          </a:r>
        </a:p>
        <a:p>
          <a:r>
            <a:rPr kumimoji="1" lang="ja-JP" altLang="en-US" sz="1300">
              <a:latin typeface="ＭＳ Ｐゴシック" panose="020B0600070205080204" pitchFamily="50" charset="-128"/>
              <a:ea typeface="ＭＳ Ｐゴシック" panose="020B0600070205080204" pitchFamily="50" charset="-128"/>
            </a:rPr>
            <a:t>　老朽化が進んでいる施設については，施設の長寿命化対策を計画的に行っている。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一般廃棄物処理施設においては，現在，新最終処分場，新中間処理施設を整備中である。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522,938
513,811
416.85
199,277,160
193,692,455
4,078,102
102,276,958
111,260,791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は，企業収益や雇用環境等の改善による市税の増加や消費税率引上げに伴う地方消費税交付金の増加などに伴い，基準財政収入額が増加していることから，単年度あたりの財政力指数が上昇傾向にあり，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ポイント上昇の</a:t>
          </a:r>
          <a:r>
            <a:rPr kumimoji="1" lang="en-US" altLang="ja-JP" sz="1300">
              <a:latin typeface="ＭＳ Ｐゴシック" panose="020B0600070205080204" pitchFamily="50" charset="-128"/>
              <a:ea typeface="ＭＳ Ｐゴシック" panose="020B0600070205080204" pitchFamily="50" charset="-128"/>
            </a:rPr>
            <a:t>0.99</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今後も，自主的な財政運営を継続するため，都市の活力を高め，定住・交流人口の増加や多様な産業の集積などを促進し，安定的な財源確保に努めていく。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19755</xdr:rowOff>
    </xdr:to>
    <xdr:cxnSp macro="">
      <xdr:nvCxnSpPr>
        <xdr:cNvPr id="69" name="直線コネクタ 68"/>
        <xdr:cNvCxnSpPr/>
      </xdr:nvCxnSpPr>
      <xdr:spPr>
        <a:xfrm flipV="1">
          <a:off x="4114800" y="68643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46567</xdr:rowOff>
    </xdr:to>
    <xdr:cxnSp macro="">
      <xdr:nvCxnSpPr>
        <xdr:cNvPr id="72" name="直線コネクタ 71"/>
        <xdr:cNvCxnSpPr/>
      </xdr:nvCxnSpPr>
      <xdr:spPr>
        <a:xfrm flipV="1">
          <a:off x="3225800" y="68777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59972</xdr:rowOff>
    </xdr:to>
    <xdr:cxnSp macro="">
      <xdr:nvCxnSpPr>
        <xdr:cNvPr id="75" name="直線コネクタ 74"/>
        <xdr:cNvCxnSpPr/>
      </xdr:nvCxnSpPr>
      <xdr:spPr>
        <a:xfrm flipV="1">
          <a:off x="2336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59972</xdr:rowOff>
    </xdr:from>
    <xdr:to>
      <xdr:col>11</xdr:col>
      <xdr:colOff>31750</xdr:colOff>
      <xdr:row>40</xdr:row>
      <xdr:rowOff>73378</xdr:rowOff>
    </xdr:to>
    <xdr:cxnSp macro="">
      <xdr:nvCxnSpPr>
        <xdr:cNvPr id="78" name="直線コネクタ 77"/>
        <xdr:cNvCxnSpPr/>
      </xdr:nvCxnSpPr>
      <xdr:spPr>
        <a:xfrm flipV="1">
          <a:off x="1447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7355</xdr:rowOff>
    </xdr:from>
    <xdr:ext cx="762000" cy="259045"/>
    <xdr:sp macro="" textlink="">
      <xdr:nvSpPr>
        <xdr:cNvPr id="80" name="テキスト ボックス 79"/>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140405</xdr:rowOff>
    </xdr:from>
    <xdr:to>
      <xdr:col>19</xdr:col>
      <xdr:colOff>184150</xdr:colOff>
      <xdr:row>40</xdr:row>
      <xdr:rowOff>70555</xdr:rowOff>
    </xdr:to>
    <xdr:sp macro="" textlink="">
      <xdr:nvSpPr>
        <xdr:cNvPr id="90" name="楕円 89"/>
        <xdr:cNvSpPr/>
      </xdr:nvSpPr>
      <xdr:spPr>
        <a:xfrm>
          <a:off x="4064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80732</xdr:rowOff>
    </xdr:from>
    <xdr:ext cx="736600" cy="259045"/>
    <xdr:sp macro="" textlink="">
      <xdr:nvSpPr>
        <xdr:cNvPr id="91" name="テキスト ボックス 90"/>
        <xdr:cNvSpPr txBox="1"/>
      </xdr:nvSpPr>
      <xdr:spPr>
        <a:xfrm>
          <a:off x="3733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9172</xdr:rowOff>
    </xdr:from>
    <xdr:to>
      <xdr:col>11</xdr:col>
      <xdr:colOff>82550</xdr:colOff>
      <xdr:row>40</xdr:row>
      <xdr:rowOff>110772</xdr:rowOff>
    </xdr:to>
    <xdr:sp macro="" textlink="">
      <xdr:nvSpPr>
        <xdr:cNvPr id="94" name="楕円 93"/>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120949</xdr:rowOff>
    </xdr:from>
    <xdr:ext cx="762000" cy="259045"/>
    <xdr:sp macro="" textlink="">
      <xdr:nvSpPr>
        <xdr:cNvPr id="95" name="テキスト ボックス 94"/>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22578</xdr:rowOff>
    </xdr:from>
    <xdr:to>
      <xdr:col>7</xdr:col>
      <xdr:colOff>31750</xdr:colOff>
      <xdr:row>40</xdr:row>
      <xdr:rowOff>124178</xdr:rowOff>
    </xdr:to>
    <xdr:sp macro="" textlink="">
      <xdr:nvSpPr>
        <xdr:cNvPr id="96" name="楕円 95"/>
        <xdr:cNvSpPr/>
      </xdr:nvSpPr>
      <xdr:spPr>
        <a:xfrm>
          <a:off x="1397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134355</xdr:rowOff>
    </xdr:from>
    <xdr:ext cx="762000" cy="259045"/>
    <xdr:sp macro="" textlink="">
      <xdr:nvSpPr>
        <xdr:cNvPr id="97" name="テキスト ボックス 96"/>
        <xdr:cNvSpPr txBox="1"/>
      </xdr:nvSpPr>
      <xdr:spPr>
        <a:xfrm>
          <a:off x="1066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ポイント向上した。要因としては，歳入において市税や地方消費税交付金等の一般財源が増加したことなどがあげられる。</a:t>
          </a:r>
        </a:p>
        <a:p>
          <a:r>
            <a:rPr kumimoji="1" lang="ja-JP" altLang="en-US" sz="1300">
              <a:latin typeface="ＭＳ Ｐゴシック" panose="020B0600070205080204" pitchFamily="50" charset="-128"/>
              <a:ea typeface="ＭＳ Ｐゴシック" panose="020B0600070205080204" pitchFamily="50" charset="-128"/>
            </a:rPr>
            <a:t>　引き続き，自主財源の積極的な確保に努めるとともに，内部努力の徹底により経常経費を抑制し，財政構造の弾力性の向上に努めることで，本市の中期財政計画上の目標である</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％台への向上を図る。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22352</xdr:rowOff>
    </xdr:from>
    <xdr:to>
      <xdr:col>23</xdr:col>
      <xdr:colOff>133350</xdr:colOff>
      <xdr:row>65</xdr:row>
      <xdr:rowOff>32004</xdr:rowOff>
    </xdr:to>
    <xdr:cxnSp macro="">
      <xdr:nvCxnSpPr>
        <xdr:cNvPr id="130" name="直線コネクタ 129"/>
        <xdr:cNvCxnSpPr/>
      </xdr:nvCxnSpPr>
      <xdr:spPr>
        <a:xfrm flipV="1">
          <a:off x="4114800" y="1116660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106934</xdr:rowOff>
    </xdr:from>
    <xdr:to>
      <xdr:col>19</xdr:col>
      <xdr:colOff>133350</xdr:colOff>
      <xdr:row>65</xdr:row>
      <xdr:rowOff>32004</xdr:rowOff>
    </xdr:to>
    <xdr:cxnSp macro="">
      <xdr:nvCxnSpPr>
        <xdr:cNvPr id="133" name="直線コネクタ 132"/>
        <xdr:cNvCxnSpPr/>
      </xdr:nvCxnSpPr>
      <xdr:spPr>
        <a:xfrm>
          <a:off x="3225800" y="1107973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44721</xdr:rowOff>
    </xdr:from>
    <xdr:ext cx="736600" cy="259045"/>
    <xdr:sp macro="" textlink="">
      <xdr:nvSpPr>
        <xdr:cNvPr id="135" name="テキスト ボックス 134"/>
        <xdr:cNvSpPr txBox="1"/>
      </xdr:nvSpPr>
      <xdr:spPr>
        <a:xfrm>
          <a:off x="3733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82804</xdr:rowOff>
    </xdr:from>
    <xdr:to>
      <xdr:col>15</xdr:col>
      <xdr:colOff>82550</xdr:colOff>
      <xdr:row>64</xdr:row>
      <xdr:rowOff>106934</xdr:rowOff>
    </xdr:to>
    <xdr:cxnSp macro="">
      <xdr:nvCxnSpPr>
        <xdr:cNvPr id="136" name="直線コネクタ 135"/>
        <xdr:cNvCxnSpPr/>
      </xdr:nvCxnSpPr>
      <xdr:spPr>
        <a:xfrm>
          <a:off x="2336800" y="110556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38" name="テキスト ボックス 137"/>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82804</xdr:rowOff>
    </xdr:from>
    <xdr:to>
      <xdr:col>11</xdr:col>
      <xdr:colOff>31750</xdr:colOff>
      <xdr:row>64</xdr:row>
      <xdr:rowOff>102108</xdr:rowOff>
    </xdr:to>
    <xdr:cxnSp macro="">
      <xdr:nvCxnSpPr>
        <xdr:cNvPr id="139" name="直線コネクタ 138"/>
        <xdr:cNvCxnSpPr/>
      </xdr:nvCxnSpPr>
      <xdr:spPr>
        <a:xfrm flipV="1">
          <a:off x="1447800" y="110556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143781</xdr:rowOff>
    </xdr:from>
    <xdr:ext cx="762000" cy="259045"/>
    <xdr:sp macro="" textlink="">
      <xdr:nvSpPr>
        <xdr:cNvPr id="141" name="テキスト ボックス 140"/>
        <xdr:cNvSpPr txBox="1"/>
      </xdr:nvSpPr>
      <xdr:spPr>
        <a:xfrm>
          <a:off x="1955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3" name="テキスト ボックス 142"/>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49" name="楕円 148"/>
        <xdr:cNvSpPr/>
      </xdr:nvSpPr>
      <xdr:spPr>
        <a:xfrm>
          <a:off x="49022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115079</xdr:rowOff>
    </xdr:from>
    <xdr:ext cx="762000" cy="259045"/>
    <xdr:sp macro="" textlink="">
      <xdr:nvSpPr>
        <xdr:cNvPr id="150" name="財政構造の弾力性該当値テキスト"/>
        <xdr:cNvSpPr txBox="1"/>
      </xdr:nvSpPr>
      <xdr:spPr>
        <a:xfrm>
          <a:off x="5041900" y="1108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152654</xdr:rowOff>
    </xdr:from>
    <xdr:to>
      <xdr:col>19</xdr:col>
      <xdr:colOff>184150</xdr:colOff>
      <xdr:row>65</xdr:row>
      <xdr:rowOff>82804</xdr:rowOff>
    </xdr:to>
    <xdr:sp macro="" textlink="">
      <xdr:nvSpPr>
        <xdr:cNvPr id="151" name="楕円 150"/>
        <xdr:cNvSpPr/>
      </xdr:nvSpPr>
      <xdr:spPr>
        <a:xfrm>
          <a:off x="4064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67581</xdr:rowOff>
    </xdr:from>
    <xdr:ext cx="736600" cy="259045"/>
    <xdr:sp macro="" textlink="">
      <xdr:nvSpPr>
        <xdr:cNvPr id="152" name="テキスト ボックス 151"/>
        <xdr:cNvSpPr txBox="1"/>
      </xdr:nvSpPr>
      <xdr:spPr>
        <a:xfrm>
          <a:off x="3733800" y="1121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56134</xdr:rowOff>
    </xdr:from>
    <xdr:to>
      <xdr:col>15</xdr:col>
      <xdr:colOff>133350</xdr:colOff>
      <xdr:row>64</xdr:row>
      <xdr:rowOff>157734</xdr:rowOff>
    </xdr:to>
    <xdr:sp macro="" textlink="">
      <xdr:nvSpPr>
        <xdr:cNvPr id="153" name="楕円 152"/>
        <xdr:cNvSpPr/>
      </xdr:nvSpPr>
      <xdr:spPr>
        <a:xfrm>
          <a:off x="3175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142511</xdr:rowOff>
    </xdr:from>
    <xdr:ext cx="762000" cy="259045"/>
    <xdr:sp macro="" textlink="">
      <xdr:nvSpPr>
        <xdr:cNvPr id="154" name="テキスト ボックス 153"/>
        <xdr:cNvSpPr txBox="1"/>
      </xdr:nvSpPr>
      <xdr:spPr>
        <a:xfrm>
          <a:off x="2844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32004</xdr:rowOff>
    </xdr:from>
    <xdr:to>
      <xdr:col>11</xdr:col>
      <xdr:colOff>82550</xdr:colOff>
      <xdr:row>64</xdr:row>
      <xdr:rowOff>133604</xdr:rowOff>
    </xdr:to>
    <xdr:sp macro="" textlink="">
      <xdr:nvSpPr>
        <xdr:cNvPr id="155" name="楕円 154"/>
        <xdr:cNvSpPr/>
      </xdr:nvSpPr>
      <xdr:spPr>
        <a:xfrm>
          <a:off x="2286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118381</xdr:rowOff>
    </xdr:from>
    <xdr:ext cx="762000" cy="259045"/>
    <xdr:sp macro="" textlink="">
      <xdr:nvSpPr>
        <xdr:cNvPr id="156" name="テキスト ボックス 155"/>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57" name="楕円 156"/>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58" name="テキスト ボックス 157"/>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[103,547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人件費は退職者数の増に伴う退職手当の増などにより前年度より増加し，物件費は臨時福祉給付金等給付事務費の減などにより，前年度より減少した。</a:t>
          </a:r>
        </a:p>
        <a:p>
          <a:r>
            <a:rPr kumimoji="1" lang="ja-JP" altLang="en-US" sz="1300">
              <a:latin typeface="ＭＳ Ｐゴシック" panose="020B0600070205080204" pitchFamily="50" charset="-128"/>
              <a:ea typeface="ＭＳ Ｐゴシック" panose="020B0600070205080204" pitchFamily="50" charset="-128"/>
            </a:rPr>
            <a:t>　引き続き，定員の適正化などにより人件費を抑制するとともに，内部努力の徹底等による経費の抑制をすることで，事業の効率化を図っていく。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47489</xdr:rowOff>
    </xdr:from>
    <xdr:to>
      <xdr:col>23</xdr:col>
      <xdr:colOff>133350</xdr:colOff>
      <xdr:row>84</xdr:row>
      <xdr:rowOff>54535</xdr:rowOff>
    </xdr:to>
    <xdr:cxnSp macro="">
      <xdr:nvCxnSpPr>
        <xdr:cNvPr id="191" name="直線コネクタ 190"/>
        <xdr:cNvCxnSpPr/>
      </xdr:nvCxnSpPr>
      <xdr:spPr>
        <a:xfrm flipV="1">
          <a:off x="4114800" y="14449289"/>
          <a:ext cx="838200" cy="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28560</xdr:rowOff>
    </xdr:from>
    <xdr:ext cx="762000" cy="259045"/>
    <xdr:sp macro="" textlink="">
      <xdr:nvSpPr>
        <xdr:cNvPr id="192" name="人件費・物件費等の状況平均値テキスト"/>
        <xdr:cNvSpPr txBox="1"/>
      </xdr:nvSpPr>
      <xdr:spPr>
        <a:xfrm>
          <a:off x="5041900" y="1443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54535</xdr:rowOff>
    </xdr:from>
    <xdr:to>
      <xdr:col>19</xdr:col>
      <xdr:colOff>133350</xdr:colOff>
      <xdr:row>84</xdr:row>
      <xdr:rowOff>74394</xdr:rowOff>
    </xdr:to>
    <xdr:cxnSp macro="">
      <xdr:nvCxnSpPr>
        <xdr:cNvPr id="194" name="直線コネクタ 193"/>
        <xdr:cNvCxnSpPr/>
      </xdr:nvCxnSpPr>
      <xdr:spPr>
        <a:xfrm flipV="1">
          <a:off x="3225800" y="14456335"/>
          <a:ext cx="889000" cy="1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155239</xdr:rowOff>
    </xdr:from>
    <xdr:ext cx="736600" cy="259045"/>
    <xdr:sp macro="" textlink="">
      <xdr:nvSpPr>
        <xdr:cNvPr id="196" name="テキスト ボックス 195"/>
        <xdr:cNvSpPr txBox="1"/>
      </xdr:nvSpPr>
      <xdr:spPr>
        <a:xfrm>
          <a:off x="3733800" y="1455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68604</xdr:rowOff>
    </xdr:from>
    <xdr:to>
      <xdr:col>15</xdr:col>
      <xdr:colOff>82550</xdr:colOff>
      <xdr:row>84</xdr:row>
      <xdr:rowOff>74394</xdr:rowOff>
    </xdr:to>
    <xdr:cxnSp macro="">
      <xdr:nvCxnSpPr>
        <xdr:cNvPr id="197" name="直線コネクタ 196"/>
        <xdr:cNvCxnSpPr/>
      </xdr:nvCxnSpPr>
      <xdr:spPr>
        <a:xfrm>
          <a:off x="2336800" y="14470404"/>
          <a:ext cx="8890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141171</xdr:rowOff>
    </xdr:from>
    <xdr:ext cx="762000" cy="259045"/>
    <xdr:sp macro="" textlink="">
      <xdr:nvSpPr>
        <xdr:cNvPr id="199" name="テキスト ボックス 198"/>
        <xdr:cNvSpPr txBox="1"/>
      </xdr:nvSpPr>
      <xdr:spPr>
        <a:xfrm>
          <a:off x="2844800" y="1454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156105</xdr:rowOff>
    </xdr:from>
    <xdr:to>
      <xdr:col>11</xdr:col>
      <xdr:colOff>31750</xdr:colOff>
      <xdr:row>84</xdr:row>
      <xdr:rowOff>68604</xdr:rowOff>
    </xdr:to>
    <xdr:cxnSp macro="">
      <xdr:nvCxnSpPr>
        <xdr:cNvPr id="200" name="直線コネクタ 199"/>
        <xdr:cNvCxnSpPr/>
      </xdr:nvCxnSpPr>
      <xdr:spPr>
        <a:xfrm>
          <a:off x="1447800" y="14386455"/>
          <a:ext cx="889000" cy="8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127393</xdr:rowOff>
    </xdr:from>
    <xdr:ext cx="762000" cy="259045"/>
    <xdr:sp macro="" textlink="">
      <xdr:nvSpPr>
        <xdr:cNvPr id="202" name="テキスト ボックス 201"/>
        <xdr:cNvSpPr txBox="1"/>
      </xdr:nvSpPr>
      <xdr:spPr>
        <a:xfrm>
          <a:off x="1955800" y="1452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29015</xdr:rowOff>
    </xdr:from>
    <xdr:ext cx="762000" cy="259045"/>
    <xdr:sp macro="" textlink="">
      <xdr:nvSpPr>
        <xdr:cNvPr id="204" name="テキスト ボックス 203"/>
        <xdr:cNvSpPr txBox="1"/>
      </xdr:nvSpPr>
      <xdr:spPr>
        <a:xfrm>
          <a:off x="1066800" y="144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168139</xdr:rowOff>
    </xdr:from>
    <xdr:to>
      <xdr:col>23</xdr:col>
      <xdr:colOff>184150</xdr:colOff>
      <xdr:row>84</xdr:row>
      <xdr:rowOff>98289</xdr:rowOff>
    </xdr:to>
    <xdr:sp macro="" textlink="">
      <xdr:nvSpPr>
        <xdr:cNvPr id="210" name="楕円 209"/>
        <xdr:cNvSpPr/>
      </xdr:nvSpPr>
      <xdr:spPr>
        <a:xfrm>
          <a:off x="4902200" y="1439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13216</xdr:rowOff>
    </xdr:from>
    <xdr:ext cx="762000" cy="259045"/>
    <xdr:sp macro="" textlink="">
      <xdr:nvSpPr>
        <xdr:cNvPr id="211" name="人件費・物件費等の状況該当値テキスト"/>
        <xdr:cNvSpPr txBox="1"/>
      </xdr:nvSpPr>
      <xdr:spPr>
        <a:xfrm>
          <a:off x="5041900" y="1424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3735</xdr:rowOff>
    </xdr:from>
    <xdr:to>
      <xdr:col>19</xdr:col>
      <xdr:colOff>184150</xdr:colOff>
      <xdr:row>84</xdr:row>
      <xdr:rowOff>105335</xdr:rowOff>
    </xdr:to>
    <xdr:sp macro="" textlink="">
      <xdr:nvSpPr>
        <xdr:cNvPr id="212" name="楕円 211"/>
        <xdr:cNvSpPr/>
      </xdr:nvSpPr>
      <xdr:spPr>
        <a:xfrm>
          <a:off x="4064000" y="1440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115512</xdr:rowOff>
    </xdr:from>
    <xdr:ext cx="736600" cy="259045"/>
    <xdr:sp macro="" textlink="">
      <xdr:nvSpPr>
        <xdr:cNvPr id="213" name="テキスト ボックス 212"/>
        <xdr:cNvSpPr txBox="1"/>
      </xdr:nvSpPr>
      <xdr:spPr>
        <a:xfrm>
          <a:off x="3733800" y="14174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23594</xdr:rowOff>
    </xdr:from>
    <xdr:to>
      <xdr:col>15</xdr:col>
      <xdr:colOff>133350</xdr:colOff>
      <xdr:row>84</xdr:row>
      <xdr:rowOff>125194</xdr:rowOff>
    </xdr:to>
    <xdr:sp macro="" textlink="">
      <xdr:nvSpPr>
        <xdr:cNvPr id="214" name="楕円 213"/>
        <xdr:cNvSpPr/>
      </xdr:nvSpPr>
      <xdr:spPr>
        <a:xfrm>
          <a:off x="3175000" y="1442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135371</xdr:rowOff>
    </xdr:from>
    <xdr:ext cx="762000" cy="259045"/>
    <xdr:sp macro="" textlink="">
      <xdr:nvSpPr>
        <xdr:cNvPr id="215" name="テキスト ボックス 214"/>
        <xdr:cNvSpPr txBox="1"/>
      </xdr:nvSpPr>
      <xdr:spPr>
        <a:xfrm>
          <a:off x="2844800" y="14194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17804</xdr:rowOff>
    </xdr:from>
    <xdr:to>
      <xdr:col>11</xdr:col>
      <xdr:colOff>82550</xdr:colOff>
      <xdr:row>84</xdr:row>
      <xdr:rowOff>119404</xdr:rowOff>
    </xdr:to>
    <xdr:sp macro="" textlink="">
      <xdr:nvSpPr>
        <xdr:cNvPr id="216" name="楕円 215"/>
        <xdr:cNvSpPr/>
      </xdr:nvSpPr>
      <xdr:spPr>
        <a:xfrm>
          <a:off x="2286000" y="144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129581</xdr:rowOff>
    </xdr:from>
    <xdr:ext cx="762000" cy="259045"/>
    <xdr:sp macro="" textlink="">
      <xdr:nvSpPr>
        <xdr:cNvPr id="217" name="テキスト ボックス 216"/>
        <xdr:cNvSpPr txBox="1"/>
      </xdr:nvSpPr>
      <xdr:spPr>
        <a:xfrm>
          <a:off x="1955800" y="1418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105305</xdr:rowOff>
    </xdr:from>
    <xdr:to>
      <xdr:col>7</xdr:col>
      <xdr:colOff>31750</xdr:colOff>
      <xdr:row>84</xdr:row>
      <xdr:rowOff>35455</xdr:rowOff>
    </xdr:to>
    <xdr:sp macro="" textlink="">
      <xdr:nvSpPr>
        <xdr:cNvPr id="218" name="楕円 217"/>
        <xdr:cNvSpPr/>
      </xdr:nvSpPr>
      <xdr:spPr>
        <a:xfrm>
          <a:off x="1397000" y="1433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45632</xdr:rowOff>
    </xdr:from>
    <xdr:ext cx="762000" cy="259045"/>
    <xdr:sp macro="" textlink="">
      <xdr:nvSpPr>
        <xdr:cNvPr id="219" name="テキスト ボックス 218"/>
        <xdr:cNvSpPr txBox="1"/>
      </xdr:nvSpPr>
      <xdr:spPr>
        <a:xfrm>
          <a:off x="1066800" y="1410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年功的給与上昇の抑制等を目的とした給与構造改革及び地域間・世代間の給与配分の見直し等を柱とした給与制度の総合的見直しの実施など，給与制度の適正化に努めてきた。</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年は，国家公務員の時限的な給与改定特例法による措置により，指数が大きく上昇したが，平成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年は同措置の終了により指数が低減した。平成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年は，給与制度の総合的見直しなどの実施により，指数が低減したが，平成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年以降は，国・本市ともに現給保障者が減少したことにより，給与制度の総合的見直し前の平成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年時の指数（</a:t>
          </a:r>
          <a:r>
            <a:rPr kumimoji="1" lang="en-US" altLang="ja-JP" sz="1100">
              <a:latin typeface="ＭＳ Ｐゴシック" panose="020B0600070205080204" pitchFamily="50" charset="-128"/>
              <a:ea typeface="ＭＳ Ｐゴシック" panose="020B0600070205080204" pitchFamily="50" charset="-128"/>
            </a:rPr>
            <a:t>102.3</a:t>
          </a:r>
          <a:r>
            <a:rPr kumimoji="1" lang="ja-JP" altLang="en-US" sz="1100">
              <a:latin typeface="ＭＳ Ｐゴシック" panose="020B0600070205080204" pitchFamily="50" charset="-128"/>
              <a:ea typeface="ＭＳ Ｐゴシック" panose="020B0600070205080204" pitchFamily="50" charset="-128"/>
            </a:rPr>
            <a:t>）に戻ってきている。</a:t>
          </a:r>
        </a:p>
        <a:p>
          <a:r>
            <a:rPr kumimoji="1" lang="ja-JP" altLang="en-US" sz="1100">
              <a:latin typeface="ＭＳ Ｐゴシック" panose="020B0600070205080204" pitchFamily="50" charset="-128"/>
              <a:ea typeface="ＭＳ Ｐゴシック" panose="020B0600070205080204" pitchFamily="50" charset="-128"/>
            </a:rPr>
            <a:t>　今後とも，国や県並びに他市の制度との均衡を踏まえながら，適正な給与制度の構築に努めていく。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51707</xdr:rowOff>
    </xdr:from>
    <xdr:to>
      <xdr:col>81</xdr:col>
      <xdr:colOff>44450</xdr:colOff>
      <xdr:row>88</xdr:row>
      <xdr:rowOff>51707</xdr:rowOff>
    </xdr:to>
    <xdr:cxnSp macro="">
      <xdr:nvCxnSpPr>
        <xdr:cNvPr id="255" name="直線コネクタ 254"/>
        <xdr:cNvCxnSpPr/>
      </xdr:nvCxnSpPr>
      <xdr:spPr>
        <a:xfrm>
          <a:off x="16179800" y="15139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56"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154214</xdr:rowOff>
    </xdr:from>
    <xdr:to>
      <xdr:col>77</xdr:col>
      <xdr:colOff>44450</xdr:colOff>
      <xdr:row>88</xdr:row>
      <xdr:rowOff>51707</xdr:rowOff>
    </xdr:to>
    <xdr:cxnSp macro="">
      <xdr:nvCxnSpPr>
        <xdr:cNvPr id="258" name="直線コネクタ 257"/>
        <xdr:cNvCxnSpPr/>
      </xdr:nvCxnSpPr>
      <xdr:spPr>
        <a:xfrm>
          <a:off x="15290800" y="150703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0" name="テキスト ボックス 259"/>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154214</xdr:rowOff>
    </xdr:to>
    <xdr:cxnSp macro="">
      <xdr:nvCxnSpPr>
        <xdr:cNvPr id="261" name="直線コネクタ 260"/>
        <xdr:cNvCxnSpPr/>
      </xdr:nvCxnSpPr>
      <xdr:spPr>
        <a:xfrm>
          <a:off x="14401800" y="149669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3" name="テキスト ボックス 262"/>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88</xdr:row>
      <xdr:rowOff>86179</xdr:rowOff>
    </xdr:to>
    <xdr:cxnSp macro="">
      <xdr:nvCxnSpPr>
        <xdr:cNvPr id="264" name="直線コネクタ 263"/>
        <xdr:cNvCxnSpPr/>
      </xdr:nvCxnSpPr>
      <xdr:spPr>
        <a:xfrm flipV="1">
          <a:off x="13512800" y="1496695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66" name="テキスト ボックス 265"/>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907</xdr:rowOff>
    </xdr:from>
    <xdr:to>
      <xdr:col>81</xdr:col>
      <xdr:colOff>95250</xdr:colOff>
      <xdr:row>88</xdr:row>
      <xdr:rowOff>102507</xdr:rowOff>
    </xdr:to>
    <xdr:sp macro="" textlink="">
      <xdr:nvSpPr>
        <xdr:cNvPr id="274" name="楕円 273"/>
        <xdr:cNvSpPr/>
      </xdr:nvSpPr>
      <xdr:spPr>
        <a:xfrm>
          <a:off x="169672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144434</xdr:rowOff>
    </xdr:from>
    <xdr:ext cx="762000" cy="259045"/>
    <xdr:sp macro="" textlink="">
      <xdr:nvSpPr>
        <xdr:cNvPr id="275" name="給与水準   （国との比較）該当値テキスト"/>
        <xdr:cNvSpPr txBox="1"/>
      </xdr:nvSpPr>
      <xdr:spPr>
        <a:xfrm>
          <a:off x="17106900" y="1506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907</xdr:rowOff>
    </xdr:from>
    <xdr:to>
      <xdr:col>77</xdr:col>
      <xdr:colOff>95250</xdr:colOff>
      <xdr:row>88</xdr:row>
      <xdr:rowOff>102507</xdr:rowOff>
    </xdr:to>
    <xdr:sp macro="" textlink="">
      <xdr:nvSpPr>
        <xdr:cNvPr id="276" name="楕円 275"/>
        <xdr:cNvSpPr/>
      </xdr:nvSpPr>
      <xdr:spPr>
        <a:xfrm>
          <a:off x="16129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87284</xdr:rowOff>
    </xdr:from>
    <xdr:ext cx="736600" cy="259045"/>
    <xdr:sp macro="" textlink="">
      <xdr:nvSpPr>
        <xdr:cNvPr id="277" name="テキスト ボックス 276"/>
        <xdr:cNvSpPr txBox="1"/>
      </xdr:nvSpPr>
      <xdr:spPr>
        <a:xfrm>
          <a:off x="15798800" y="1517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78" name="楕円 277"/>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79" name="テキスト ボックス 278"/>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0" name="楕円 279"/>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1" name="テキスト ボックス 280"/>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35379</xdr:rowOff>
    </xdr:from>
    <xdr:to>
      <xdr:col>64</xdr:col>
      <xdr:colOff>152400</xdr:colOff>
      <xdr:row>88</xdr:row>
      <xdr:rowOff>136979</xdr:rowOff>
    </xdr:to>
    <xdr:sp macro="" textlink="">
      <xdr:nvSpPr>
        <xdr:cNvPr id="282" name="楕円 281"/>
        <xdr:cNvSpPr/>
      </xdr:nvSpPr>
      <xdr:spPr>
        <a:xfrm>
          <a:off x="13462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121756</xdr:rowOff>
    </xdr:from>
    <xdr:ext cx="762000" cy="259045"/>
    <xdr:sp macro="" textlink="">
      <xdr:nvSpPr>
        <xdr:cNvPr id="283" name="テキスト ボックス 282"/>
        <xdr:cNvSpPr txBox="1"/>
      </xdr:nvSpPr>
      <xdr:spPr>
        <a:xfrm>
          <a:off x="13131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月に策定した「組織整備・定員適正化に関する方針」に目標として掲げた平成</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年度の職員</a:t>
          </a:r>
          <a:r>
            <a:rPr kumimoji="1" lang="en-US" altLang="ja-JP" sz="1200">
              <a:latin typeface="ＭＳ Ｐゴシック" panose="020B0600070205080204" pitchFamily="50" charset="-128"/>
              <a:ea typeface="ＭＳ Ｐゴシック" panose="020B0600070205080204" pitchFamily="50" charset="-128"/>
            </a:rPr>
            <a:t>3,250</a:t>
          </a:r>
          <a:r>
            <a:rPr kumimoji="1" lang="ja-JP" altLang="en-US" sz="1200">
              <a:latin typeface="ＭＳ Ｐゴシック" panose="020B0600070205080204" pitchFamily="50" charset="-128"/>
              <a:ea typeface="ＭＳ Ｐゴシック" panose="020B0600070205080204" pitchFamily="50" charset="-128"/>
            </a:rPr>
            <a:t>人体制に向け，定員の適正化に取り組んでいる。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年度と同数の</a:t>
          </a:r>
          <a:r>
            <a:rPr kumimoji="1" lang="en-US" altLang="ja-JP" sz="1200">
              <a:latin typeface="ＭＳ Ｐゴシック" panose="020B0600070205080204" pitchFamily="50" charset="-128"/>
              <a:ea typeface="ＭＳ Ｐゴシック" panose="020B0600070205080204" pitchFamily="50" charset="-128"/>
            </a:rPr>
            <a:t>5.62</a:t>
          </a:r>
          <a:r>
            <a:rPr kumimoji="1" lang="ja-JP" altLang="en-US" sz="1200">
              <a:latin typeface="ＭＳ Ｐゴシック" panose="020B0600070205080204" pitchFamily="50" charset="-128"/>
              <a:ea typeface="ＭＳ Ｐゴシック" panose="020B0600070205080204" pitchFamily="50" charset="-128"/>
            </a:rPr>
            <a:t>人となっており，目標職員数を見据えながらも，必要な職員数を確保し，効果的に人員を配置するため，各職場の組織運営や実施計画，事業の進捗状況等を十分に精査しながら，調整を実施している。</a:t>
          </a:r>
        </a:p>
        <a:p>
          <a:r>
            <a:rPr kumimoji="1" lang="ja-JP" altLang="en-US" sz="1200">
              <a:latin typeface="ＭＳ Ｐゴシック" panose="020B0600070205080204" pitchFamily="50" charset="-128"/>
              <a:ea typeface="ＭＳ Ｐゴシック" panose="020B0600070205080204" pitchFamily="50" charset="-128"/>
            </a:rPr>
            <a:t>　今後も，外部委託等の推進，事務・事業の見直しの推進，職員配置の重点化・適正化，再任用職員の積極的な活用などに取り組み，定員の適正化を進めていく。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124460</xdr:rowOff>
    </xdr:from>
    <xdr:to>
      <xdr:col>81</xdr:col>
      <xdr:colOff>44450</xdr:colOff>
      <xdr:row>59</xdr:row>
      <xdr:rowOff>124460</xdr:rowOff>
    </xdr:to>
    <xdr:cxnSp macro="">
      <xdr:nvCxnSpPr>
        <xdr:cNvPr id="318" name="直線コネクタ 317"/>
        <xdr:cNvCxnSpPr/>
      </xdr:nvCxnSpPr>
      <xdr:spPr>
        <a:xfrm>
          <a:off x="16179800" y="102400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107544</xdr:rowOff>
    </xdr:from>
    <xdr:ext cx="762000" cy="259045"/>
    <xdr:sp macro="" textlink="">
      <xdr:nvSpPr>
        <xdr:cNvPr id="319" name="定員管理の状況平均値テキスト"/>
        <xdr:cNvSpPr txBox="1"/>
      </xdr:nvSpPr>
      <xdr:spPr>
        <a:xfrm>
          <a:off x="17106900" y="1039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124460</xdr:rowOff>
    </xdr:from>
    <xdr:to>
      <xdr:col>77</xdr:col>
      <xdr:colOff>44450</xdr:colOff>
      <xdr:row>59</xdr:row>
      <xdr:rowOff>128481</xdr:rowOff>
    </xdr:to>
    <xdr:cxnSp macro="">
      <xdr:nvCxnSpPr>
        <xdr:cNvPr id="321" name="直線コネクタ 320"/>
        <xdr:cNvCxnSpPr/>
      </xdr:nvCxnSpPr>
      <xdr:spPr>
        <a:xfrm flipV="1">
          <a:off x="15290800" y="1024001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3" name="テキスト ボックス 322"/>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128481</xdr:rowOff>
    </xdr:from>
    <xdr:to>
      <xdr:col>72</xdr:col>
      <xdr:colOff>203200</xdr:colOff>
      <xdr:row>59</xdr:row>
      <xdr:rowOff>148590</xdr:rowOff>
    </xdr:to>
    <xdr:cxnSp macro="">
      <xdr:nvCxnSpPr>
        <xdr:cNvPr id="324" name="直線コネクタ 323"/>
        <xdr:cNvCxnSpPr/>
      </xdr:nvCxnSpPr>
      <xdr:spPr>
        <a:xfrm flipV="1">
          <a:off x="14401800" y="1024403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26" name="テキスト ボックス 325"/>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148590</xdr:rowOff>
    </xdr:from>
    <xdr:to>
      <xdr:col>68</xdr:col>
      <xdr:colOff>152400</xdr:colOff>
      <xdr:row>60</xdr:row>
      <xdr:rowOff>1270</xdr:rowOff>
    </xdr:to>
    <xdr:cxnSp macro="">
      <xdr:nvCxnSpPr>
        <xdr:cNvPr id="327" name="直線コネクタ 326"/>
        <xdr:cNvCxnSpPr/>
      </xdr:nvCxnSpPr>
      <xdr:spPr>
        <a:xfrm flipV="1">
          <a:off x="13512800" y="102641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34307</xdr:rowOff>
    </xdr:from>
    <xdr:ext cx="762000" cy="259045"/>
    <xdr:sp macro="" textlink="">
      <xdr:nvSpPr>
        <xdr:cNvPr id="329" name="テキスト ボックス 328"/>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73660</xdr:rowOff>
    </xdr:from>
    <xdr:to>
      <xdr:col>81</xdr:col>
      <xdr:colOff>95250</xdr:colOff>
      <xdr:row>60</xdr:row>
      <xdr:rowOff>3810</xdr:rowOff>
    </xdr:to>
    <xdr:sp macro="" textlink="">
      <xdr:nvSpPr>
        <xdr:cNvPr id="337" name="楕円 336"/>
        <xdr:cNvSpPr/>
      </xdr:nvSpPr>
      <xdr:spPr>
        <a:xfrm>
          <a:off x="16967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90187</xdr:rowOff>
    </xdr:from>
    <xdr:ext cx="762000" cy="259045"/>
    <xdr:sp macro="" textlink="">
      <xdr:nvSpPr>
        <xdr:cNvPr id="338" name="定員管理の状況該当値テキスト"/>
        <xdr:cNvSpPr txBox="1"/>
      </xdr:nvSpPr>
      <xdr:spPr>
        <a:xfrm>
          <a:off x="17106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73660</xdr:rowOff>
    </xdr:from>
    <xdr:to>
      <xdr:col>77</xdr:col>
      <xdr:colOff>95250</xdr:colOff>
      <xdr:row>60</xdr:row>
      <xdr:rowOff>3810</xdr:rowOff>
    </xdr:to>
    <xdr:sp macro="" textlink="">
      <xdr:nvSpPr>
        <xdr:cNvPr id="339" name="楕円 338"/>
        <xdr:cNvSpPr/>
      </xdr:nvSpPr>
      <xdr:spPr>
        <a:xfrm>
          <a:off x="16129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13987</xdr:rowOff>
    </xdr:from>
    <xdr:ext cx="736600" cy="259045"/>
    <xdr:sp macro="" textlink="">
      <xdr:nvSpPr>
        <xdr:cNvPr id="340" name="テキスト ボックス 339"/>
        <xdr:cNvSpPr txBox="1"/>
      </xdr:nvSpPr>
      <xdr:spPr>
        <a:xfrm>
          <a:off x="15798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77681</xdr:rowOff>
    </xdr:from>
    <xdr:to>
      <xdr:col>73</xdr:col>
      <xdr:colOff>44450</xdr:colOff>
      <xdr:row>60</xdr:row>
      <xdr:rowOff>7831</xdr:rowOff>
    </xdr:to>
    <xdr:sp macro="" textlink="">
      <xdr:nvSpPr>
        <xdr:cNvPr id="341" name="楕円 340"/>
        <xdr:cNvSpPr/>
      </xdr:nvSpPr>
      <xdr:spPr>
        <a:xfrm>
          <a:off x="152400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18008</xdr:rowOff>
    </xdr:from>
    <xdr:ext cx="762000" cy="259045"/>
    <xdr:sp macro="" textlink="">
      <xdr:nvSpPr>
        <xdr:cNvPr id="342" name="テキスト ボックス 341"/>
        <xdr:cNvSpPr txBox="1"/>
      </xdr:nvSpPr>
      <xdr:spPr>
        <a:xfrm>
          <a:off x="14909800" y="99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97790</xdr:rowOff>
    </xdr:from>
    <xdr:to>
      <xdr:col>68</xdr:col>
      <xdr:colOff>203200</xdr:colOff>
      <xdr:row>60</xdr:row>
      <xdr:rowOff>27940</xdr:rowOff>
    </xdr:to>
    <xdr:sp macro="" textlink="">
      <xdr:nvSpPr>
        <xdr:cNvPr id="343" name="楕円 342"/>
        <xdr:cNvSpPr/>
      </xdr:nvSpPr>
      <xdr:spPr>
        <a:xfrm>
          <a:off x="14351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38117</xdr:rowOff>
    </xdr:from>
    <xdr:ext cx="762000" cy="259045"/>
    <xdr:sp macro="" textlink="">
      <xdr:nvSpPr>
        <xdr:cNvPr id="344" name="テキスト ボックス 343"/>
        <xdr:cNvSpPr txBox="1"/>
      </xdr:nvSpPr>
      <xdr:spPr>
        <a:xfrm>
          <a:off x="14020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121920</xdr:rowOff>
    </xdr:from>
    <xdr:to>
      <xdr:col>64</xdr:col>
      <xdr:colOff>152400</xdr:colOff>
      <xdr:row>60</xdr:row>
      <xdr:rowOff>52070</xdr:rowOff>
    </xdr:to>
    <xdr:sp macro="" textlink="">
      <xdr:nvSpPr>
        <xdr:cNvPr id="345" name="楕円 344"/>
        <xdr:cNvSpPr/>
      </xdr:nvSpPr>
      <xdr:spPr>
        <a:xfrm>
          <a:off x="13462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62247</xdr:rowOff>
    </xdr:from>
    <xdr:ext cx="762000" cy="259045"/>
    <xdr:sp macro="" textlink="">
      <xdr:nvSpPr>
        <xdr:cNvPr id="346" name="テキスト ボックス 345"/>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実質公債費比率は，分子に含まれる先行取得用地の購入費用が増加したことなどにより，前年度から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ポイント上昇の</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％となっているが，引き続き早期健全化基準を下回っており，健全な状況にあります。</a:t>
          </a:r>
        </a:p>
        <a:p>
          <a:r>
            <a:rPr kumimoji="1" lang="ja-JP" altLang="en-US" sz="1300">
              <a:latin typeface="ＭＳ Ｐゴシック" panose="020B0600070205080204" pitchFamily="50" charset="-128"/>
              <a:ea typeface="ＭＳ Ｐゴシック" panose="020B0600070205080204" pitchFamily="50" charset="-128"/>
            </a:rPr>
            <a:t>　今後も，地方債の残高目標を踏まえた活用を図るなど，引き続き財政の健全性と長期安定性の確保に努めていく。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170688</xdr:rowOff>
    </xdr:from>
    <xdr:to>
      <xdr:col>81</xdr:col>
      <xdr:colOff>44450</xdr:colOff>
      <xdr:row>39</xdr:row>
      <xdr:rowOff>57150</xdr:rowOff>
    </xdr:to>
    <xdr:cxnSp macro="">
      <xdr:nvCxnSpPr>
        <xdr:cNvPr id="378" name="直線コネクタ 377"/>
        <xdr:cNvCxnSpPr/>
      </xdr:nvCxnSpPr>
      <xdr:spPr>
        <a:xfrm>
          <a:off x="16179800" y="668578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84599</xdr:rowOff>
    </xdr:from>
    <xdr:ext cx="762000" cy="259045"/>
    <xdr:sp macro="" textlink="">
      <xdr:nvSpPr>
        <xdr:cNvPr id="379" name="公債費負担の状況平均値テキスト"/>
        <xdr:cNvSpPr txBox="1"/>
      </xdr:nvSpPr>
      <xdr:spPr>
        <a:xfrm>
          <a:off x="17106900" y="677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170688</xdr:rowOff>
    </xdr:from>
    <xdr:to>
      <xdr:col>77</xdr:col>
      <xdr:colOff>44450</xdr:colOff>
      <xdr:row>39</xdr:row>
      <xdr:rowOff>28194</xdr:rowOff>
    </xdr:to>
    <xdr:cxnSp macro="">
      <xdr:nvCxnSpPr>
        <xdr:cNvPr id="381" name="直線コネクタ 380"/>
        <xdr:cNvCxnSpPr/>
      </xdr:nvCxnSpPr>
      <xdr:spPr>
        <a:xfrm flipV="1">
          <a:off x="15290800" y="66857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3" name="テキスト ボックス 382"/>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28194</xdr:rowOff>
    </xdr:from>
    <xdr:to>
      <xdr:col>72</xdr:col>
      <xdr:colOff>203200</xdr:colOff>
      <xdr:row>39</xdr:row>
      <xdr:rowOff>115062</xdr:rowOff>
    </xdr:to>
    <xdr:cxnSp macro="">
      <xdr:nvCxnSpPr>
        <xdr:cNvPr id="384" name="直線コネクタ 383"/>
        <xdr:cNvCxnSpPr/>
      </xdr:nvCxnSpPr>
      <xdr:spPr>
        <a:xfrm flipV="1">
          <a:off x="14401800" y="67147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85361</xdr:rowOff>
    </xdr:from>
    <xdr:ext cx="762000" cy="259045"/>
    <xdr:sp macro="" textlink="">
      <xdr:nvSpPr>
        <xdr:cNvPr id="386" name="テキスト ボックス 385"/>
        <xdr:cNvSpPr txBox="1"/>
      </xdr:nvSpPr>
      <xdr:spPr>
        <a:xfrm>
          <a:off x="14909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115062</xdr:rowOff>
    </xdr:from>
    <xdr:to>
      <xdr:col>68</xdr:col>
      <xdr:colOff>152400</xdr:colOff>
      <xdr:row>40</xdr:row>
      <xdr:rowOff>40132</xdr:rowOff>
    </xdr:to>
    <xdr:cxnSp macro="">
      <xdr:nvCxnSpPr>
        <xdr:cNvPr id="387" name="直線コネクタ 386"/>
        <xdr:cNvCxnSpPr/>
      </xdr:nvCxnSpPr>
      <xdr:spPr>
        <a:xfrm flipV="1">
          <a:off x="13512800" y="680161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9" name="テキスト ボックス 388"/>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1" name="テキスト ボックス 390"/>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97" name="楕円 396"/>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398"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119888</xdr:rowOff>
    </xdr:from>
    <xdr:to>
      <xdr:col>77</xdr:col>
      <xdr:colOff>95250</xdr:colOff>
      <xdr:row>39</xdr:row>
      <xdr:rowOff>50038</xdr:rowOff>
    </xdr:to>
    <xdr:sp macro="" textlink="">
      <xdr:nvSpPr>
        <xdr:cNvPr id="399" name="楕円 398"/>
        <xdr:cNvSpPr/>
      </xdr:nvSpPr>
      <xdr:spPr>
        <a:xfrm>
          <a:off x="16129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60215</xdr:rowOff>
    </xdr:from>
    <xdr:ext cx="736600" cy="259045"/>
    <xdr:sp macro="" textlink="">
      <xdr:nvSpPr>
        <xdr:cNvPr id="400" name="テキスト ボックス 399"/>
        <xdr:cNvSpPr txBox="1"/>
      </xdr:nvSpPr>
      <xdr:spPr>
        <a:xfrm>
          <a:off x="15798800" y="640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148844</xdr:rowOff>
    </xdr:from>
    <xdr:to>
      <xdr:col>73</xdr:col>
      <xdr:colOff>44450</xdr:colOff>
      <xdr:row>39</xdr:row>
      <xdr:rowOff>78994</xdr:rowOff>
    </xdr:to>
    <xdr:sp macro="" textlink="">
      <xdr:nvSpPr>
        <xdr:cNvPr id="401" name="楕円 400"/>
        <xdr:cNvSpPr/>
      </xdr:nvSpPr>
      <xdr:spPr>
        <a:xfrm>
          <a:off x="15240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89171</xdr:rowOff>
    </xdr:from>
    <xdr:ext cx="762000" cy="259045"/>
    <xdr:sp macro="" textlink="">
      <xdr:nvSpPr>
        <xdr:cNvPr id="402" name="テキスト ボックス 401"/>
        <xdr:cNvSpPr txBox="1"/>
      </xdr:nvSpPr>
      <xdr:spPr>
        <a:xfrm>
          <a:off x="14909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64262</xdr:rowOff>
    </xdr:from>
    <xdr:to>
      <xdr:col>68</xdr:col>
      <xdr:colOff>203200</xdr:colOff>
      <xdr:row>39</xdr:row>
      <xdr:rowOff>165862</xdr:rowOff>
    </xdr:to>
    <xdr:sp macro="" textlink="">
      <xdr:nvSpPr>
        <xdr:cNvPr id="403" name="楕円 402"/>
        <xdr:cNvSpPr/>
      </xdr:nvSpPr>
      <xdr:spPr>
        <a:xfrm>
          <a:off x="14351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4589</xdr:rowOff>
    </xdr:from>
    <xdr:ext cx="762000" cy="259045"/>
    <xdr:sp macro="" textlink="">
      <xdr:nvSpPr>
        <xdr:cNvPr id="404" name="テキスト ボックス 403"/>
        <xdr:cNvSpPr txBox="1"/>
      </xdr:nvSpPr>
      <xdr:spPr>
        <a:xfrm>
          <a:off x="14020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405" name="楕円 404"/>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101109</xdr:rowOff>
    </xdr:from>
    <xdr:ext cx="762000" cy="259045"/>
    <xdr:sp macro="" textlink="">
      <xdr:nvSpPr>
        <xdr:cNvPr id="406" name="テキスト ボックス 405"/>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将来負担比率は市債や公営企業債の現在高が減少したことなどにより，前年度から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ポイント低下の</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％となっており，引き続き早期健全化基準を下回っており，健全な状況にあります。</a:t>
          </a:r>
        </a:p>
        <a:p>
          <a:r>
            <a:rPr kumimoji="1" lang="ja-JP" altLang="en-US" sz="1300">
              <a:latin typeface="ＭＳ Ｐゴシック" panose="020B0600070205080204" pitchFamily="50" charset="-128"/>
              <a:ea typeface="ＭＳ Ｐゴシック" panose="020B0600070205080204" pitchFamily="50" charset="-128"/>
            </a:rPr>
            <a:t>　今後も，地方債及び基金の残高目標を踏まえた活用を図るなど，引き続き財政の健全性と長期安定性の確保に努めていく。</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21844</xdr:rowOff>
    </xdr:from>
    <xdr:to>
      <xdr:col>81</xdr:col>
      <xdr:colOff>44450</xdr:colOff>
      <xdr:row>14</xdr:row>
      <xdr:rowOff>30692</xdr:rowOff>
    </xdr:to>
    <xdr:cxnSp macro="">
      <xdr:nvCxnSpPr>
        <xdr:cNvPr id="440" name="直線コネクタ 439"/>
        <xdr:cNvCxnSpPr/>
      </xdr:nvCxnSpPr>
      <xdr:spPr>
        <a:xfrm flipV="1">
          <a:off x="16179800" y="2422144"/>
          <a:ext cx="8382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22623</xdr:rowOff>
    </xdr:from>
    <xdr:ext cx="762000" cy="259045"/>
    <xdr:sp macro="" textlink="">
      <xdr:nvSpPr>
        <xdr:cNvPr id="441" name="将来負担の状況平均値テキスト"/>
        <xdr:cNvSpPr txBox="1"/>
      </xdr:nvSpPr>
      <xdr:spPr>
        <a:xfrm>
          <a:off x="17106900" y="2594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165142</xdr:rowOff>
    </xdr:from>
    <xdr:to>
      <xdr:col>77</xdr:col>
      <xdr:colOff>44450</xdr:colOff>
      <xdr:row>14</xdr:row>
      <xdr:rowOff>30692</xdr:rowOff>
    </xdr:to>
    <xdr:cxnSp macro="">
      <xdr:nvCxnSpPr>
        <xdr:cNvPr id="443" name="直線コネクタ 442"/>
        <xdr:cNvCxnSpPr/>
      </xdr:nvCxnSpPr>
      <xdr:spPr>
        <a:xfrm>
          <a:off x="15290800" y="2393992"/>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147379</xdr:rowOff>
    </xdr:from>
    <xdr:ext cx="736600" cy="259045"/>
    <xdr:sp macro="" textlink="">
      <xdr:nvSpPr>
        <xdr:cNvPr id="445" name="テキスト ボックス 444"/>
        <xdr:cNvSpPr txBox="1"/>
      </xdr:nvSpPr>
      <xdr:spPr>
        <a:xfrm>
          <a:off x="15798800" y="2719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165142</xdr:rowOff>
    </xdr:from>
    <xdr:to>
      <xdr:col>72</xdr:col>
      <xdr:colOff>203200</xdr:colOff>
      <xdr:row>14</xdr:row>
      <xdr:rowOff>6562</xdr:rowOff>
    </xdr:to>
    <xdr:cxnSp macro="">
      <xdr:nvCxnSpPr>
        <xdr:cNvPr id="446" name="直線コネクタ 445"/>
        <xdr:cNvCxnSpPr/>
      </xdr:nvCxnSpPr>
      <xdr:spPr>
        <a:xfrm flipV="1">
          <a:off x="14401800" y="2393992"/>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47" name="フローチャート: 判断 446"/>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167488</xdr:rowOff>
    </xdr:from>
    <xdr:ext cx="762000" cy="259045"/>
    <xdr:sp macro="" textlink="">
      <xdr:nvSpPr>
        <xdr:cNvPr id="448" name="テキスト ボックス 447"/>
        <xdr:cNvSpPr txBox="1"/>
      </xdr:nvSpPr>
      <xdr:spPr>
        <a:xfrm>
          <a:off x="14909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6562</xdr:rowOff>
    </xdr:from>
    <xdr:to>
      <xdr:col>68</xdr:col>
      <xdr:colOff>152400</xdr:colOff>
      <xdr:row>14</xdr:row>
      <xdr:rowOff>48387</xdr:rowOff>
    </xdr:to>
    <xdr:cxnSp macro="">
      <xdr:nvCxnSpPr>
        <xdr:cNvPr id="449" name="直線コネクタ 448"/>
        <xdr:cNvCxnSpPr/>
      </xdr:nvCxnSpPr>
      <xdr:spPr>
        <a:xfrm flipV="1">
          <a:off x="13512800" y="2406862"/>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50" name="フローチャート: 判断 449"/>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41080</xdr:rowOff>
    </xdr:from>
    <xdr:ext cx="762000" cy="259045"/>
    <xdr:sp macro="" textlink="">
      <xdr:nvSpPr>
        <xdr:cNvPr id="451" name="テキスト ボックス 450"/>
        <xdr:cNvSpPr txBox="1"/>
      </xdr:nvSpPr>
      <xdr:spPr>
        <a:xfrm>
          <a:off x="14020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2" name="フローチャート: 判断 451"/>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100601</xdr:rowOff>
    </xdr:from>
    <xdr:ext cx="762000" cy="259045"/>
    <xdr:sp macro="" textlink="">
      <xdr:nvSpPr>
        <xdr:cNvPr id="453" name="テキスト ボックス 452"/>
        <xdr:cNvSpPr txBox="1"/>
      </xdr:nvSpPr>
      <xdr:spPr>
        <a:xfrm>
          <a:off x="13131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142494</xdr:rowOff>
    </xdr:from>
    <xdr:to>
      <xdr:col>81</xdr:col>
      <xdr:colOff>95250</xdr:colOff>
      <xdr:row>14</xdr:row>
      <xdr:rowOff>72644</xdr:rowOff>
    </xdr:to>
    <xdr:sp macro="" textlink="">
      <xdr:nvSpPr>
        <xdr:cNvPr id="459" name="楕円 458"/>
        <xdr:cNvSpPr/>
      </xdr:nvSpPr>
      <xdr:spPr>
        <a:xfrm>
          <a:off x="16967200" y="23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63771</xdr:rowOff>
    </xdr:from>
    <xdr:ext cx="762000" cy="259045"/>
    <xdr:sp macro="" textlink="">
      <xdr:nvSpPr>
        <xdr:cNvPr id="460" name="将来負担の状況該当値テキスト"/>
        <xdr:cNvSpPr txBox="1"/>
      </xdr:nvSpPr>
      <xdr:spPr>
        <a:xfrm>
          <a:off x="17106900" y="229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151342</xdr:rowOff>
    </xdr:from>
    <xdr:to>
      <xdr:col>77</xdr:col>
      <xdr:colOff>95250</xdr:colOff>
      <xdr:row>14</xdr:row>
      <xdr:rowOff>81492</xdr:rowOff>
    </xdr:to>
    <xdr:sp macro="" textlink="">
      <xdr:nvSpPr>
        <xdr:cNvPr id="461" name="楕円 460"/>
        <xdr:cNvSpPr/>
      </xdr:nvSpPr>
      <xdr:spPr>
        <a:xfrm>
          <a:off x="16129000" y="23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91669</xdr:rowOff>
    </xdr:from>
    <xdr:ext cx="736600" cy="259045"/>
    <xdr:sp macro="" textlink="">
      <xdr:nvSpPr>
        <xdr:cNvPr id="462" name="テキスト ボックス 461"/>
        <xdr:cNvSpPr txBox="1"/>
      </xdr:nvSpPr>
      <xdr:spPr>
        <a:xfrm>
          <a:off x="15798800" y="2149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114342</xdr:rowOff>
    </xdr:from>
    <xdr:to>
      <xdr:col>73</xdr:col>
      <xdr:colOff>44450</xdr:colOff>
      <xdr:row>14</xdr:row>
      <xdr:rowOff>44492</xdr:rowOff>
    </xdr:to>
    <xdr:sp macro="" textlink="">
      <xdr:nvSpPr>
        <xdr:cNvPr id="463" name="楕円 462"/>
        <xdr:cNvSpPr/>
      </xdr:nvSpPr>
      <xdr:spPr>
        <a:xfrm>
          <a:off x="15240000" y="23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54669</xdr:rowOff>
    </xdr:from>
    <xdr:ext cx="762000" cy="259045"/>
    <xdr:sp macro="" textlink="">
      <xdr:nvSpPr>
        <xdr:cNvPr id="464" name="テキスト ボックス 463"/>
        <xdr:cNvSpPr txBox="1"/>
      </xdr:nvSpPr>
      <xdr:spPr>
        <a:xfrm>
          <a:off x="14909800" y="211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127212</xdr:rowOff>
    </xdr:from>
    <xdr:to>
      <xdr:col>68</xdr:col>
      <xdr:colOff>203200</xdr:colOff>
      <xdr:row>14</xdr:row>
      <xdr:rowOff>57362</xdr:rowOff>
    </xdr:to>
    <xdr:sp macro="" textlink="">
      <xdr:nvSpPr>
        <xdr:cNvPr id="465" name="楕円 464"/>
        <xdr:cNvSpPr/>
      </xdr:nvSpPr>
      <xdr:spPr>
        <a:xfrm>
          <a:off x="143510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66" name="テキスト ボックス 465"/>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169037</xdr:rowOff>
    </xdr:from>
    <xdr:to>
      <xdr:col>64</xdr:col>
      <xdr:colOff>152400</xdr:colOff>
      <xdr:row>14</xdr:row>
      <xdr:rowOff>99187</xdr:rowOff>
    </xdr:to>
    <xdr:sp macro="" textlink="">
      <xdr:nvSpPr>
        <xdr:cNvPr id="467" name="楕円 466"/>
        <xdr:cNvSpPr/>
      </xdr:nvSpPr>
      <xdr:spPr>
        <a:xfrm>
          <a:off x="13462000" y="23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109364</xdr:rowOff>
    </xdr:from>
    <xdr:ext cx="762000" cy="259045"/>
    <xdr:sp macro="" textlink="">
      <xdr:nvSpPr>
        <xdr:cNvPr id="468" name="テキスト ボックス 467"/>
        <xdr:cNvSpPr txBox="1"/>
      </xdr:nvSpPr>
      <xdr:spPr>
        <a:xfrm>
          <a:off x="13131800" y="216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522,938
513,811
416.85
199,277,160
193,692,455
4,078,102
102,276,958
111,260,791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職員数や退職手当の減少等に伴い，総額で前年度比</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億円増の</a:t>
          </a:r>
          <a:r>
            <a:rPr kumimoji="1" lang="en-US" altLang="ja-JP" sz="1300">
              <a:latin typeface="ＭＳ Ｐゴシック" panose="020B0600070205080204" pitchFamily="50" charset="-128"/>
              <a:ea typeface="ＭＳ Ｐゴシック" panose="020B0600070205080204" pitchFamily="50" charset="-128"/>
            </a:rPr>
            <a:t>297</a:t>
          </a:r>
          <a:r>
            <a:rPr kumimoji="1" lang="ja-JP" altLang="en-US" sz="1300">
              <a:latin typeface="ＭＳ Ｐゴシック" panose="020B0600070205080204" pitchFamily="50" charset="-128"/>
              <a:ea typeface="ＭＳ Ｐゴシック" panose="020B0600070205080204" pitchFamily="50" charset="-128"/>
            </a:rPr>
            <a:t>億円となった。</a:t>
          </a: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類似団体平均を上回っていることから，組織機構のスリム化，定員の適正化などにより業務の効率化に取り組んでいく。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5080</xdr:rowOff>
    </xdr:to>
    <xdr:cxnSp macro="">
      <xdr:nvCxnSpPr>
        <xdr:cNvPr id="66" name="直線コネクタ 65"/>
        <xdr:cNvCxnSpPr/>
      </xdr:nvCxnSpPr>
      <xdr:spPr>
        <a:xfrm flipV="1">
          <a:off x="3987800" y="6512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xdr:rowOff>
    </xdr:from>
    <xdr:to>
      <xdr:col>19</xdr:col>
      <xdr:colOff>187325</xdr:colOff>
      <xdr:row>38</xdr:row>
      <xdr:rowOff>5080</xdr:rowOff>
    </xdr:to>
    <xdr:cxnSp macro="">
      <xdr:nvCxnSpPr>
        <xdr:cNvPr id="69" name="直線コネクタ 68"/>
        <xdr:cNvCxnSpPr/>
      </xdr:nvCxnSpPr>
      <xdr:spPr>
        <a:xfrm>
          <a:off x="3098800" y="6520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38</xdr:row>
      <xdr:rowOff>5080</xdr:rowOff>
    </xdr:to>
    <xdr:cxnSp macro="">
      <xdr:nvCxnSpPr>
        <xdr:cNvPr id="72" name="直線コネクタ 71"/>
        <xdr:cNvCxnSpPr/>
      </xdr:nvCxnSpPr>
      <xdr:spPr>
        <a:xfrm>
          <a:off x="2209800" y="6489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37</xdr:row>
      <xdr:rowOff>161290</xdr:rowOff>
    </xdr:to>
    <xdr:cxnSp macro="">
      <xdr:nvCxnSpPr>
        <xdr:cNvPr id="75" name="直線コネクタ 74"/>
        <xdr:cNvCxnSpPr/>
      </xdr:nvCxnSpPr>
      <xdr:spPr>
        <a:xfrm flipV="1">
          <a:off x="1320800" y="648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125730</xdr:rowOff>
    </xdr:from>
    <xdr:to>
      <xdr:col>20</xdr:col>
      <xdr:colOff>38100</xdr:colOff>
      <xdr:row>38</xdr:row>
      <xdr:rowOff>55880</xdr:rowOff>
    </xdr:to>
    <xdr:sp macro="" textlink="">
      <xdr:nvSpPr>
        <xdr:cNvPr id="87" name="楕円 86"/>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40657</xdr:rowOff>
    </xdr:from>
    <xdr:ext cx="736600" cy="259045"/>
    <xdr:sp macro="" textlink="">
      <xdr:nvSpPr>
        <xdr:cNvPr id="88" name="テキスト ボックス 87"/>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95250</xdr:rowOff>
    </xdr:from>
    <xdr:to>
      <xdr:col>11</xdr:col>
      <xdr:colOff>60325</xdr:colOff>
      <xdr:row>38</xdr:row>
      <xdr:rowOff>25400</xdr:rowOff>
    </xdr:to>
    <xdr:sp macro="" textlink="">
      <xdr:nvSpPr>
        <xdr:cNvPr id="91" name="楕円 90"/>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92" name="テキスト ボックス 91"/>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物件費は臨時福祉給付金等給付事務費の減などにより，総額では前年度比</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億円減の</a:t>
          </a:r>
          <a:r>
            <a:rPr kumimoji="1" lang="en-US" altLang="ja-JP" sz="1300">
              <a:latin typeface="ＭＳ Ｐゴシック" panose="020B0600070205080204" pitchFamily="50" charset="-128"/>
              <a:ea typeface="ＭＳ Ｐゴシック" panose="020B0600070205080204" pitchFamily="50" charset="-128"/>
            </a:rPr>
            <a:t>237</a:t>
          </a:r>
          <a:r>
            <a:rPr kumimoji="1" lang="ja-JP" altLang="en-US" sz="1300">
              <a:latin typeface="ＭＳ Ｐゴシック" panose="020B0600070205080204" pitchFamily="50" charset="-128"/>
              <a:ea typeface="ＭＳ Ｐゴシック" panose="020B0600070205080204" pitchFamily="50" charset="-128"/>
            </a:rPr>
            <a:t>億円となった。一方で，消防緊急通信指令システム管理費の増などにより経常経費に占める割合は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今後も内部努力の徹底を図り，経費の縮減や事業の効率化を進めていく。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111760</xdr:rowOff>
    </xdr:from>
    <xdr:to>
      <xdr:col>82</xdr:col>
      <xdr:colOff>107950</xdr:colOff>
      <xdr:row>18</xdr:row>
      <xdr:rowOff>127000</xdr:rowOff>
    </xdr:to>
    <xdr:cxnSp macro="">
      <xdr:nvCxnSpPr>
        <xdr:cNvPr id="125" name="直線コネクタ 124"/>
        <xdr:cNvCxnSpPr/>
      </xdr:nvCxnSpPr>
      <xdr:spPr>
        <a:xfrm>
          <a:off x="15671800" y="3197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111760</xdr:rowOff>
    </xdr:to>
    <xdr:cxnSp macro="">
      <xdr:nvCxnSpPr>
        <xdr:cNvPr id="128" name="直線コネクタ 127"/>
        <xdr:cNvCxnSpPr/>
      </xdr:nvCxnSpPr>
      <xdr:spPr>
        <a:xfrm>
          <a:off x="14782800" y="3136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50800</xdr:rowOff>
    </xdr:to>
    <xdr:cxnSp macro="">
      <xdr:nvCxnSpPr>
        <xdr:cNvPr id="131" name="直線コネクタ 130"/>
        <xdr:cNvCxnSpPr/>
      </xdr:nvCxnSpPr>
      <xdr:spPr>
        <a:xfrm>
          <a:off x="13893800" y="3121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33" name="テキスト ボックス 132"/>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18</xdr:row>
      <xdr:rowOff>35560</xdr:rowOff>
    </xdr:to>
    <xdr:cxnSp macro="">
      <xdr:nvCxnSpPr>
        <xdr:cNvPr id="134" name="直線コネクタ 133"/>
        <xdr:cNvCxnSpPr/>
      </xdr:nvCxnSpPr>
      <xdr:spPr>
        <a:xfrm>
          <a:off x="13004800" y="3075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36" name="テキスト ボックス 135"/>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8" name="テキスト ボックス 137"/>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4" name="楕円 143"/>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5"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60960</xdr:rowOff>
    </xdr:from>
    <xdr:to>
      <xdr:col>78</xdr:col>
      <xdr:colOff>120650</xdr:colOff>
      <xdr:row>18</xdr:row>
      <xdr:rowOff>162560</xdr:rowOff>
    </xdr:to>
    <xdr:sp macro="" textlink="">
      <xdr:nvSpPr>
        <xdr:cNvPr id="146" name="楕円 145"/>
        <xdr:cNvSpPr/>
      </xdr:nvSpPr>
      <xdr:spPr>
        <a:xfrm>
          <a:off x="15621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147337</xdr:rowOff>
    </xdr:from>
    <xdr:ext cx="736600" cy="259045"/>
    <xdr:sp macro="" textlink="">
      <xdr:nvSpPr>
        <xdr:cNvPr id="147" name="テキスト ボックス 146"/>
        <xdr:cNvSpPr txBox="1"/>
      </xdr:nvSpPr>
      <xdr:spPr>
        <a:xfrm>
          <a:off x="15290800" y="323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48" name="楕円 147"/>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49" name="テキスト ボックス 148"/>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0" name="楕円 149"/>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1" name="テキスト ボックス 150"/>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52" name="楕円 151"/>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3" name="テキスト ボックス 152"/>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扶助費は保育所入所児童数の増に伴う保育園給付費の増加などにより，前年度比</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億円増の</a:t>
          </a:r>
          <a:r>
            <a:rPr kumimoji="1" lang="en-US" altLang="ja-JP" sz="1300">
              <a:latin typeface="ＭＳ Ｐゴシック" panose="020B0600070205080204" pitchFamily="50" charset="-128"/>
              <a:ea typeface="ＭＳ Ｐゴシック" panose="020B0600070205080204" pitchFamily="50" charset="-128"/>
            </a:rPr>
            <a:t>540</a:t>
          </a:r>
          <a:r>
            <a:rPr kumimoji="1" lang="ja-JP" altLang="en-US" sz="1300">
              <a:latin typeface="ＭＳ Ｐゴシック" panose="020B0600070205080204" pitchFamily="50" charset="-128"/>
              <a:ea typeface="ＭＳ Ｐゴシック" panose="020B0600070205080204" pitchFamily="50" charset="-128"/>
            </a:rPr>
            <a:t>億円となった。一方で，歳入において国・県の保育給付費負担金等が増加したことに伴い，扶助費へ充当する一般財源が減少したことから，経常経費に占める割合は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引き続き，生活保護費等における就労支援の取組などを実施し，社会保障関係経費の抑制に努めていく。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101600</xdr:rowOff>
    </xdr:to>
    <xdr:cxnSp macro="">
      <xdr:nvCxnSpPr>
        <xdr:cNvPr id="186" name="直線コネクタ 185"/>
        <xdr:cNvCxnSpPr/>
      </xdr:nvCxnSpPr>
      <xdr:spPr>
        <a:xfrm flipV="1">
          <a:off x="3987800" y="9994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7"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58</xdr:row>
      <xdr:rowOff>101600</xdr:rowOff>
    </xdr:to>
    <xdr:cxnSp macro="">
      <xdr:nvCxnSpPr>
        <xdr:cNvPr id="189" name="直線コネクタ 188"/>
        <xdr:cNvCxnSpPr/>
      </xdr:nvCxnSpPr>
      <xdr:spPr>
        <a:xfrm>
          <a:off x="3098800" y="9880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1" name="テキスト ボックス 190"/>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57150</xdr:rowOff>
    </xdr:from>
    <xdr:to>
      <xdr:col>15</xdr:col>
      <xdr:colOff>98425</xdr:colOff>
      <xdr:row>57</xdr:row>
      <xdr:rowOff>107950</xdr:rowOff>
    </xdr:to>
    <xdr:cxnSp macro="">
      <xdr:nvCxnSpPr>
        <xdr:cNvPr id="192" name="直線コネクタ 191"/>
        <xdr:cNvCxnSpPr/>
      </xdr:nvCxnSpPr>
      <xdr:spPr>
        <a:xfrm>
          <a:off x="2209800" y="9829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57150</xdr:rowOff>
    </xdr:to>
    <xdr:cxnSp macro="">
      <xdr:nvCxnSpPr>
        <xdr:cNvPr id="195" name="直線コネクタ 194"/>
        <xdr:cNvCxnSpPr/>
      </xdr:nvCxnSpPr>
      <xdr:spPr>
        <a:xfrm>
          <a:off x="1320800" y="9766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7" name="テキスト ボックス 196"/>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199" name="テキスト ボックス 198"/>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5" name="楕円 204"/>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6"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50800</xdr:rowOff>
    </xdr:from>
    <xdr:to>
      <xdr:col>20</xdr:col>
      <xdr:colOff>38100</xdr:colOff>
      <xdr:row>58</xdr:row>
      <xdr:rowOff>152400</xdr:rowOff>
    </xdr:to>
    <xdr:sp macro="" textlink="">
      <xdr:nvSpPr>
        <xdr:cNvPr id="207" name="楕円 206"/>
        <xdr:cNvSpPr/>
      </xdr:nvSpPr>
      <xdr:spPr>
        <a:xfrm>
          <a:off x="3937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137177</xdr:rowOff>
    </xdr:from>
    <xdr:ext cx="736600" cy="259045"/>
    <xdr:sp macro="" textlink="">
      <xdr:nvSpPr>
        <xdr:cNvPr id="208" name="テキスト ボックス 207"/>
        <xdr:cNvSpPr txBox="1"/>
      </xdr:nvSpPr>
      <xdr:spPr>
        <a:xfrm>
          <a:off x="3606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09" name="楕円 208"/>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0" name="テキスト ボックス 209"/>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6350</xdr:rowOff>
    </xdr:from>
    <xdr:to>
      <xdr:col>11</xdr:col>
      <xdr:colOff>60325</xdr:colOff>
      <xdr:row>57</xdr:row>
      <xdr:rowOff>107950</xdr:rowOff>
    </xdr:to>
    <xdr:sp macro="" textlink="">
      <xdr:nvSpPr>
        <xdr:cNvPr id="211" name="楕円 210"/>
        <xdr:cNvSpPr/>
      </xdr:nvSpPr>
      <xdr:spPr>
        <a:xfrm>
          <a:off x="2159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92727</xdr:rowOff>
    </xdr:from>
    <xdr:ext cx="762000" cy="259045"/>
    <xdr:sp macro="" textlink="">
      <xdr:nvSpPr>
        <xdr:cNvPr id="212" name="テキスト ボックス 211"/>
        <xdr:cNvSpPr txBox="1"/>
      </xdr:nvSpPr>
      <xdr:spPr>
        <a:xfrm>
          <a:off x="1828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3" name="楕円 212"/>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4" name="テキスト ボックス 213"/>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その他に係る経費については，維持補修費が総額で前年比</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億円減の</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億円，繰出金が総額で前年度比</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億円増の</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億円となった。</a:t>
          </a:r>
        </a:p>
        <a:p>
          <a:r>
            <a:rPr kumimoji="1" lang="ja-JP" altLang="en-US" sz="1300">
              <a:latin typeface="ＭＳ Ｐゴシック" panose="020B0600070205080204" pitchFamily="50" charset="-128"/>
              <a:ea typeface="ＭＳ Ｐゴシック" panose="020B0600070205080204" pitchFamily="50" charset="-128"/>
            </a:rPr>
            <a:t>引き続き，介護予防事業の取組などを実施することで，給付費の抑制に努めていく。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8890</xdr:rowOff>
    </xdr:from>
    <xdr:to>
      <xdr:col>82</xdr:col>
      <xdr:colOff>107950</xdr:colOff>
      <xdr:row>55</xdr:row>
      <xdr:rowOff>24130</xdr:rowOff>
    </xdr:to>
    <xdr:cxnSp macro="">
      <xdr:nvCxnSpPr>
        <xdr:cNvPr id="247" name="直線コネクタ 246"/>
        <xdr:cNvCxnSpPr/>
      </xdr:nvCxnSpPr>
      <xdr:spPr>
        <a:xfrm flipV="1">
          <a:off x="15671800" y="9438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48"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xdr:rowOff>
    </xdr:from>
    <xdr:to>
      <xdr:col>78</xdr:col>
      <xdr:colOff>69850</xdr:colOff>
      <xdr:row>55</xdr:row>
      <xdr:rowOff>24130</xdr:rowOff>
    </xdr:to>
    <xdr:cxnSp macro="">
      <xdr:nvCxnSpPr>
        <xdr:cNvPr id="250" name="直線コネクタ 249"/>
        <xdr:cNvCxnSpPr/>
      </xdr:nvCxnSpPr>
      <xdr:spPr>
        <a:xfrm>
          <a:off x="14782800" y="943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52" name="テキスト ボックス 251"/>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119380</xdr:rowOff>
    </xdr:from>
    <xdr:to>
      <xdr:col>73</xdr:col>
      <xdr:colOff>180975</xdr:colOff>
      <xdr:row>55</xdr:row>
      <xdr:rowOff>1270</xdr:rowOff>
    </xdr:to>
    <xdr:cxnSp macro="">
      <xdr:nvCxnSpPr>
        <xdr:cNvPr id="253" name="直線コネクタ 252"/>
        <xdr:cNvCxnSpPr/>
      </xdr:nvCxnSpPr>
      <xdr:spPr>
        <a:xfrm>
          <a:off x="13893800" y="9377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101617</xdr:rowOff>
    </xdr:from>
    <xdr:ext cx="762000" cy="259045"/>
    <xdr:sp macro="" textlink="">
      <xdr:nvSpPr>
        <xdr:cNvPr id="255" name="テキスト ボックス 254"/>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119380</xdr:rowOff>
    </xdr:from>
    <xdr:to>
      <xdr:col>69</xdr:col>
      <xdr:colOff>92075</xdr:colOff>
      <xdr:row>54</xdr:row>
      <xdr:rowOff>127000</xdr:rowOff>
    </xdr:to>
    <xdr:cxnSp macro="">
      <xdr:nvCxnSpPr>
        <xdr:cNvPr id="256" name="直線コネクタ 255"/>
        <xdr:cNvCxnSpPr/>
      </xdr:nvCxnSpPr>
      <xdr:spPr>
        <a:xfrm flipV="1">
          <a:off x="13004800" y="937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58" name="テキスト ボックス 257"/>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71137</xdr:rowOff>
    </xdr:from>
    <xdr:ext cx="762000" cy="259045"/>
    <xdr:sp macro="" textlink="">
      <xdr:nvSpPr>
        <xdr:cNvPr id="260" name="テキスト ボックス 259"/>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129540</xdr:rowOff>
    </xdr:from>
    <xdr:to>
      <xdr:col>82</xdr:col>
      <xdr:colOff>158750</xdr:colOff>
      <xdr:row>55</xdr:row>
      <xdr:rowOff>59690</xdr:rowOff>
    </xdr:to>
    <xdr:sp macro="" textlink="">
      <xdr:nvSpPr>
        <xdr:cNvPr id="266" name="楕円 265"/>
        <xdr:cNvSpPr/>
      </xdr:nvSpPr>
      <xdr:spPr>
        <a:xfrm>
          <a:off x="16459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146067</xdr:rowOff>
    </xdr:from>
    <xdr:ext cx="762000" cy="259045"/>
    <xdr:sp macro="" textlink="">
      <xdr:nvSpPr>
        <xdr:cNvPr id="267" name="その他該当値テキスト"/>
        <xdr:cNvSpPr txBox="1"/>
      </xdr:nvSpPr>
      <xdr:spPr>
        <a:xfrm>
          <a:off x="16598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144780</xdr:rowOff>
    </xdr:from>
    <xdr:to>
      <xdr:col>78</xdr:col>
      <xdr:colOff>120650</xdr:colOff>
      <xdr:row>55</xdr:row>
      <xdr:rowOff>74930</xdr:rowOff>
    </xdr:to>
    <xdr:sp macro="" textlink="">
      <xdr:nvSpPr>
        <xdr:cNvPr id="268" name="楕円 267"/>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85107</xdr:rowOff>
    </xdr:from>
    <xdr:ext cx="736600" cy="259045"/>
    <xdr:sp macro="" textlink="">
      <xdr:nvSpPr>
        <xdr:cNvPr id="269" name="テキスト ボックス 268"/>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121920</xdr:rowOff>
    </xdr:from>
    <xdr:to>
      <xdr:col>74</xdr:col>
      <xdr:colOff>31750</xdr:colOff>
      <xdr:row>55</xdr:row>
      <xdr:rowOff>52070</xdr:rowOff>
    </xdr:to>
    <xdr:sp macro="" textlink="">
      <xdr:nvSpPr>
        <xdr:cNvPr id="270" name="楕円 269"/>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71" name="テキスト ボックス 270"/>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68580</xdr:rowOff>
    </xdr:from>
    <xdr:to>
      <xdr:col>69</xdr:col>
      <xdr:colOff>142875</xdr:colOff>
      <xdr:row>54</xdr:row>
      <xdr:rowOff>170180</xdr:rowOff>
    </xdr:to>
    <xdr:sp macro="" textlink="">
      <xdr:nvSpPr>
        <xdr:cNvPr id="272" name="楕円 271"/>
        <xdr:cNvSpPr/>
      </xdr:nvSpPr>
      <xdr:spPr>
        <a:xfrm>
          <a:off x="13843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8907</xdr:rowOff>
    </xdr:from>
    <xdr:ext cx="762000" cy="259045"/>
    <xdr:sp macro="" textlink="">
      <xdr:nvSpPr>
        <xdr:cNvPr id="273" name="テキスト ボックス 272"/>
        <xdr:cNvSpPr txBox="1"/>
      </xdr:nvSpPr>
      <xdr:spPr>
        <a:xfrm>
          <a:off x="13512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74" name="楕円 273"/>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75" name="テキスト ボックス 274"/>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補助費等は乳幼児保育担当保育士増員費補助金の増などにより，前年度比</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億円増の</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億円となり，経常経費に占める割合は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引き続き，補助交付金については，必要性や効果などを継続的に検証し，見直しを図っていく。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129722</xdr:rowOff>
    </xdr:from>
    <xdr:to>
      <xdr:col>82</xdr:col>
      <xdr:colOff>107950</xdr:colOff>
      <xdr:row>35</xdr:row>
      <xdr:rowOff>162378</xdr:rowOff>
    </xdr:to>
    <xdr:cxnSp macro="">
      <xdr:nvCxnSpPr>
        <xdr:cNvPr id="310" name="直線コネクタ 309"/>
        <xdr:cNvCxnSpPr/>
      </xdr:nvCxnSpPr>
      <xdr:spPr>
        <a:xfrm>
          <a:off x="15671800" y="61304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94541</xdr:rowOff>
    </xdr:from>
    <xdr:ext cx="762000" cy="259045"/>
    <xdr:sp macro="" textlink="">
      <xdr:nvSpPr>
        <xdr:cNvPr id="311" name="補助費等平均値テキスト"/>
        <xdr:cNvSpPr txBox="1"/>
      </xdr:nvSpPr>
      <xdr:spPr>
        <a:xfrm>
          <a:off x="16598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129722</xdr:rowOff>
    </xdr:from>
    <xdr:to>
      <xdr:col>78</xdr:col>
      <xdr:colOff>69850</xdr:colOff>
      <xdr:row>35</xdr:row>
      <xdr:rowOff>162378</xdr:rowOff>
    </xdr:to>
    <xdr:cxnSp macro="">
      <xdr:nvCxnSpPr>
        <xdr:cNvPr id="313" name="直線コネクタ 312"/>
        <xdr:cNvCxnSpPr/>
      </xdr:nvCxnSpPr>
      <xdr:spPr>
        <a:xfrm flipV="1">
          <a:off x="14782800" y="6130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59163</xdr:rowOff>
    </xdr:from>
    <xdr:ext cx="736600" cy="259045"/>
    <xdr:sp macro="" textlink="">
      <xdr:nvSpPr>
        <xdr:cNvPr id="315" name="テキスト ボックス 314"/>
        <xdr:cNvSpPr txBox="1"/>
      </xdr:nvSpPr>
      <xdr:spPr>
        <a:xfrm>
          <a:off x="15290800" y="623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162378</xdr:rowOff>
    </xdr:from>
    <xdr:to>
      <xdr:col>73</xdr:col>
      <xdr:colOff>180975</xdr:colOff>
      <xdr:row>36</xdr:row>
      <xdr:rowOff>45357</xdr:rowOff>
    </xdr:to>
    <xdr:cxnSp macro="">
      <xdr:nvCxnSpPr>
        <xdr:cNvPr id="316" name="直線コネクタ 315"/>
        <xdr:cNvCxnSpPr/>
      </xdr:nvCxnSpPr>
      <xdr:spPr>
        <a:xfrm flipV="1">
          <a:off x="13893800" y="61631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51905</xdr:rowOff>
    </xdr:from>
    <xdr:ext cx="762000" cy="259045"/>
    <xdr:sp macro="" textlink="">
      <xdr:nvSpPr>
        <xdr:cNvPr id="318" name="テキスト ボックス 317"/>
        <xdr:cNvSpPr txBox="1"/>
      </xdr:nvSpPr>
      <xdr:spPr>
        <a:xfrm>
          <a:off x="14401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45357</xdr:rowOff>
    </xdr:from>
    <xdr:to>
      <xdr:col>69</xdr:col>
      <xdr:colOff>92075</xdr:colOff>
      <xdr:row>36</xdr:row>
      <xdr:rowOff>45357</xdr:rowOff>
    </xdr:to>
    <xdr:cxnSp macro="">
      <xdr:nvCxnSpPr>
        <xdr:cNvPr id="319" name="直線コネクタ 318"/>
        <xdr:cNvCxnSpPr/>
      </xdr:nvCxnSpPr>
      <xdr:spPr>
        <a:xfrm>
          <a:off x="13004800" y="6217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62791</xdr:rowOff>
    </xdr:from>
    <xdr:ext cx="762000" cy="259045"/>
    <xdr:sp macro="" textlink="">
      <xdr:nvSpPr>
        <xdr:cNvPr id="323" name="テキスト ボックス 322"/>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111578</xdr:rowOff>
    </xdr:from>
    <xdr:to>
      <xdr:col>82</xdr:col>
      <xdr:colOff>158750</xdr:colOff>
      <xdr:row>36</xdr:row>
      <xdr:rowOff>41728</xdr:rowOff>
    </xdr:to>
    <xdr:sp macro="" textlink="">
      <xdr:nvSpPr>
        <xdr:cNvPr id="329" name="楕円 328"/>
        <xdr:cNvSpPr/>
      </xdr:nvSpPr>
      <xdr:spPr>
        <a:xfrm>
          <a:off x="164592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128105</xdr:rowOff>
    </xdr:from>
    <xdr:ext cx="762000" cy="259045"/>
    <xdr:sp macro="" textlink="">
      <xdr:nvSpPr>
        <xdr:cNvPr id="330" name="補助費等該当値テキスト"/>
        <xdr:cNvSpPr txBox="1"/>
      </xdr:nvSpPr>
      <xdr:spPr>
        <a:xfrm>
          <a:off x="165989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78922</xdr:rowOff>
    </xdr:from>
    <xdr:to>
      <xdr:col>78</xdr:col>
      <xdr:colOff>120650</xdr:colOff>
      <xdr:row>36</xdr:row>
      <xdr:rowOff>9072</xdr:rowOff>
    </xdr:to>
    <xdr:sp macro="" textlink="">
      <xdr:nvSpPr>
        <xdr:cNvPr id="331" name="楕円 330"/>
        <xdr:cNvSpPr/>
      </xdr:nvSpPr>
      <xdr:spPr>
        <a:xfrm>
          <a:off x="15621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19249</xdr:rowOff>
    </xdr:from>
    <xdr:ext cx="736600" cy="259045"/>
    <xdr:sp macro="" textlink="">
      <xdr:nvSpPr>
        <xdr:cNvPr id="332" name="テキスト ボックス 331"/>
        <xdr:cNvSpPr txBox="1"/>
      </xdr:nvSpPr>
      <xdr:spPr>
        <a:xfrm>
          <a:off x="15290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111578</xdr:rowOff>
    </xdr:from>
    <xdr:to>
      <xdr:col>74</xdr:col>
      <xdr:colOff>31750</xdr:colOff>
      <xdr:row>36</xdr:row>
      <xdr:rowOff>41728</xdr:rowOff>
    </xdr:to>
    <xdr:sp macro="" textlink="">
      <xdr:nvSpPr>
        <xdr:cNvPr id="333" name="楕円 332"/>
        <xdr:cNvSpPr/>
      </xdr:nvSpPr>
      <xdr:spPr>
        <a:xfrm>
          <a:off x="14732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34" name="テキスト ボックス 333"/>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166007</xdr:rowOff>
    </xdr:from>
    <xdr:to>
      <xdr:col>69</xdr:col>
      <xdr:colOff>142875</xdr:colOff>
      <xdr:row>36</xdr:row>
      <xdr:rowOff>96157</xdr:rowOff>
    </xdr:to>
    <xdr:sp macro="" textlink="">
      <xdr:nvSpPr>
        <xdr:cNvPr id="335" name="楕円 334"/>
        <xdr:cNvSpPr/>
      </xdr:nvSpPr>
      <xdr:spPr>
        <a:xfrm>
          <a:off x="13843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80934</xdr:rowOff>
    </xdr:from>
    <xdr:ext cx="762000" cy="259045"/>
    <xdr:sp macro="" textlink="">
      <xdr:nvSpPr>
        <xdr:cNvPr id="336" name="テキスト ボックス 335"/>
        <xdr:cNvSpPr txBox="1"/>
      </xdr:nvSpPr>
      <xdr:spPr>
        <a:xfrm>
          <a:off x="13512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37" name="楕円 336"/>
        <xdr:cNvSpPr/>
      </xdr:nvSpPr>
      <xdr:spPr>
        <a:xfrm>
          <a:off x="12954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80934</xdr:rowOff>
    </xdr:from>
    <xdr:ext cx="762000" cy="259045"/>
    <xdr:sp macro="" textlink="">
      <xdr:nvSpPr>
        <xdr:cNvPr id="338" name="テキスト ボックス 337"/>
        <xdr:cNvSpPr txBox="1"/>
      </xdr:nvSpPr>
      <xdr:spPr>
        <a:xfrm>
          <a:off x="12623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年度臨時財政対策債の償還開始に伴う増により，前年度比</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億円増の</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億円となり，経常経費に占める割合は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今後も計画的に市債の活用をすることで，残高の抑制に努めていく。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16511</xdr:rowOff>
    </xdr:to>
    <xdr:cxnSp macro="">
      <xdr:nvCxnSpPr>
        <xdr:cNvPr id="371" name="直線コネクタ 370"/>
        <xdr:cNvCxnSpPr/>
      </xdr:nvCxnSpPr>
      <xdr:spPr>
        <a:xfrm>
          <a:off x="3987800" y="132105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113047</xdr:rowOff>
    </xdr:from>
    <xdr:ext cx="762000" cy="259045"/>
    <xdr:sp macro="" textlink="">
      <xdr:nvSpPr>
        <xdr:cNvPr id="372" name="公債費平均値テキスト"/>
        <xdr:cNvSpPr txBox="1"/>
      </xdr:nvSpPr>
      <xdr:spPr>
        <a:xfrm>
          <a:off x="4914900" y="1331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77</xdr:row>
      <xdr:rowOff>8889</xdr:rowOff>
    </xdr:to>
    <xdr:cxnSp macro="">
      <xdr:nvCxnSpPr>
        <xdr:cNvPr id="374" name="直線コネクタ 373"/>
        <xdr:cNvCxnSpPr/>
      </xdr:nvCxnSpPr>
      <xdr:spPr>
        <a:xfrm>
          <a:off x="3098800" y="13187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6" name="テキスト ボックス 375"/>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31750</xdr:rowOff>
    </xdr:to>
    <xdr:cxnSp macro="">
      <xdr:nvCxnSpPr>
        <xdr:cNvPr id="377" name="直線コネクタ 376"/>
        <xdr:cNvCxnSpPr/>
      </xdr:nvCxnSpPr>
      <xdr:spPr>
        <a:xfrm flipV="1">
          <a:off x="2209800" y="13187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79" name="テキスト ボックス 378"/>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31750</xdr:rowOff>
    </xdr:from>
    <xdr:to>
      <xdr:col>11</xdr:col>
      <xdr:colOff>9525</xdr:colOff>
      <xdr:row>77</xdr:row>
      <xdr:rowOff>100330</xdr:rowOff>
    </xdr:to>
    <xdr:cxnSp macro="">
      <xdr:nvCxnSpPr>
        <xdr:cNvPr id="380" name="直線コネクタ 379"/>
        <xdr:cNvCxnSpPr/>
      </xdr:nvCxnSpPr>
      <xdr:spPr>
        <a:xfrm flipV="1">
          <a:off x="1320800" y="13233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82" name="テキスト ボックス 381"/>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170197</xdr:rowOff>
    </xdr:from>
    <xdr:ext cx="762000" cy="259045"/>
    <xdr:sp macro="" textlink="">
      <xdr:nvSpPr>
        <xdr:cNvPr id="384" name="テキスト ボックス 383"/>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137161</xdr:rowOff>
    </xdr:from>
    <xdr:to>
      <xdr:col>24</xdr:col>
      <xdr:colOff>76200</xdr:colOff>
      <xdr:row>77</xdr:row>
      <xdr:rowOff>67311</xdr:rowOff>
    </xdr:to>
    <xdr:sp macro="" textlink="">
      <xdr:nvSpPr>
        <xdr:cNvPr id="390" name="楕円 389"/>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153688</xdr:rowOff>
    </xdr:from>
    <xdr:ext cx="762000" cy="259045"/>
    <xdr:sp macro="" textlink="">
      <xdr:nvSpPr>
        <xdr:cNvPr id="391" name="公債費該当値テキスト"/>
        <xdr:cNvSpPr txBox="1"/>
      </xdr:nvSpPr>
      <xdr:spPr>
        <a:xfrm>
          <a:off x="4914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129539</xdr:rowOff>
    </xdr:from>
    <xdr:to>
      <xdr:col>20</xdr:col>
      <xdr:colOff>38100</xdr:colOff>
      <xdr:row>77</xdr:row>
      <xdr:rowOff>59689</xdr:rowOff>
    </xdr:to>
    <xdr:sp macro="" textlink="">
      <xdr:nvSpPr>
        <xdr:cNvPr id="392" name="楕円 391"/>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69867</xdr:rowOff>
    </xdr:from>
    <xdr:ext cx="736600" cy="259045"/>
    <xdr:sp macro="" textlink="">
      <xdr:nvSpPr>
        <xdr:cNvPr id="393" name="テキスト ボックス 392"/>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94" name="楕円 393"/>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95" name="テキスト ボックス 394"/>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96" name="楕円 395"/>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97" name="テキスト ボックス 396"/>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98" name="楕円 397"/>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99" name="テキスト ボックス 398"/>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公債費総額の増と，公債費以外の経費総額の減により，経常経費に占める割合は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公債費以外の経常経費の主な増減要因としては，扶助費に充当している経常一般財源が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億円減少したことなどがあげられる。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157480</xdr:rowOff>
    </xdr:from>
    <xdr:to>
      <xdr:col>82</xdr:col>
      <xdr:colOff>107950</xdr:colOff>
      <xdr:row>79</xdr:row>
      <xdr:rowOff>8889</xdr:rowOff>
    </xdr:to>
    <xdr:cxnSp macro="">
      <xdr:nvCxnSpPr>
        <xdr:cNvPr id="432" name="直線コネクタ 431"/>
        <xdr:cNvCxnSpPr/>
      </xdr:nvCxnSpPr>
      <xdr:spPr>
        <a:xfrm flipV="1">
          <a:off x="15671800" y="135305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50800</xdr:rowOff>
    </xdr:from>
    <xdr:to>
      <xdr:col>78</xdr:col>
      <xdr:colOff>69850</xdr:colOff>
      <xdr:row>79</xdr:row>
      <xdr:rowOff>8889</xdr:rowOff>
    </xdr:to>
    <xdr:cxnSp macro="">
      <xdr:nvCxnSpPr>
        <xdr:cNvPr id="435" name="直線コネクタ 434"/>
        <xdr:cNvCxnSpPr/>
      </xdr:nvCxnSpPr>
      <xdr:spPr>
        <a:xfrm>
          <a:off x="14782800" y="134239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123207</xdr:rowOff>
    </xdr:from>
    <xdr:ext cx="736600" cy="259045"/>
    <xdr:sp macro="" textlink="">
      <xdr:nvSpPr>
        <xdr:cNvPr id="437" name="テキスト ボックス 436"/>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78</xdr:row>
      <xdr:rowOff>50800</xdr:rowOff>
    </xdr:to>
    <xdr:cxnSp macro="">
      <xdr:nvCxnSpPr>
        <xdr:cNvPr id="438" name="直線コネクタ 437"/>
        <xdr:cNvCxnSpPr/>
      </xdr:nvCxnSpPr>
      <xdr:spPr>
        <a:xfrm>
          <a:off x="13893800" y="13340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40" name="テキスト ボックス 439"/>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100330</xdr:rowOff>
    </xdr:from>
    <xdr:to>
      <xdr:col>69</xdr:col>
      <xdr:colOff>92075</xdr:colOff>
      <xdr:row>77</xdr:row>
      <xdr:rowOff>138430</xdr:rowOff>
    </xdr:to>
    <xdr:cxnSp macro="">
      <xdr:nvCxnSpPr>
        <xdr:cNvPr id="441" name="直線コネクタ 440"/>
        <xdr:cNvCxnSpPr/>
      </xdr:nvCxnSpPr>
      <xdr:spPr>
        <a:xfrm>
          <a:off x="13004800" y="1330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43" name="テキスト ボックス 442"/>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45" name="テキスト ボックス 444"/>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106680</xdr:rowOff>
    </xdr:from>
    <xdr:to>
      <xdr:col>82</xdr:col>
      <xdr:colOff>158750</xdr:colOff>
      <xdr:row>79</xdr:row>
      <xdr:rowOff>36830</xdr:rowOff>
    </xdr:to>
    <xdr:sp macro="" textlink="">
      <xdr:nvSpPr>
        <xdr:cNvPr id="451" name="楕円 450"/>
        <xdr:cNvSpPr/>
      </xdr:nvSpPr>
      <xdr:spPr>
        <a:xfrm>
          <a:off x="164592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78757</xdr:rowOff>
    </xdr:from>
    <xdr:ext cx="762000" cy="259045"/>
    <xdr:sp macro="" textlink="">
      <xdr:nvSpPr>
        <xdr:cNvPr id="452" name="公債費以外該当値テキスト"/>
        <xdr:cNvSpPr txBox="1"/>
      </xdr:nvSpPr>
      <xdr:spPr>
        <a:xfrm>
          <a:off x="165989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129539</xdr:rowOff>
    </xdr:from>
    <xdr:to>
      <xdr:col>78</xdr:col>
      <xdr:colOff>120650</xdr:colOff>
      <xdr:row>79</xdr:row>
      <xdr:rowOff>59689</xdr:rowOff>
    </xdr:to>
    <xdr:sp macro="" textlink="">
      <xdr:nvSpPr>
        <xdr:cNvPr id="453" name="楕円 452"/>
        <xdr:cNvSpPr/>
      </xdr:nvSpPr>
      <xdr:spPr>
        <a:xfrm>
          <a:off x="15621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44466</xdr:rowOff>
    </xdr:from>
    <xdr:ext cx="736600" cy="259045"/>
    <xdr:sp macro="" textlink="">
      <xdr:nvSpPr>
        <xdr:cNvPr id="454" name="テキスト ボックス 453"/>
        <xdr:cNvSpPr txBox="1"/>
      </xdr:nvSpPr>
      <xdr:spPr>
        <a:xfrm>
          <a:off x="15290800" y="1358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0</xdr:rowOff>
    </xdr:from>
    <xdr:to>
      <xdr:col>74</xdr:col>
      <xdr:colOff>31750</xdr:colOff>
      <xdr:row>78</xdr:row>
      <xdr:rowOff>101600</xdr:rowOff>
    </xdr:to>
    <xdr:sp macro="" textlink="">
      <xdr:nvSpPr>
        <xdr:cNvPr id="455" name="楕円 454"/>
        <xdr:cNvSpPr/>
      </xdr:nvSpPr>
      <xdr:spPr>
        <a:xfrm>
          <a:off x="14732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56" name="テキスト ボックス 455"/>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57" name="楕円 456"/>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58" name="テキスト ボックス 457"/>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49530</xdr:rowOff>
    </xdr:from>
    <xdr:to>
      <xdr:col>65</xdr:col>
      <xdr:colOff>53975</xdr:colOff>
      <xdr:row>77</xdr:row>
      <xdr:rowOff>151130</xdr:rowOff>
    </xdr:to>
    <xdr:sp macro="" textlink="">
      <xdr:nvSpPr>
        <xdr:cNvPr id="459" name="楕円 458"/>
        <xdr:cNvSpPr/>
      </xdr:nvSpPr>
      <xdr:spPr>
        <a:xfrm>
          <a:off x="12954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135907</xdr:rowOff>
    </xdr:from>
    <xdr:ext cx="762000" cy="259045"/>
    <xdr:sp macro="" textlink="">
      <xdr:nvSpPr>
        <xdr:cNvPr id="460" name="テキスト ボックス 459"/>
        <xdr:cNvSpPr txBox="1"/>
      </xdr:nvSpPr>
      <xdr:spPr>
        <a:xfrm>
          <a:off x="12623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66772</xdr:rowOff>
    </xdr:from>
    <xdr:to>
      <xdr:col>29</xdr:col>
      <xdr:colOff>127000</xdr:colOff>
      <xdr:row>18</xdr:row>
      <xdr:rowOff>71526</xdr:rowOff>
    </xdr:to>
    <xdr:cxnSp macro="">
      <xdr:nvCxnSpPr>
        <xdr:cNvPr id="48" name="直線コネクタ 47"/>
        <xdr:cNvCxnSpPr/>
      </xdr:nvCxnSpPr>
      <xdr:spPr bwMode="auto">
        <a:xfrm>
          <a:off x="5003800" y="3200497"/>
          <a:ext cx="647700" cy="4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143324</xdr:rowOff>
    </xdr:from>
    <xdr:ext cx="762000" cy="259045"/>
    <xdr:sp macro="" textlink="">
      <xdr:nvSpPr>
        <xdr:cNvPr id="49" name="人口1人当たり決算額の推移平均値テキスト130"/>
        <xdr:cNvSpPr txBox="1"/>
      </xdr:nvSpPr>
      <xdr:spPr>
        <a:xfrm>
          <a:off x="5740400" y="276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40894</xdr:rowOff>
    </xdr:from>
    <xdr:to>
      <xdr:col>26</xdr:col>
      <xdr:colOff>50800</xdr:colOff>
      <xdr:row>18</xdr:row>
      <xdr:rowOff>66772</xdr:rowOff>
    </xdr:to>
    <xdr:cxnSp macro="">
      <xdr:nvCxnSpPr>
        <xdr:cNvPr id="51" name="直線コネクタ 50"/>
        <xdr:cNvCxnSpPr/>
      </xdr:nvCxnSpPr>
      <xdr:spPr bwMode="auto">
        <a:xfrm>
          <a:off x="4305300" y="3174619"/>
          <a:ext cx="698500" cy="25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89115</xdr:rowOff>
    </xdr:from>
    <xdr:ext cx="736600" cy="259045"/>
    <xdr:sp macro="" textlink="">
      <xdr:nvSpPr>
        <xdr:cNvPr id="53" name="テキスト ボックス 52"/>
        <xdr:cNvSpPr txBox="1"/>
      </xdr:nvSpPr>
      <xdr:spPr>
        <a:xfrm>
          <a:off x="4622800" y="2708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15839</xdr:rowOff>
    </xdr:from>
    <xdr:to>
      <xdr:col>22</xdr:col>
      <xdr:colOff>114300</xdr:colOff>
      <xdr:row>18</xdr:row>
      <xdr:rowOff>40894</xdr:rowOff>
    </xdr:to>
    <xdr:cxnSp macro="">
      <xdr:nvCxnSpPr>
        <xdr:cNvPr id="54" name="直線コネクタ 53"/>
        <xdr:cNvCxnSpPr/>
      </xdr:nvCxnSpPr>
      <xdr:spPr bwMode="auto">
        <a:xfrm>
          <a:off x="3606800" y="3149564"/>
          <a:ext cx="698500" cy="2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86326</xdr:rowOff>
    </xdr:from>
    <xdr:ext cx="762000" cy="259045"/>
    <xdr:sp macro="" textlink="">
      <xdr:nvSpPr>
        <xdr:cNvPr id="56" name="テキスト ボックス 55"/>
        <xdr:cNvSpPr txBox="1"/>
      </xdr:nvSpPr>
      <xdr:spPr>
        <a:xfrm>
          <a:off x="3924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15839</xdr:rowOff>
    </xdr:from>
    <xdr:to>
      <xdr:col>18</xdr:col>
      <xdr:colOff>177800</xdr:colOff>
      <xdr:row>18</xdr:row>
      <xdr:rowOff>79390</xdr:rowOff>
    </xdr:to>
    <xdr:cxnSp macro="">
      <xdr:nvCxnSpPr>
        <xdr:cNvPr id="57" name="直線コネクタ 56"/>
        <xdr:cNvCxnSpPr/>
      </xdr:nvCxnSpPr>
      <xdr:spPr bwMode="auto">
        <a:xfrm flipV="1">
          <a:off x="2908300" y="3149564"/>
          <a:ext cx="698500" cy="63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103243</xdr:rowOff>
    </xdr:from>
    <xdr:ext cx="762000" cy="259045"/>
    <xdr:sp macro="" textlink="">
      <xdr:nvSpPr>
        <xdr:cNvPr id="59" name="テキスト ボックス 58"/>
        <xdr:cNvSpPr txBox="1"/>
      </xdr:nvSpPr>
      <xdr:spPr>
        <a:xfrm>
          <a:off x="32258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11208</xdr:rowOff>
    </xdr:from>
    <xdr:ext cx="762000" cy="259045"/>
    <xdr:sp macro="" textlink="">
      <xdr:nvSpPr>
        <xdr:cNvPr id="61" name="テキスト ボックス 60"/>
        <xdr:cNvSpPr txBox="1"/>
      </xdr:nvSpPr>
      <xdr:spPr>
        <a:xfrm>
          <a:off x="2527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20726</xdr:rowOff>
    </xdr:from>
    <xdr:to>
      <xdr:col>29</xdr:col>
      <xdr:colOff>177800</xdr:colOff>
      <xdr:row>18</xdr:row>
      <xdr:rowOff>122327</xdr:rowOff>
    </xdr:to>
    <xdr:sp macro="" textlink="">
      <xdr:nvSpPr>
        <xdr:cNvPr id="67" name="楕円 66"/>
        <xdr:cNvSpPr/>
      </xdr:nvSpPr>
      <xdr:spPr bwMode="auto">
        <a:xfrm>
          <a:off x="5600700" y="315445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164253</xdr:rowOff>
    </xdr:from>
    <xdr:ext cx="762000" cy="259045"/>
    <xdr:sp macro="" textlink="">
      <xdr:nvSpPr>
        <xdr:cNvPr id="68" name="人口1人当たり決算額の推移該当値テキスト130"/>
        <xdr:cNvSpPr txBox="1"/>
      </xdr:nvSpPr>
      <xdr:spPr>
        <a:xfrm>
          <a:off x="5740400" y="3126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15972</xdr:rowOff>
    </xdr:from>
    <xdr:to>
      <xdr:col>26</xdr:col>
      <xdr:colOff>101600</xdr:colOff>
      <xdr:row>18</xdr:row>
      <xdr:rowOff>117572</xdr:rowOff>
    </xdr:to>
    <xdr:sp macro="" textlink="">
      <xdr:nvSpPr>
        <xdr:cNvPr id="69" name="楕円 68"/>
        <xdr:cNvSpPr/>
      </xdr:nvSpPr>
      <xdr:spPr bwMode="auto">
        <a:xfrm>
          <a:off x="4953000" y="3149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102349</xdr:rowOff>
    </xdr:from>
    <xdr:ext cx="736600" cy="259045"/>
    <xdr:sp macro="" textlink="">
      <xdr:nvSpPr>
        <xdr:cNvPr id="70" name="テキスト ボックス 69"/>
        <xdr:cNvSpPr txBox="1"/>
      </xdr:nvSpPr>
      <xdr:spPr>
        <a:xfrm>
          <a:off x="4622800" y="3236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161544</xdr:rowOff>
    </xdr:from>
    <xdr:to>
      <xdr:col>22</xdr:col>
      <xdr:colOff>165100</xdr:colOff>
      <xdr:row>18</xdr:row>
      <xdr:rowOff>91694</xdr:rowOff>
    </xdr:to>
    <xdr:sp macro="" textlink="">
      <xdr:nvSpPr>
        <xdr:cNvPr id="71" name="楕円 70"/>
        <xdr:cNvSpPr/>
      </xdr:nvSpPr>
      <xdr:spPr bwMode="auto">
        <a:xfrm>
          <a:off x="4254500" y="3123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76471</xdr:rowOff>
    </xdr:from>
    <xdr:ext cx="762000" cy="259045"/>
    <xdr:sp macro="" textlink="">
      <xdr:nvSpPr>
        <xdr:cNvPr id="72" name="テキスト ボックス 71"/>
        <xdr:cNvSpPr txBox="1"/>
      </xdr:nvSpPr>
      <xdr:spPr>
        <a:xfrm>
          <a:off x="3924300" y="321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136489</xdr:rowOff>
    </xdr:from>
    <xdr:to>
      <xdr:col>19</xdr:col>
      <xdr:colOff>38100</xdr:colOff>
      <xdr:row>18</xdr:row>
      <xdr:rowOff>66639</xdr:rowOff>
    </xdr:to>
    <xdr:sp macro="" textlink="">
      <xdr:nvSpPr>
        <xdr:cNvPr id="73" name="楕円 72"/>
        <xdr:cNvSpPr/>
      </xdr:nvSpPr>
      <xdr:spPr bwMode="auto">
        <a:xfrm>
          <a:off x="3556000" y="3098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51416</xdr:rowOff>
    </xdr:from>
    <xdr:ext cx="762000" cy="259045"/>
    <xdr:sp macro="" textlink="">
      <xdr:nvSpPr>
        <xdr:cNvPr id="74" name="テキスト ボックス 73"/>
        <xdr:cNvSpPr txBox="1"/>
      </xdr:nvSpPr>
      <xdr:spPr>
        <a:xfrm>
          <a:off x="3225800" y="318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28590</xdr:rowOff>
    </xdr:from>
    <xdr:to>
      <xdr:col>15</xdr:col>
      <xdr:colOff>101600</xdr:colOff>
      <xdr:row>18</xdr:row>
      <xdr:rowOff>130191</xdr:rowOff>
    </xdr:to>
    <xdr:sp macro="" textlink="">
      <xdr:nvSpPr>
        <xdr:cNvPr id="75" name="楕円 74"/>
        <xdr:cNvSpPr/>
      </xdr:nvSpPr>
      <xdr:spPr bwMode="auto">
        <a:xfrm>
          <a:off x="2857500" y="316231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114967</xdr:rowOff>
    </xdr:from>
    <xdr:ext cx="762000" cy="259045"/>
    <xdr:sp macro="" textlink="">
      <xdr:nvSpPr>
        <xdr:cNvPr id="76" name="テキスト ボックス 75"/>
        <xdr:cNvSpPr txBox="1"/>
      </xdr:nvSpPr>
      <xdr:spPr>
        <a:xfrm>
          <a:off x="2527300" y="324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140754</xdr:rowOff>
    </xdr:from>
    <xdr:to>
      <xdr:col>29</xdr:col>
      <xdr:colOff>127000</xdr:colOff>
      <xdr:row>35</xdr:row>
      <xdr:rowOff>260121</xdr:rowOff>
    </xdr:to>
    <xdr:cxnSp macro="">
      <xdr:nvCxnSpPr>
        <xdr:cNvPr id="109" name="直線コネクタ 108"/>
        <xdr:cNvCxnSpPr/>
      </xdr:nvCxnSpPr>
      <xdr:spPr bwMode="auto">
        <a:xfrm flipV="1">
          <a:off x="5003800" y="6751104"/>
          <a:ext cx="647700" cy="119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125532</xdr:rowOff>
    </xdr:from>
    <xdr:ext cx="762000" cy="259045"/>
    <xdr:sp macro="" textlink="">
      <xdr:nvSpPr>
        <xdr:cNvPr id="110" name="人口1人当たり決算額の推移平均値テキスト445"/>
        <xdr:cNvSpPr txBox="1"/>
      </xdr:nvSpPr>
      <xdr:spPr>
        <a:xfrm>
          <a:off x="5740400" y="673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260121</xdr:rowOff>
    </xdr:from>
    <xdr:to>
      <xdr:col>26</xdr:col>
      <xdr:colOff>50800</xdr:colOff>
      <xdr:row>35</xdr:row>
      <xdr:rowOff>296278</xdr:rowOff>
    </xdr:to>
    <xdr:cxnSp macro="">
      <xdr:nvCxnSpPr>
        <xdr:cNvPr id="112" name="直線コネクタ 111"/>
        <xdr:cNvCxnSpPr/>
      </xdr:nvCxnSpPr>
      <xdr:spPr bwMode="auto">
        <a:xfrm flipV="1">
          <a:off x="4305300" y="6870471"/>
          <a:ext cx="698500" cy="36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188625</xdr:rowOff>
    </xdr:from>
    <xdr:ext cx="736600" cy="259045"/>
    <xdr:sp macro="" textlink="">
      <xdr:nvSpPr>
        <xdr:cNvPr id="114" name="テキスト ボックス 113"/>
        <xdr:cNvSpPr txBox="1"/>
      </xdr:nvSpPr>
      <xdr:spPr>
        <a:xfrm>
          <a:off x="4622800" y="6456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273076</xdr:rowOff>
    </xdr:from>
    <xdr:to>
      <xdr:col>22</xdr:col>
      <xdr:colOff>114300</xdr:colOff>
      <xdr:row>35</xdr:row>
      <xdr:rowOff>296278</xdr:rowOff>
    </xdr:to>
    <xdr:cxnSp macro="">
      <xdr:nvCxnSpPr>
        <xdr:cNvPr id="115" name="直線コネクタ 114"/>
        <xdr:cNvCxnSpPr/>
      </xdr:nvCxnSpPr>
      <xdr:spPr bwMode="auto">
        <a:xfrm>
          <a:off x="3606800" y="6883426"/>
          <a:ext cx="698500" cy="23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169994</xdr:rowOff>
    </xdr:from>
    <xdr:ext cx="762000" cy="259045"/>
    <xdr:sp macro="" textlink="">
      <xdr:nvSpPr>
        <xdr:cNvPr id="117" name="テキスト ボックス 116"/>
        <xdr:cNvSpPr txBox="1"/>
      </xdr:nvSpPr>
      <xdr:spPr>
        <a:xfrm>
          <a:off x="3924300" y="643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199695</xdr:rowOff>
    </xdr:from>
    <xdr:to>
      <xdr:col>18</xdr:col>
      <xdr:colOff>177800</xdr:colOff>
      <xdr:row>35</xdr:row>
      <xdr:rowOff>273076</xdr:rowOff>
    </xdr:to>
    <xdr:cxnSp macro="">
      <xdr:nvCxnSpPr>
        <xdr:cNvPr id="118" name="直線コネクタ 117"/>
        <xdr:cNvCxnSpPr/>
      </xdr:nvCxnSpPr>
      <xdr:spPr bwMode="auto">
        <a:xfrm>
          <a:off x="2908300" y="6810045"/>
          <a:ext cx="698500" cy="73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166336</xdr:rowOff>
    </xdr:from>
    <xdr:ext cx="762000" cy="259045"/>
    <xdr:sp macro="" textlink="">
      <xdr:nvSpPr>
        <xdr:cNvPr id="120" name="テキスト ボックス 119"/>
        <xdr:cNvSpPr txBox="1"/>
      </xdr:nvSpPr>
      <xdr:spPr>
        <a:xfrm>
          <a:off x="3225800" y="64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105224</xdr:rowOff>
    </xdr:from>
    <xdr:ext cx="762000" cy="259045"/>
    <xdr:sp macro="" textlink="">
      <xdr:nvSpPr>
        <xdr:cNvPr id="122" name="テキスト ボックス 121"/>
        <xdr:cNvSpPr txBox="1"/>
      </xdr:nvSpPr>
      <xdr:spPr>
        <a:xfrm>
          <a:off x="2527300" y="637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89954</xdr:rowOff>
    </xdr:from>
    <xdr:to>
      <xdr:col>29</xdr:col>
      <xdr:colOff>177800</xdr:colOff>
      <xdr:row>35</xdr:row>
      <xdr:rowOff>191554</xdr:rowOff>
    </xdr:to>
    <xdr:sp macro="" textlink="">
      <xdr:nvSpPr>
        <xdr:cNvPr id="128" name="楕円 127"/>
        <xdr:cNvSpPr/>
      </xdr:nvSpPr>
      <xdr:spPr bwMode="auto">
        <a:xfrm>
          <a:off x="5600700" y="6700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277931</xdr:rowOff>
    </xdr:from>
    <xdr:ext cx="762000" cy="259045"/>
    <xdr:sp macro="" textlink="">
      <xdr:nvSpPr>
        <xdr:cNvPr id="129" name="人口1人当たり決算額の推移該当値テキスト445"/>
        <xdr:cNvSpPr txBox="1"/>
      </xdr:nvSpPr>
      <xdr:spPr>
        <a:xfrm>
          <a:off x="5740400" y="654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209321</xdr:rowOff>
    </xdr:from>
    <xdr:to>
      <xdr:col>26</xdr:col>
      <xdr:colOff>101600</xdr:colOff>
      <xdr:row>35</xdr:row>
      <xdr:rowOff>310921</xdr:rowOff>
    </xdr:to>
    <xdr:sp macro="" textlink="">
      <xdr:nvSpPr>
        <xdr:cNvPr id="130" name="楕円 129"/>
        <xdr:cNvSpPr/>
      </xdr:nvSpPr>
      <xdr:spPr bwMode="auto">
        <a:xfrm>
          <a:off x="4953000" y="6819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295698</xdr:rowOff>
    </xdr:from>
    <xdr:ext cx="736600" cy="259045"/>
    <xdr:sp macro="" textlink="">
      <xdr:nvSpPr>
        <xdr:cNvPr id="131" name="テキスト ボックス 130"/>
        <xdr:cNvSpPr txBox="1"/>
      </xdr:nvSpPr>
      <xdr:spPr>
        <a:xfrm>
          <a:off x="4622800" y="690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245478</xdr:rowOff>
    </xdr:from>
    <xdr:to>
      <xdr:col>22</xdr:col>
      <xdr:colOff>165100</xdr:colOff>
      <xdr:row>36</xdr:row>
      <xdr:rowOff>4178</xdr:rowOff>
    </xdr:to>
    <xdr:sp macro="" textlink="">
      <xdr:nvSpPr>
        <xdr:cNvPr id="132" name="楕円 131"/>
        <xdr:cNvSpPr/>
      </xdr:nvSpPr>
      <xdr:spPr bwMode="auto">
        <a:xfrm>
          <a:off x="4254500" y="6855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331855</xdr:rowOff>
    </xdr:from>
    <xdr:ext cx="762000" cy="259045"/>
    <xdr:sp macro="" textlink="">
      <xdr:nvSpPr>
        <xdr:cNvPr id="133" name="テキスト ボックス 132"/>
        <xdr:cNvSpPr txBox="1"/>
      </xdr:nvSpPr>
      <xdr:spPr>
        <a:xfrm>
          <a:off x="3924300" y="694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222276</xdr:rowOff>
    </xdr:from>
    <xdr:to>
      <xdr:col>19</xdr:col>
      <xdr:colOff>38100</xdr:colOff>
      <xdr:row>35</xdr:row>
      <xdr:rowOff>323876</xdr:rowOff>
    </xdr:to>
    <xdr:sp macro="" textlink="">
      <xdr:nvSpPr>
        <xdr:cNvPr id="134" name="楕円 133"/>
        <xdr:cNvSpPr/>
      </xdr:nvSpPr>
      <xdr:spPr bwMode="auto">
        <a:xfrm>
          <a:off x="3556000" y="6832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308653</xdr:rowOff>
    </xdr:from>
    <xdr:ext cx="762000" cy="259045"/>
    <xdr:sp macro="" textlink="">
      <xdr:nvSpPr>
        <xdr:cNvPr id="135" name="テキスト ボックス 134"/>
        <xdr:cNvSpPr txBox="1"/>
      </xdr:nvSpPr>
      <xdr:spPr>
        <a:xfrm>
          <a:off x="3225800" y="691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148895</xdr:rowOff>
    </xdr:from>
    <xdr:to>
      <xdr:col>15</xdr:col>
      <xdr:colOff>101600</xdr:colOff>
      <xdr:row>35</xdr:row>
      <xdr:rowOff>250495</xdr:rowOff>
    </xdr:to>
    <xdr:sp macro="" textlink="">
      <xdr:nvSpPr>
        <xdr:cNvPr id="136" name="楕円 135"/>
        <xdr:cNvSpPr/>
      </xdr:nvSpPr>
      <xdr:spPr bwMode="auto">
        <a:xfrm>
          <a:off x="2857500" y="6759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235272</xdr:rowOff>
    </xdr:from>
    <xdr:ext cx="762000" cy="259045"/>
    <xdr:sp macro="" textlink="">
      <xdr:nvSpPr>
        <xdr:cNvPr id="137" name="テキスト ボックス 136"/>
        <xdr:cNvSpPr txBox="1"/>
      </xdr:nvSpPr>
      <xdr:spPr>
        <a:xfrm>
          <a:off x="2527300" y="684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522,938
513,811
416.85
199,277,160
193,692,455
4,078,102
102,276,958
111,260,791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84836</xdr:rowOff>
    </xdr:from>
    <xdr:to>
      <xdr:col>24</xdr:col>
      <xdr:colOff>63500</xdr:colOff>
      <xdr:row>35</xdr:row>
      <xdr:rowOff>89522</xdr:rowOff>
    </xdr:to>
    <xdr:cxnSp macro="">
      <xdr:nvCxnSpPr>
        <xdr:cNvPr id="61" name="直線コネクタ 60"/>
        <xdr:cNvCxnSpPr/>
      </xdr:nvCxnSpPr>
      <xdr:spPr>
        <a:xfrm flipV="1">
          <a:off x="3797300" y="6085586"/>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24147</xdr:rowOff>
    </xdr:from>
    <xdr:ext cx="534377" cy="259045"/>
    <xdr:sp macro="" textlink="">
      <xdr:nvSpPr>
        <xdr:cNvPr id="62" name="人件費平均値テキスト"/>
        <xdr:cNvSpPr txBox="1"/>
      </xdr:nvSpPr>
      <xdr:spPr>
        <a:xfrm>
          <a:off x="4686300" y="585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29286</xdr:rowOff>
    </xdr:from>
    <xdr:to>
      <xdr:col>19</xdr:col>
      <xdr:colOff>177800</xdr:colOff>
      <xdr:row>35</xdr:row>
      <xdr:rowOff>89522</xdr:rowOff>
    </xdr:to>
    <xdr:cxnSp macro="">
      <xdr:nvCxnSpPr>
        <xdr:cNvPr id="64" name="直線コネクタ 63"/>
        <xdr:cNvCxnSpPr/>
      </xdr:nvCxnSpPr>
      <xdr:spPr>
        <a:xfrm>
          <a:off x="2908300" y="6030036"/>
          <a:ext cx="8890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126788</xdr:rowOff>
    </xdr:from>
    <xdr:ext cx="534377" cy="259045"/>
    <xdr:sp macro="" textlink="">
      <xdr:nvSpPr>
        <xdr:cNvPr id="66" name="テキスト ボックス 65"/>
        <xdr:cNvSpPr txBox="1"/>
      </xdr:nvSpPr>
      <xdr:spPr>
        <a:xfrm>
          <a:off x="3530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25286</xdr:rowOff>
    </xdr:from>
    <xdr:to>
      <xdr:col>15</xdr:col>
      <xdr:colOff>50800</xdr:colOff>
      <xdr:row>35</xdr:row>
      <xdr:rowOff>29286</xdr:rowOff>
    </xdr:to>
    <xdr:cxnSp macro="">
      <xdr:nvCxnSpPr>
        <xdr:cNvPr id="67" name="直線コネクタ 66"/>
        <xdr:cNvCxnSpPr/>
      </xdr:nvCxnSpPr>
      <xdr:spPr>
        <a:xfrm>
          <a:off x="2019300" y="6026036"/>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88511</xdr:rowOff>
    </xdr:from>
    <xdr:ext cx="534377" cy="259045"/>
    <xdr:sp macro="" textlink="">
      <xdr:nvSpPr>
        <xdr:cNvPr id="69" name="テキスト ボックス 68"/>
        <xdr:cNvSpPr txBox="1"/>
      </xdr:nvSpPr>
      <xdr:spPr>
        <a:xfrm>
          <a:off x="2641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25286</xdr:rowOff>
    </xdr:from>
    <xdr:to>
      <xdr:col>10</xdr:col>
      <xdr:colOff>114300</xdr:colOff>
      <xdr:row>35</xdr:row>
      <xdr:rowOff>35230</xdr:rowOff>
    </xdr:to>
    <xdr:cxnSp macro="">
      <xdr:nvCxnSpPr>
        <xdr:cNvPr id="70" name="直線コネクタ 69"/>
        <xdr:cNvCxnSpPr/>
      </xdr:nvCxnSpPr>
      <xdr:spPr>
        <a:xfrm flipV="1">
          <a:off x="1130300" y="6026036"/>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98340</xdr:rowOff>
    </xdr:from>
    <xdr:ext cx="534377" cy="259045"/>
    <xdr:sp macro="" textlink="">
      <xdr:nvSpPr>
        <xdr:cNvPr id="72" name="テキスト ボックス 71"/>
        <xdr:cNvSpPr txBox="1"/>
      </xdr:nvSpPr>
      <xdr:spPr>
        <a:xfrm>
          <a:off x="1752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121619</xdr:rowOff>
    </xdr:from>
    <xdr:ext cx="534377" cy="259045"/>
    <xdr:sp macro="" textlink="">
      <xdr:nvSpPr>
        <xdr:cNvPr id="74" name="テキスト ボックス 73"/>
        <xdr:cNvSpPr txBox="1"/>
      </xdr:nvSpPr>
      <xdr:spPr>
        <a:xfrm>
          <a:off x="863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34036</xdr:rowOff>
    </xdr:from>
    <xdr:to>
      <xdr:col>24</xdr:col>
      <xdr:colOff>114300</xdr:colOff>
      <xdr:row>35</xdr:row>
      <xdr:rowOff>135636</xdr:rowOff>
    </xdr:to>
    <xdr:sp macro="" textlink="">
      <xdr:nvSpPr>
        <xdr:cNvPr id="80" name="楕円 79"/>
        <xdr:cNvSpPr/>
      </xdr:nvSpPr>
      <xdr:spPr>
        <a:xfrm>
          <a:off x="45847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12463</xdr:rowOff>
    </xdr:from>
    <xdr:ext cx="534377" cy="259045"/>
    <xdr:sp macro="" textlink="">
      <xdr:nvSpPr>
        <xdr:cNvPr id="81" name="人件費該当値テキスト"/>
        <xdr:cNvSpPr txBox="1"/>
      </xdr:nvSpPr>
      <xdr:spPr>
        <a:xfrm>
          <a:off x="4686300" y="60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38722</xdr:rowOff>
    </xdr:from>
    <xdr:to>
      <xdr:col>20</xdr:col>
      <xdr:colOff>38100</xdr:colOff>
      <xdr:row>35</xdr:row>
      <xdr:rowOff>140322</xdr:rowOff>
    </xdr:to>
    <xdr:sp macro="" textlink="">
      <xdr:nvSpPr>
        <xdr:cNvPr id="82" name="楕円 81"/>
        <xdr:cNvSpPr/>
      </xdr:nvSpPr>
      <xdr:spPr>
        <a:xfrm>
          <a:off x="3746500" y="60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131449</xdr:rowOff>
    </xdr:from>
    <xdr:ext cx="534377" cy="259045"/>
    <xdr:sp macro="" textlink="">
      <xdr:nvSpPr>
        <xdr:cNvPr id="83" name="テキスト ボックス 82"/>
        <xdr:cNvSpPr txBox="1"/>
      </xdr:nvSpPr>
      <xdr:spPr>
        <a:xfrm>
          <a:off x="3530111" y="613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149936</xdr:rowOff>
    </xdr:from>
    <xdr:to>
      <xdr:col>15</xdr:col>
      <xdr:colOff>101600</xdr:colOff>
      <xdr:row>35</xdr:row>
      <xdr:rowOff>80086</xdr:rowOff>
    </xdr:to>
    <xdr:sp macro="" textlink="">
      <xdr:nvSpPr>
        <xdr:cNvPr id="84" name="楕円 83"/>
        <xdr:cNvSpPr/>
      </xdr:nvSpPr>
      <xdr:spPr>
        <a:xfrm>
          <a:off x="2857500" y="59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96613</xdr:rowOff>
    </xdr:from>
    <xdr:ext cx="534377" cy="259045"/>
    <xdr:sp macro="" textlink="">
      <xdr:nvSpPr>
        <xdr:cNvPr id="85" name="テキスト ボックス 84"/>
        <xdr:cNvSpPr txBox="1"/>
      </xdr:nvSpPr>
      <xdr:spPr>
        <a:xfrm>
          <a:off x="2641111" y="575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145936</xdr:rowOff>
    </xdr:from>
    <xdr:to>
      <xdr:col>10</xdr:col>
      <xdr:colOff>165100</xdr:colOff>
      <xdr:row>35</xdr:row>
      <xdr:rowOff>76086</xdr:rowOff>
    </xdr:to>
    <xdr:sp macro="" textlink="">
      <xdr:nvSpPr>
        <xdr:cNvPr id="86" name="楕円 85"/>
        <xdr:cNvSpPr/>
      </xdr:nvSpPr>
      <xdr:spPr>
        <a:xfrm>
          <a:off x="1968500" y="597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92613</xdr:rowOff>
    </xdr:from>
    <xdr:ext cx="534377" cy="259045"/>
    <xdr:sp macro="" textlink="">
      <xdr:nvSpPr>
        <xdr:cNvPr id="87" name="テキスト ボックス 86"/>
        <xdr:cNvSpPr txBox="1"/>
      </xdr:nvSpPr>
      <xdr:spPr>
        <a:xfrm>
          <a:off x="1752111" y="575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155880</xdr:rowOff>
    </xdr:from>
    <xdr:to>
      <xdr:col>6</xdr:col>
      <xdr:colOff>38100</xdr:colOff>
      <xdr:row>35</xdr:row>
      <xdr:rowOff>86030</xdr:rowOff>
    </xdr:to>
    <xdr:sp macro="" textlink="">
      <xdr:nvSpPr>
        <xdr:cNvPr id="88" name="楕円 87"/>
        <xdr:cNvSpPr/>
      </xdr:nvSpPr>
      <xdr:spPr>
        <a:xfrm>
          <a:off x="1079500" y="59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102557</xdr:rowOff>
    </xdr:from>
    <xdr:ext cx="534377" cy="259045"/>
    <xdr:sp macro="" textlink="">
      <xdr:nvSpPr>
        <xdr:cNvPr id="89" name="テキスト ボックス 88"/>
        <xdr:cNvSpPr txBox="1"/>
      </xdr:nvSpPr>
      <xdr:spPr>
        <a:xfrm>
          <a:off x="863111" y="576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139433</xdr:rowOff>
    </xdr:from>
    <xdr:to>
      <xdr:col>24</xdr:col>
      <xdr:colOff>63500</xdr:colOff>
      <xdr:row>55</xdr:row>
      <xdr:rowOff>145948</xdr:rowOff>
    </xdr:to>
    <xdr:cxnSp macro="">
      <xdr:nvCxnSpPr>
        <xdr:cNvPr id="119" name="直線コネクタ 118"/>
        <xdr:cNvCxnSpPr/>
      </xdr:nvCxnSpPr>
      <xdr:spPr>
        <a:xfrm>
          <a:off x="3797300" y="9569183"/>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48721</xdr:rowOff>
    </xdr:from>
    <xdr:ext cx="534377" cy="259045"/>
    <xdr:sp macro="" textlink="">
      <xdr:nvSpPr>
        <xdr:cNvPr id="120" name="物件費平均値テキスト"/>
        <xdr:cNvSpPr txBox="1"/>
      </xdr:nvSpPr>
      <xdr:spPr>
        <a:xfrm>
          <a:off x="4686300" y="930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138709</xdr:rowOff>
    </xdr:from>
    <xdr:to>
      <xdr:col>19</xdr:col>
      <xdr:colOff>177800</xdr:colOff>
      <xdr:row>55</xdr:row>
      <xdr:rowOff>139433</xdr:rowOff>
    </xdr:to>
    <xdr:cxnSp macro="">
      <xdr:nvCxnSpPr>
        <xdr:cNvPr id="122" name="直線コネクタ 121"/>
        <xdr:cNvCxnSpPr/>
      </xdr:nvCxnSpPr>
      <xdr:spPr>
        <a:xfrm>
          <a:off x="2908300" y="9568459"/>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100157</xdr:rowOff>
    </xdr:from>
    <xdr:ext cx="534377" cy="259045"/>
    <xdr:sp macro="" textlink="">
      <xdr:nvSpPr>
        <xdr:cNvPr id="124" name="テキスト ボックス 123"/>
        <xdr:cNvSpPr txBox="1"/>
      </xdr:nvSpPr>
      <xdr:spPr>
        <a:xfrm>
          <a:off x="3530111" y="91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138709</xdr:rowOff>
    </xdr:from>
    <xdr:to>
      <xdr:col>15</xdr:col>
      <xdr:colOff>50800</xdr:colOff>
      <xdr:row>55</xdr:row>
      <xdr:rowOff>158483</xdr:rowOff>
    </xdr:to>
    <xdr:cxnSp macro="">
      <xdr:nvCxnSpPr>
        <xdr:cNvPr id="125" name="直線コネクタ 124"/>
        <xdr:cNvCxnSpPr/>
      </xdr:nvCxnSpPr>
      <xdr:spPr>
        <a:xfrm flipV="1">
          <a:off x="2019300" y="9568459"/>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128426</xdr:rowOff>
    </xdr:from>
    <xdr:ext cx="534377" cy="259045"/>
    <xdr:sp macro="" textlink="">
      <xdr:nvSpPr>
        <xdr:cNvPr id="127" name="テキスト ボックス 126"/>
        <xdr:cNvSpPr txBox="1"/>
      </xdr:nvSpPr>
      <xdr:spPr>
        <a:xfrm>
          <a:off x="2641111" y="92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158483</xdr:rowOff>
    </xdr:from>
    <xdr:to>
      <xdr:col>10</xdr:col>
      <xdr:colOff>114300</xdr:colOff>
      <xdr:row>56</xdr:row>
      <xdr:rowOff>74435</xdr:rowOff>
    </xdr:to>
    <xdr:cxnSp macro="">
      <xdr:nvCxnSpPr>
        <xdr:cNvPr id="128" name="直線コネクタ 127"/>
        <xdr:cNvCxnSpPr/>
      </xdr:nvCxnSpPr>
      <xdr:spPr>
        <a:xfrm flipV="1">
          <a:off x="1130300" y="9588233"/>
          <a:ext cx="889000" cy="8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134675</xdr:rowOff>
    </xdr:from>
    <xdr:ext cx="534377" cy="259045"/>
    <xdr:sp macro="" textlink="">
      <xdr:nvSpPr>
        <xdr:cNvPr id="130" name="テキスト ボックス 129"/>
        <xdr:cNvSpPr txBox="1"/>
      </xdr:nvSpPr>
      <xdr:spPr>
        <a:xfrm>
          <a:off x="1752111" y="92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72762</xdr:rowOff>
    </xdr:from>
    <xdr:ext cx="534377" cy="259045"/>
    <xdr:sp macro="" textlink="">
      <xdr:nvSpPr>
        <xdr:cNvPr id="132" name="テキスト ボックス 131"/>
        <xdr:cNvSpPr txBox="1"/>
      </xdr:nvSpPr>
      <xdr:spPr>
        <a:xfrm>
          <a:off x="863111" y="93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95148</xdr:rowOff>
    </xdr:from>
    <xdr:to>
      <xdr:col>24</xdr:col>
      <xdr:colOff>114300</xdr:colOff>
      <xdr:row>56</xdr:row>
      <xdr:rowOff>25298</xdr:rowOff>
    </xdr:to>
    <xdr:sp macro="" textlink="">
      <xdr:nvSpPr>
        <xdr:cNvPr id="138" name="楕円 137"/>
        <xdr:cNvSpPr/>
      </xdr:nvSpPr>
      <xdr:spPr>
        <a:xfrm>
          <a:off x="4584700" y="952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73575</xdr:rowOff>
    </xdr:from>
    <xdr:ext cx="534377" cy="259045"/>
    <xdr:sp macro="" textlink="">
      <xdr:nvSpPr>
        <xdr:cNvPr id="139" name="物件費該当値テキスト"/>
        <xdr:cNvSpPr txBox="1"/>
      </xdr:nvSpPr>
      <xdr:spPr>
        <a:xfrm>
          <a:off x="4686300" y="950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88633</xdr:rowOff>
    </xdr:from>
    <xdr:to>
      <xdr:col>20</xdr:col>
      <xdr:colOff>38100</xdr:colOff>
      <xdr:row>56</xdr:row>
      <xdr:rowOff>18783</xdr:rowOff>
    </xdr:to>
    <xdr:sp macro="" textlink="">
      <xdr:nvSpPr>
        <xdr:cNvPr id="140" name="楕円 139"/>
        <xdr:cNvSpPr/>
      </xdr:nvSpPr>
      <xdr:spPr>
        <a:xfrm>
          <a:off x="3746500" y="951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9910</xdr:rowOff>
    </xdr:from>
    <xdr:ext cx="534377" cy="259045"/>
    <xdr:sp macro="" textlink="">
      <xdr:nvSpPr>
        <xdr:cNvPr id="141" name="テキスト ボックス 140"/>
        <xdr:cNvSpPr txBox="1"/>
      </xdr:nvSpPr>
      <xdr:spPr>
        <a:xfrm>
          <a:off x="3530111" y="961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87909</xdr:rowOff>
    </xdr:from>
    <xdr:to>
      <xdr:col>15</xdr:col>
      <xdr:colOff>101600</xdr:colOff>
      <xdr:row>56</xdr:row>
      <xdr:rowOff>18059</xdr:rowOff>
    </xdr:to>
    <xdr:sp macro="" textlink="">
      <xdr:nvSpPr>
        <xdr:cNvPr id="142" name="楕円 141"/>
        <xdr:cNvSpPr/>
      </xdr:nvSpPr>
      <xdr:spPr>
        <a:xfrm>
          <a:off x="2857500" y="951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9186</xdr:rowOff>
    </xdr:from>
    <xdr:ext cx="534377" cy="259045"/>
    <xdr:sp macro="" textlink="">
      <xdr:nvSpPr>
        <xdr:cNvPr id="143" name="テキスト ボックス 142"/>
        <xdr:cNvSpPr txBox="1"/>
      </xdr:nvSpPr>
      <xdr:spPr>
        <a:xfrm>
          <a:off x="2641111" y="961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107683</xdr:rowOff>
    </xdr:from>
    <xdr:to>
      <xdr:col>10</xdr:col>
      <xdr:colOff>165100</xdr:colOff>
      <xdr:row>56</xdr:row>
      <xdr:rowOff>37833</xdr:rowOff>
    </xdr:to>
    <xdr:sp macro="" textlink="">
      <xdr:nvSpPr>
        <xdr:cNvPr id="144" name="楕円 143"/>
        <xdr:cNvSpPr/>
      </xdr:nvSpPr>
      <xdr:spPr>
        <a:xfrm>
          <a:off x="1968500" y="953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28960</xdr:rowOff>
    </xdr:from>
    <xdr:ext cx="534377" cy="259045"/>
    <xdr:sp macro="" textlink="">
      <xdr:nvSpPr>
        <xdr:cNvPr id="145" name="テキスト ボックス 144"/>
        <xdr:cNvSpPr txBox="1"/>
      </xdr:nvSpPr>
      <xdr:spPr>
        <a:xfrm>
          <a:off x="1752111" y="963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23635</xdr:rowOff>
    </xdr:from>
    <xdr:to>
      <xdr:col>6</xdr:col>
      <xdr:colOff>38100</xdr:colOff>
      <xdr:row>56</xdr:row>
      <xdr:rowOff>125235</xdr:rowOff>
    </xdr:to>
    <xdr:sp macro="" textlink="">
      <xdr:nvSpPr>
        <xdr:cNvPr id="146" name="楕円 145"/>
        <xdr:cNvSpPr/>
      </xdr:nvSpPr>
      <xdr:spPr>
        <a:xfrm>
          <a:off x="1079500" y="962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116362</xdr:rowOff>
    </xdr:from>
    <xdr:ext cx="534377" cy="259045"/>
    <xdr:sp macro="" textlink="">
      <xdr:nvSpPr>
        <xdr:cNvPr id="147" name="テキスト ボックス 146"/>
        <xdr:cNvSpPr txBox="1"/>
      </xdr:nvSpPr>
      <xdr:spPr>
        <a:xfrm>
          <a:off x="863111" y="97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105594</xdr:rowOff>
    </xdr:from>
    <xdr:to>
      <xdr:col>24</xdr:col>
      <xdr:colOff>63500</xdr:colOff>
      <xdr:row>76</xdr:row>
      <xdr:rowOff>122875</xdr:rowOff>
    </xdr:to>
    <xdr:cxnSp macro="">
      <xdr:nvCxnSpPr>
        <xdr:cNvPr id="174" name="直線コネクタ 173"/>
        <xdr:cNvCxnSpPr/>
      </xdr:nvCxnSpPr>
      <xdr:spPr>
        <a:xfrm>
          <a:off x="3797300" y="13135794"/>
          <a:ext cx="838200" cy="1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68252</xdr:rowOff>
    </xdr:from>
    <xdr:ext cx="469744" cy="259045"/>
    <xdr:sp macro="" textlink="">
      <xdr:nvSpPr>
        <xdr:cNvPr id="175" name="維持補修費平均値テキスト"/>
        <xdr:cNvSpPr txBox="1"/>
      </xdr:nvSpPr>
      <xdr:spPr>
        <a:xfrm>
          <a:off x="4686300" y="12927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101020</xdr:rowOff>
    </xdr:from>
    <xdr:to>
      <xdr:col>19</xdr:col>
      <xdr:colOff>177800</xdr:colOff>
      <xdr:row>76</xdr:row>
      <xdr:rowOff>105594</xdr:rowOff>
    </xdr:to>
    <xdr:cxnSp macro="">
      <xdr:nvCxnSpPr>
        <xdr:cNvPr id="177" name="直線コネクタ 176"/>
        <xdr:cNvCxnSpPr/>
      </xdr:nvCxnSpPr>
      <xdr:spPr>
        <a:xfrm>
          <a:off x="2908300" y="13131220"/>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148251</xdr:rowOff>
    </xdr:from>
    <xdr:ext cx="469744" cy="259045"/>
    <xdr:sp macro="" textlink="">
      <xdr:nvSpPr>
        <xdr:cNvPr id="179" name="テキスト ボックス 178"/>
        <xdr:cNvSpPr txBox="1"/>
      </xdr:nvSpPr>
      <xdr:spPr>
        <a:xfrm>
          <a:off x="3562428" y="131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101020</xdr:rowOff>
    </xdr:from>
    <xdr:to>
      <xdr:col>15</xdr:col>
      <xdr:colOff>50800</xdr:colOff>
      <xdr:row>76</xdr:row>
      <xdr:rowOff>124521</xdr:rowOff>
    </xdr:to>
    <xdr:cxnSp macro="">
      <xdr:nvCxnSpPr>
        <xdr:cNvPr id="180" name="直線コネクタ 179"/>
        <xdr:cNvCxnSpPr/>
      </xdr:nvCxnSpPr>
      <xdr:spPr>
        <a:xfrm flipV="1">
          <a:off x="2019300" y="13131220"/>
          <a:ext cx="889000" cy="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154286</xdr:rowOff>
    </xdr:from>
    <xdr:ext cx="469744" cy="259045"/>
    <xdr:sp macro="" textlink="">
      <xdr:nvSpPr>
        <xdr:cNvPr id="182" name="テキスト ボックス 181"/>
        <xdr:cNvSpPr txBox="1"/>
      </xdr:nvSpPr>
      <xdr:spPr>
        <a:xfrm>
          <a:off x="2673428" y="1318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109068</xdr:rowOff>
    </xdr:from>
    <xdr:to>
      <xdr:col>10</xdr:col>
      <xdr:colOff>114300</xdr:colOff>
      <xdr:row>76</xdr:row>
      <xdr:rowOff>124521</xdr:rowOff>
    </xdr:to>
    <xdr:cxnSp macro="">
      <xdr:nvCxnSpPr>
        <xdr:cNvPr id="183" name="直線コネクタ 182"/>
        <xdr:cNvCxnSpPr/>
      </xdr:nvCxnSpPr>
      <xdr:spPr>
        <a:xfrm>
          <a:off x="1130300" y="13139268"/>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14729</xdr:rowOff>
    </xdr:from>
    <xdr:ext cx="469744" cy="259045"/>
    <xdr:sp macro="" textlink="">
      <xdr:nvSpPr>
        <xdr:cNvPr id="185" name="テキスト ボックス 184"/>
        <xdr:cNvSpPr txBox="1"/>
      </xdr:nvSpPr>
      <xdr:spPr>
        <a:xfrm>
          <a:off x="1784428" y="128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164051</xdr:rowOff>
    </xdr:from>
    <xdr:ext cx="469744" cy="259045"/>
    <xdr:sp macro="" textlink="">
      <xdr:nvSpPr>
        <xdr:cNvPr id="187" name="テキスト ボックス 186"/>
        <xdr:cNvSpPr txBox="1"/>
      </xdr:nvSpPr>
      <xdr:spPr>
        <a:xfrm>
          <a:off x="895428" y="128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72075</xdr:rowOff>
    </xdr:from>
    <xdr:to>
      <xdr:col>24</xdr:col>
      <xdr:colOff>114300</xdr:colOff>
      <xdr:row>77</xdr:row>
      <xdr:rowOff>2225</xdr:rowOff>
    </xdr:to>
    <xdr:sp macro="" textlink="">
      <xdr:nvSpPr>
        <xdr:cNvPr id="193" name="楕円 192"/>
        <xdr:cNvSpPr/>
      </xdr:nvSpPr>
      <xdr:spPr>
        <a:xfrm>
          <a:off x="4584700" y="1310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50502</xdr:rowOff>
    </xdr:from>
    <xdr:ext cx="469744" cy="259045"/>
    <xdr:sp macro="" textlink="">
      <xdr:nvSpPr>
        <xdr:cNvPr id="194" name="維持補修費該当値テキスト"/>
        <xdr:cNvSpPr txBox="1"/>
      </xdr:nvSpPr>
      <xdr:spPr>
        <a:xfrm>
          <a:off x="4686300" y="1308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54794</xdr:rowOff>
    </xdr:from>
    <xdr:to>
      <xdr:col>20</xdr:col>
      <xdr:colOff>38100</xdr:colOff>
      <xdr:row>76</xdr:row>
      <xdr:rowOff>156394</xdr:rowOff>
    </xdr:to>
    <xdr:sp macro="" textlink="">
      <xdr:nvSpPr>
        <xdr:cNvPr id="195" name="楕円 194"/>
        <xdr:cNvSpPr/>
      </xdr:nvSpPr>
      <xdr:spPr>
        <a:xfrm>
          <a:off x="3746500" y="130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1470</xdr:rowOff>
    </xdr:from>
    <xdr:ext cx="469744" cy="259045"/>
    <xdr:sp macro="" textlink="">
      <xdr:nvSpPr>
        <xdr:cNvPr id="196" name="テキスト ボックス 195"/>
        <xdr:cNvSpPr txBox="1"/>
      </xdr:nvSpPr>
      <xdr:spPr>
        <a:xfrm>
          <a:off x="3562428" y="1286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50220</xdr:rowOff>
    </xdr:from>
    <xdr:to>
      <xdr:col>15</xdr:col>
      <xdr:colOff>101600</xdr:colOff>
      <xdr:row>76</xdr:row>
      <xdr:rowOff>151820</xdr:rowOff>
    </xdr:to>
    <xdr:sp macro="" textlink="">
      <xdr:nvSpPr>
        <xdr:cNvPr id="197" name="楕円 196"/>
        <xdr:cNvSpPr/>
      </xdr:nvSpPr>
      <xdr:spPr>
        <a:xfrm>
          <a:off x="2857500" y="1308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168348</xdr:rowOff>
    </xdr:from>
    <xdr:ext cx="469744" cy="259045"/>
    <xdr:sp macro="" textlink="">
      <xdr:nvSpPr>
        <xdr:cNvPr id="198" name="テキスト ボックス 197"/>
        <xdr:cNvSpPr txBox="1"/>
      </xdr:nvSpPr>
      <xdr:spPr>
        <a:xfrm>
          <a:off x="2673428" y="1285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73721</xdr:rowOff>
    </xdr:from>
    <xdr:to>
      <xdr:col>10</xdr:col>
      <xdr:colOff>165100</xdr:colOff>
      <xdr:row>77</xdr:row>
      <xdr:rowOff>3871</xdr:rowOff>
    </xdr:to>
    <xdr:sp macro="" textlink="">
      <xdr:nvSpPr>
        <xdr:cNvPr id="199" name="楕円 198"/>
        <xdr:cNvSpPr/>
      </xdr:nvSpPr>
      <xdr:spPr>
        <a:xfrm>
          <a:off x="1968500" y="1310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166448</xdr:rowOff>
    </xdr:from>
    <xdr:ext cx="469744" cy="259045"/>
    <xdr:sp macro="" textlink="">
      <xdr:nvSpPr>
        <xdr:cNvPr id="200" name="テキスト ボックス 199"/>
        <xdr:cNvSpPr txBox="1"/>
      </xdr:nvSpPr>
      <xdr:spPr>
        <a:xfrm>
          <a:off x="1784428" y="1319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58268</xdr:rowOff>
    </xdr:from>
    <xdr:to>
      <xdr:col>6</xdr:col>
      <xdr:colOff>38100</xdr:colOff>
      <xdr:row>76</xdr:row>
      <xdr:rowOff>159868</xdr:rowOff>
    </xdr:to>
    <xdr:sp macro="" textlink="">
      <xdr:nvSpPr>
        <xdr:cNvPr id="201" name="楕円 200"/>
        <xdr:cNvSpPr/>
      </xdr:nvSpPr>
      <xdr:spPr>
        <a:xfrm>
          <a:off x="1079500" y="1308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150995</xdr:rowOff>
    </xdr:from>
    <xdr:ext cx="469744" cy="259045"/>
    <xdr:sp macro="" textlink="">
      <xdr:nvSpPr>
        <xdr:cNvPr id="202" name="テキスト ボックス 201"/>
        <xdr:cNvSpPr txBox="1"/>
      </xdr:nvSpPr>
      <xdr:spPr>
        <a:xfrm>
          <a:off x="895428" y="1318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8877</xdr:rowOff>
    </xdr:from>
    <xdr:to>
      <xdr:col>24</xdr:col>
      <xdr:colOff>63500</xdr:colOff>
      <xdr:row>96</xdr:row>
      <xdr:rowOff>43511</xdr:rowOff>
    </xdr:to>
    <xdr:cxnSp macro="">
      <xdr:nvCxnSpPr>
        <xdr:cNvPr id="232" name="直線コネクタ 231"/>
        <xdr:cNvCxnSpPr/>
      </xdr:nvCxnSpPr>
      <xdr:spPr>
        <a:xfrm flipV="1">
          <a:off x="3797300" y="16468077"/>
          <a:ext cx="838200" cy="3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73462</xdr:rowOff>
    </xdr:from>
    <xdr:ext cx="599010" cy="259045"/>
    <xdr:sp macro="" textlink="">
      <xdr:nvSpPr>
        <xdr:cNvPr id="233" name="扶助費平均値テキスト"/>
        <xdr:cNvSpPr txBox="1"/>
      </xdr:nvSpPr>
      <xdr:spPr>
        <a:xfrm>
          <a:off x="4686300" y="16189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43511</xdr:rowOff>
    </xdr:from>
    <xdr:to>
      <xdr:col>19</xdr:col>
      <xdr:colOff>177800</xdr:colOff>
      <xdr:row>96</xdr:row>
      <xdr:rowOff>120917</xdr:rowOff>
    </xdr:to>
    <xdr:cxnSp macro="">
      <xdr:nvCxnSpPr>
        <xdr:cNvPr id="235" name="直線コネクタ 234"/>
        <xdr:cNvCxnSpPr/>
      </xdr:nvCxnSpPr>
      <xdr:spPr>
        <a:xfrm flipV="1">
          <a:off x="2908300" y="16502711"/>
          <a:ext cx="889000" cy="7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22877</xdr:rowOff>
    </xdr:from>
    <xdr:ext cx="599010" cy="259045"/>
    <xdr:sp macro="" textlink="">
      <xdr:nvSpPr>
        <xdr:cNvPr id="237" name="テキスト ボックス 236"/>
        <xdr:cNvSpPr txBox="1"/>
      </xdr:nvSpPr>
      <xdr:spPr>
        <a:xfrm>
          <a:off x="3497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120917</xdr:rowOff>
    </xdr:from>
    <xdr:to>
      <xdr:col>15</xdr:col>
      <xdr:colOff>50800</xdr:colOff>
      <xdr:row>97</xdr:row>
      <xdr:rowOff>22937</xdr:rowOff>
    </xdr:to>
    <xdr:cxnSp macro="">
      <xdr:nvCxnSpPr>
        <xdr:cNvPr id="238" name="直線コネクタ 237"/>
        <xdr:cNvCxnSpPr/>
      </xdr:nvCxnSpPr>
      <xdr:spPr>
        <a:xfrm flipV="1">
          <a:off x="2019300" y="16580117"/>
          <a:ext cx="889000" cy="7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88409</xdr:rowOff>
    </xdr:from>
    <xdr:ext cx="599010" cy="259045"/>
    <xdr:sp macro="" textlink="">
      <xdr:nvSpPr>
        <xdr:cNvPr id="240" name="テキスト ボックス 239"/>
        <xdr:cNvSpPr txBox="1"/>
      </xdr:nvSpPr>
      <xdr:spPr>
        <a:xfrm>
          <a:off x="2608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22937</xdr:rowOff>
    </xdr:from>
    <xdr:to>
      <xdr:col>10</xdr:col>
      <xdr:colOff>114300</xdr:colOff>
      <xdr:row>97</xdr:row>
      <xdr:rowOff>81914</xdr:rowOff>
    </xdr:to>
    <xdr:cxnSp macro="">
      <xdr:nvCxnSpPr>
        <xdr:cNvPr id="241" name="直線コネクタ 240"/>
        <xdr:cNvCxnSpPr/>
      </xdr:nvCxnSpPr>
      <xdr:spPr>
        <a:xfrm flipV="1">
          <a:off x="1130300" y="16653587"/>
          <a:ext cx="889000" cy="5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126179</xdr:rowOff>
    </xdr:from>
    <xdr:ext cx="534377" cy="259045"/>
    <xdr:sp macro="" textlink="">
      <xdr:nvSpPr>
        <xdr:cNvPr id="243" name="テキスト ボックス 242"/>
        <xdr:cNvSpPr txBox="1"/>
      </xdr:nvSpPr>
      <xdr:spPr>
        <a:xfrm>
          <a:off x="1752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24249</xdr:rowOff>
    </xdr:from>
    <xdr:ext cx="534377" cy="259045"/>
    <xdr:sp macro="" textlink="">
      <xdr:nvSpPr>
        <xdr:cNvPr id="245" name="テキスト ボックス 244"/>
        <xdr:cNvSpPr txBox="1"/>
      </xdr:nvSpPr>
      <xdr:spPr>
        <a:xfrm>
          <a:off x="863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129527</xdr:rowOff>
    </xdr:from>
    <xdr:to>
      <xdr:col>24</xdr:col>
      <xdr:colOff>114300</xdr:colOff>
      <xdr:row>96</xdr:row>
      <xdr:rowOff>59677</xdr:rowOff>
    </xdr:to>
    <xdr:sp macro="" textlink="">
      <xdr:nvSpPr>
        <xdr:cNvPr id="251" name="楕円 250"/>
        <xdr:cNvSpPr/>
      </xdr:nvSpPr>
      <xdr:spPr>
        <a:xfrm>
          <a:off x="4584700" y="164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107954</xdr:rowOff>
    </xdr:from>
    <xdr:ext cx="599010" cy="259045"/>
    <xdr:sp macro="" textlink="">
      <xdr:nvSpPr>
        <xdr:cNvPr id="252" name="扶助費該当値テキスト"/>
        <xdr:cNvSpPr txBox="1"/>
      </xdr:nvSpPr>
      <xdr:spPr>
        <a:xfrm>
          <a:off x="4686300" y="1639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164161</xdr:rowOff>
    </xdr:from>
    <xdr:to>
      <xdr:col>20</xdr:col>
      <xdr:colOff>38100</xdr:colOff>
      <xdr:row>96</xdr:row>
      <xdr:rowOff>94311</xdr:rowOff>
    </xdr:to>
    <xdr:sp macro="" textlink="">
      <xdr:nvSpPr>
        <xdr:cNvPr id="253" name="楕円 252"/>
        <xdr:cNvSpPr/>
      </xdr:nvSpPr>
      <xdr:spPr>
        <a:xfrm>
          <a:off x="3746500" y="1645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85438</xdr:rowOff>
    </xdr:from>
    <xdr:ext cx="599010" cy="259045"/>
    <xdr:sp macro="" textlink="">
      <xdr:nvSpPr>
        <xdr:cNvPr id="254" name="テキスト ボックス 253"/>
        <xdr:cNvSpPr txBox="1"/>
      </xdr:nvSpPr>
      <xdr:spPr>
        <a:xfrm>
          <a:off x="3497795" y="1654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70117</xdr:rowOff>
    </xdr:from>
    <xdr:to>
      <xdr:col>15</xdr:col>
      <xdr:colOff>101600</xdr:colOff>
      <xdr:row>97</xdr:row>
      <xdr:rowOff>267</xdr:rowOff>
    </xdr:to>
    <xdr:sp macro="" textlink="">
      <xdr:nvSpPr>
        <xdr:cNvPr id="255" name="楕円 254"/>
        <xdr:cNvSpPr/>
      </xdr:nvSpPr>
      <xdr:spPr>
        <a:xfrm>
          <a:off x="2857500" y="165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162844</xdr:rowOff>
    </xdr:from>
    <xdr:ext cx="534377" cy="259045"/>
    <xdr:sp macro="" textlink="">
      <xdr:nvSpPr>
        <xdr:cNvPr id="256" name="テキスト ボックス 255"/>
        <xdr:cNvSpPr txBox="1"/>
      </xdr:nvSpPr>
      <xdr:spPr>
        <a:xfrm>
          <a:off x="2641111" y="1662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143587</xdr:rowOff>
    </xdr:from>
    <xdr:to>
      <xdr:col>10</xdr:col>
      <xdr:colOff>165100</xdr:colOff>
      <xdr:row>97</xdr:row>
      <xdr:rowOff>73737</xdr:rowOff>
    </xdr:to>
    <xdr:sp macro="" textlink="">
      <xdr:nvSpPr>
        <xdr:cNvPr id="257" name="楕円 256"/>
        <xdr:cNvSpPr/>
      </xdr:nvSpPr>
      <xdr:spPr>
        <a:xfrm>
          <a:off x="1968500" y="1660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64864</xdr:rowOff>
    </xdr:from>
    <xdr:ext cx="534377" cy="259045"/>
    <xdr:sp macro="" textlink="">
      <xdr:nvSpPr>
        <xdr:cNvPr id="258" name="テキスト ボックス 257"/>
        <xdr:cNvSpPr txBox="1"/>
      </xdr:nvSpPr>
      <xdr:spPr>
        <a:xfrm>
          <a:off x="1752111" y="1669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31114</xdr:rowOff>
    </xdr:from>
    <xdr:to>
      <xdr:col>6</xdr:col>
      <xdr:colOff>38100</xdr:colOff>
      <xdr:row>97</xdr:row>
      <xdr:rowOff>132714</xdr:rowOff>
    </xdr:to>
    <xdr:sp macro="" textlink="">
      <xdr:nvSpPr>
        <xdr:cNvPr id="259" name="楕円 258"/>
        <xdr:cNvSpPr/>
      </xdr:nvSpPr>
      <xdr:spPr>
        <a:xfrm>
          <a:off x="1079500" y="1666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123841</xdr:rowOff>
    </xdr:from>
    <xdr:ext cx="534377" cy="259045"/>
    <xdr:sp macro="" textlink="">
      <xdr:nvSpPr>
        <xdr:cNvPr id="260" name="テキスト ボックス 259"/>
        <xdr:cNvSpPr txBox="1"/>
      </xdr:nvSpPr>
      <xdr:spPr>
        <a:xfrm>
          <a:off x="863111" y="1675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122131</xdr:rowOff>
    </xdr:from>
    <xdr:to>
      <xdr:col>55</xdr:col>
      <xdr:colOff>0</xdr:colOff>
      <xdr:row>37</xdr:row>
      <xdr:rowOff>130197</xdr:rowOff>
    </xdr:to>
    <xdr:cxnSp macro="">
      <xdr:nvCxnSpPr>
        <xdr:cNvPr id="292" name="直線コネクタ 291"/>
        <xdr:cNvCxnSpPr/>
      </xdr:nvCxnSpPr>
      <xdr:spPr>
        <a:xfrm flipV="1">
          <a:off x="9639300" y="6465781"/>
          <a:ext cx="8382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168339</xdr:rowOff>
    </xdr:from>
    <xdr:ext cx="534377" cy="259045"/>
    <xdr:sp macro="" textlink="">
      <xdr:nvSpPr>
        <xdr:cNvPr id="293" name="補助費等平均値テキスト"/>
        <xdr:cNvSpPr txBox="1"/>
      </xdr:nvSpPr>
      <xdr:spPr>
        <a:xfrm>
          <a:off x="10528300" y="599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81831</xdr:rowOff>
    </xdr:from>
    <xdr:to>
      <xdr:col>50</xdr:col>
      <xdr:colOff>114300</xdr:colOff>
      <xdr:row>37</xdr:row>
      <xdr:rowOff>130197</xdr:rowOff>
    </xdr:to>
    <xdr:cxnSp macro="">
      <xdr:nvCxnSpPr>
        <xdr:cNvPr id="295" name="直線コネクタ 294"/>
        <xdr:cNvCxnSpPr/>
      </xdr:nvCxnSpPr>
      <xdr:spPr>
        <a:xfrm>
          <a:off x="8750300" y="6425481"/>
          <a:ext cx="889000" cy="4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67287</xdr:rowOff>
    </xdr:from>
    <xdr:ext cx="534377" cy="259045"/>
    <xdr:sp macro="" textlink="">
      <xdr:nvSpPr>
        <xdr:cNvPr id="297" name="テキスト ボックス 296"/>
        <xdr:cNvSpPr txBox="1"/>
      </xdr:nvSpPr>
      <xdr:spPr>
        <a:xfrm>
          <a:off x="9372111" y="58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51101</xdr:rowOff>
    </xdr:from>
    <xdr:to>
      <xdr:col>45</xdr:col>
      <xdr:colOff>177800</xdr:colOff>
      <xdr:row>37</xdr:row>
      <xdr:rowOff>81831</xdr:rowOff>
    </xdr:to>
    <xdr:cxnSp macro="">
      <xdr:nvCxnSpPr>
        <xdr:cNvPr id="298" name="直線コネクタ 297"/>
        <xdr:cNvCxnSpPr/>
      </xdr:nvCxnSpPr>
      <xdr:spPr>
        <a:xfrm>
          <a:off x="7861300" y="6394751"/>
          <a:ext cx="889000" cy="3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67320</xdr:rowOff>
    </xdr:from>
    <xdr:ext cx="534377" cy="259045"/>
    <xdr:sp macro="" textlink="">
      <xdr:nvSpPr>
        <xdr:cNvPr id="300" name="テキスト ボックス 299"/>
        <xdr:cNvSpPr txBox="1"/>
      </xdr:nvSpPr>
      <xdr:spPr>
        <a:xfrm>
          <a:off x="8483111" y="589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51101</xdr:rowOff>
    </xdr:from>
    <xdr:to>
      <xdr:col>41</xdr:col>
      <xdr:colOff>50800</xdr:colOff>
      <xdr:row>37</xdr:row>
      <xdr:rowOff>75039</xdr:rowOff>
    </xdr:to>
    <xdr:cxnSp macro="">
      <xdr:nvCxnSpPr>
        <xdr:cNvPr id="301" name="直線コネクタ 300"/>
        <xdr:cNvCxnSpPr/>
      </xdr:nvCxnSpPr>
      <xdr:spPr>
        <a:xfrm flipV="1">
          <a:off x="6972300" y="6394751"/>
          <a:ext cx="889000" cy="2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74308</xdr:rowOff>
    </xdr:from>
    <xdr:ext cx="534377" cy="259045"/>
    <xdr:sp macro="" textlink="">
      <xdr:nvSpPr>
        <xdr:cNvPr id="303" name="テキスト ボックス 302"/>
        <xdr:cNvSpPr txBox="1"/>
      </xdr:nvSpPr>
      <xdr:spPr>
        <a:xfrm>
          <a:off x="7594111" y="590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74112</xdr:rowOff>
    </xdr:from>
    <xdr:ext cx="534377" cy="259045"/>
    <xdr:sp macro="" textlink="">
      <xdr:nvSpPr>
        <xdr:cNvPr id="305" name="テキスト ボックス 304"/>
        <xdr:cNvSpPr txBox="1"/>
      </xdr:nvSpPr>
      <xdr:spPr>
        <a:xfrm>
          <a:off x="6705111" y="590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71331</xdr:rowOff>
    </xdr:from>
    <xdr:to>
      <xdr:col>55</xdr:col>
      <xdr:colOff>50800</xdr:colOff>
      <xdr:row>38</xdr:row>
      <xdr:rowOff>1481</xdr:rowOff>
    </xdr:to>
    <xdr:sp macro="" textlink="">
      <xdr:nvSpPr>
        <xdr:cNvPr id="311" name="楕円 310"/>
        <xdr:cNvSpPr/>
      </xdr:nvSpPr>
      <xdr:spPr>
        <a:xfrm>
          <a:off x="10426700" y="641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49758</xdr:rowOff>
    </xdr:from>
    <xdr:ext cx="534377" cy="259045"/>
    <xdr:sp macro="" textlink="">
      <xdr:nvSpPr>
        <xdr:cNvPr id="312" name="補助費等該当値テキスト"/>
        <xdr:cNvSpPr txBox="1"/>
      </xdr:nvSpPr>
      <xdr:spPr>
        <a:xfrm>
          <a:off x="10528300" y="639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79397</xdr:rowOff>
    </xdr:from>
    <xdr:to>
      <xdr:col>50</xdr:col>
      <xdr:colOff>165100</xdr:colOff>
      <xdr:row>38</xdr:row>
      <xdr:rowOff>9547</xdr:rowOff>
    </xdr:to>
    <xdr:sp macro="" textlink="">
      <xdr:nvSpPr>
        <xdr:cNvPr id="313" name="楕円 312"/>
        <xdr:cNvSpPr/>
      </xdr:nvSpPr>
      <xdr:spPr>
        <a:xfrm>
          <a:off x="9588500" y="642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674</xdr:rowOff>
    </xdr:from>
    <xdr:ext cx="534377" cy="259045"/>
    <xdr:sp macro="" textlink="">
      <xdr:nvSpPr>
        <xdr:cNvPr id="314" name="テキスト ボックス 313"/>
        <xdr:cNvSpPr txBox="1"/>
      </xdr:nvSpPr>
      <xdr:spPr>
        <a:xfrm>
          <a:off x="9372111" y="651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31031</xdr:rowOff>
    </xdr:from>
    <xdr:to>
      <xdr:col>46</xdr:col>
      <xdr:colOff>38100</xdr:colOff>
      <xdr:row>37</xdr:row>
      <xdr:rowOff>132631</xdr:rowOff>
    </xdr:to>
    <xdr:sp macro="" textlink="">
      <xdr:nvSpPr>
        <xdr:cNvPr id="315" name="楕円 314"/>
        <xdr:cNvSpPr/>
      </xdr:nvSpPr>
      <xdr:spPr>
        <a:xfrm>
          <a:off x="8699500" y="637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123758</xdr:rowOff>
    </xdr:from>
    <xdr:ext cx="534377" cy="259045"/>
    <xdr:sp macro="" textlink="">
      <xdr:nvSpPr>
        <xdr:cNvPr id="316" name="テキスト ボックス 315"/>
        <xdr:cNvSpPr txBox="1"/>
      </xdr:nvSpPr>
      <xdr:spPr>
        <a:xfrm>
          <a:off x="8483111" y="646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301</xdr:rowOff>
    </xdr:from>
    <xdr:to>
      <xdr:col>41</xdr:col>
      <xdr:colOff>101600</xdr:colOff>
      <xdr:row>37</xdr:row>
      <xdr:rowOff>101901</xdr:rowOff>
    </xdr:to>
    <xdr:sp macro="" textlink="">
      <xdr:nvSpPr>
        <xdr:cNvPr id="317" name="楕円 316"/>
        <xdr:cNvSpPr/>
      </xdr:nvSpPr>
      <xdr:spPr>
        <a:xfrm>
          <a:off x="7810500" y="63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93028</xdr:rowOff>
    </xdr:from>
    <xdr:ext cx="534377" cy="259045"/>
    <xdr:sp macro="" textlink="">
      <xdr:nvSpPr>
        <xdr:cNvPr id="318" name="テキスト ボックス 317"/>
        <xdr:cNvSpPr txBox="1"/>
      </xdr:nvSpPr>
      <xdr:spPr>
        <a:xfrm>
          <a:off x="7594111" y="643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24239</xdr:rowOff>
    </xdr:from>
    <xdr:to>
      <xdr:col>36</xdr:col>
      <xdr:colOff>165100</xdr:colOff>
      <xdr:row>37</xdr:row>
      <xdr:rowOff>125839</xdr:rowOff>
    </xdr:to>
    <xdr:sp macro="" textlink="">
      <xdr:nvSpPr>
        <xdr:cNvPr id="319" name="楕円 318"/>
        <xdr:cNvSpPr/>
      </xdr:nvSpPr>
      <xdr:spPr>
        <a:xfrm>
          <a:off x="6921500" y="63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116966</xdr:rowOff>
    </xdr:from>
    <xdr:ext cx="534377" cy="259045"/>
    <xdr:sp macro="" textlink="">
      <xdr:nvSpPr>
        <xdr:cNvPr id="320" name="テキスト ボックス 319"/>
        <xdr:cNvSpPr txBox="1"/>
      </xdr:nvSpPr>
      <xdr:spPr>
        <a:xfrm>
          <a:off x="6705111" y="646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145320</xdr:rowOff>
    </xdr:from>
    <xdr:to>
      <xdr:col>55</xdr:col>
      <xdr:colOff>0</xdr:colOff>
      <xdr:row>55</xdr:row>
      <xdr:rowOff>67710</xdr:rowOff>
    </xdr:to>
    <xdr:cxnSp macro="">
      <xdr:nvCxnSpPr>
        <xdr:cNvPr id="350" name="直線コネクタ 349"/>
        <xdr:cNvCxnSpPr/>
      </xdr:nvCxnSpPr>
      <xdr:spPr>
        <a:xfrm>
          <a:off x="9639300" y="9403620"/>
          <a:ext cx="8382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122800</xdr:rowOff>
    </xdr:from>
    <xdr:ext cx="534377" cy="259045"/>
    <xdr:sp macro="" textlink="">
      <xdr:nvSpPr>
        <xdr:cNvPr id="351" name="普通建設事業費平均値テキスト"/>
        <xdr:cNvSpPr txBox="1"/>
      </xdr:nvSpPr>
      <xdr:spPr>
        <a:xfrm>
          <a:off x="10528300" y="9552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145320</xdr:rowOff>
    </xdr:from>
    <xdr:to>
      <xdr:col>50</xdr:col>
      <xdr:colOff>114300</xdr:colOff>
      <xdr:row>55</xdr:row>
      <xdr:rowOff>103105</xdr:rowOff>
    </xdr:to>
    <xdr:cxnSp macro="">
      <xdr:nvCxnSpPr>
        <xdr:cNvPr id="353" name="直線コネクタ 352"/>
        <xdr:cNvCxnSpPr/>
      </xdr:nvCxnSpPr>
      <xdr:spPr>
        <a:xfrm flipV="1">
          <a:off x="8750300" y="9403620"/>
          <a:ext cx="889000" cy="1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97902</xdr:rowOff>
    </xdr:from>
    <xdr:ext cx="534377" cy="259045"/>
    <xdr:sp macro="" textlink="">
      <xdr:nvSpPr>
        <xdr:cNvPr id="355" name="テキスト ボックス 354"/>
        <xdr:cNvSpPr txBox="1"/>
      </xdr:nvSpPr>
      <xdr:spPr>
        <a:xfrm>
          <a:off x="9372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103105</xdr:rowOff>
    </xdr:from>
    <xdr:to>
      <xdr:col>45</xdr:col>
      <xdr:colOff>177800</xdr:colOff>
      <xdr:row>56</xdr:row>
      <xdr:rowOff>58585</xdr:rowOff>
    </xdr:to>
    <xdr:cxnSp macro="">
      <xdr:nvCxnSpPr>
        <xdr:cNvPr id="356" name="直線コネクタ 355"/>
        <xdr:cNvCxnSpPr/>
      </xdr:nvCxnSpPr>
      <xdr:spPr>
        <a:xfrm flipV="1">
          <a:off x="7861300" y="9532855"/>
          <a:ext cx="889000" cy="12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12463</xdr:rowOff>
    </xdr:from>
    <xdr:ext cx="534377" cy="259045"/>
    <xdr:sp macro="" textlink="">
      <xdr:nvSpPr>
        <xdr:cNvPr id="358" name="テキスト ボックス 357"/>
        <xdr:cNvSpPr txBox="1"/>
      </xdr:nvSpPr>
      <xdr:spPr>
        <a:xfrm>
          <a:off x="8483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41802</xdr:rowOff>
    </xdr:from>
    <xdr:to>
      <xdr:col>41</xdr:col>
      <xdr:colOff>50800</xdr:colOff>
      <xdr:row>56</xdr:row>
      <xdr:rowOff>58585</xdr:rowOff>
    </xdr:to>
    <xdr:cxnSp macro="">
      <xdr:nvCxnSpPr>
        <xdr:cNvPr id="359" name="直線コネクタ 358"/>
        <xdr:cNvCxnSpPr/>
      </xdr:nvCxnSpPr>
      <xdr:spPr>
        <a:xfrm>
          <a:off x="6972300" y="9643002"/>
          <a:ext cx="889000" cy="1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23899</xdr:rowOff>
    </xdr:from>
    <xdr:ext cx="534377" cy="259045"/>
    <xdr:sp macro="" textlink="">
      <xdr:nvSpPr>
        <xdr:cNvPr id="361" name="テキスト ボックス 360"/>
        <xdr:cNvSpPr txBox="1"/>
      </xdr:nvSpPr>
      <xdr:spPr>
        <a:xfrm>
          <a:off x="7594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98880</xdr:rowOff>
    </xdr:from>
    <xdr:ext cx="534377" cy="259045"/>
    <xdr:sp macro="" textlink="">
      <xdr:nvSpPr>
        <xdr:cNvPr id="363" name="テキスト ボックス 362"/>
        <xdr:cNvSpPr txBox="1"/>
      </xdr:nvSpPr>
      <xdr:spPr>
        <a:xfrm>
          <a:off x="6705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16910</xdr:rowOff>
    </xdr:from>
    <xdr:to>
      <xdr:col>55</xdr:col>
      <xdr:colOff>50800</xdr:colOff>
      <xdr:row>55</xdr:row>
      <xdr:rowOff>118510</xdr:rowOff>
    </xdr:to>
    <xdr:sp macro="" textlink="">
      <xdr:nvSpPr>
        <xdr:cNvPr id="369" name="楕円 368"/>
        <xdr:cNvSpPr/>
      </xdr:nvSpPr>
      <xdr:spPr>
        <a:xfrm>
          <a:off x="10426700" y="944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39787</xdr:rowOff>
    </xdr:from>
    <xdr:ext cx="534377" cy="259045"/>
    <xdr:sp macro="" textlink="">
      <xdr:nvSpPr>
        <xdr:cNvPr id="370" name="普通建設事業費該当値テキスト"/>
        <xdr:cNvSpPr txBox="1"/>
      </xdr:nvSpPr>
      <xdr:spPr>
        <a:xfrm>
          <a:off x="10528300" y="929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94520</xdr:rowOff>
    </xdr:from>
    <xdr:to>
      <xdr:col>50</xdr:col>
      <xdr:colOff>165100</xdr:colOff>
      <xdr:row>55</xdr:row>
      <xdr:rowOff>24670</xdr:rowOff>
    </xdr:to>
    <xdr:sp macro="" textlink="">
      <xdr:nvSpPr>
        <xdr:cNvPr id="371" name="楕円 370"/>
        <xdr:cNvSpPr/>
      </xdr:nvSpPr>
      <xdr:spPr>
        <a:xfrm>
          <a:off x="9588500" y="93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41197</xdr:rowOff>
    </xdr:from>
    <xdr:ext cx="534377" cy="259045"/>
    <xdr:sp macro="" textlink="">
      <xdr:nvSpPr>
        <xdr:cNvPr id="372" name="テキスト ボックス 371"/>
        <xdr:cNvSpPr txBox="1"/>
      </xdr:nvSpPr>
      <xdr:spPr>
        <a:xfrm>
          <a:off x="9372111" y="912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52305</xdr:rowOff>
    </xdr:from>
    <xdr:to>
      <xdr:col>46</xdr:col>
      <xdr:colOff>38100</xdr:colOff>
      <xdr:row>55</xdr:row>
      <xdr:rowOff>153905</xdr:rowOff>
    </xdr:to>
    <xdr:sp macro="" textlink="">
      <xdr:nvSpPr>
        <xdr:cNvPr id="373" name="楕円 372"/>
        <xdr:cNvSpPr/>
      </xdr:nvSpPr>
      <xdr:spPr>
        <a:xfrm>
          <a:off x="8699500" y="948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170432</xdr:rowOff>
    </xdr:from>
    <xdr:ext cx="534377" cy="259045"/>
    <xdr:sp macro="" textlink="">
      <xdr:nvSpPr>
        <xdr:cNvPr id="374" name="テキスト ボックス 373"/>
        <xdr:cNvSpPr txBox="1"/>
      </xdr:nvSpPr>
      <xdr:spPr>
        <a:xfrm>
          <a:off x="8483111" y="92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7785</xdr:rowOff>
    </xdr:from>
    <xdr:to>
      <xdr:col>41</xdr:col>
      <xdr:colOff>101600</xdr:colOff>
      <xdr:row>56</xdr:row>
      <xdr:rowOff>109385</xdr:rowOff>
    </xdr:to>
    <xdr:sp macro="" textlink="">
      <xdr:nvSpPr>
        <xdr:cNvPr id="375" name="楕円 374"/>
        <xdr:cNvSpPr/>
      </xdr:nvSpPr>
      <xdr:spPr>
        <a:xfrm>
          <a:off x="7810500" y="960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100512</xdr:rowOff>
    </xdr:from>
    <xdr:ext cx="534377" cy="259045"/>
    <xdr:sp macro="" textlink="">
      <xdr:nvSpPr>
        <xdr:cNvPr id="376" name="テキスト ボックス 375"/>
        <xdr:cNvSpPr txBox="1"/>
      </xdr:nvSpPr>
      <xdr:spPr>
        <a:xfrm>
          <a:off x="7594111" y="970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162452</xdr:rowOff>
    </xdr:from>
    <xdr:to>
      <xdr:col>36</xdr:col>
      <xdr:colOff>165100</xdr:colOff>
      <xdr:row>56</xdr:row>
      <xdr:rowOff>92602</xdr:rowOff>
    </xdr:to>
    <xdr:sp macro="" textlink="">
      <xdr:nvSpPr>
        <xdr:cNvPr id="377" name="楕円 376"/>
        <xdr:cNvSpPr/>
      </xdr:nvSpPr>
      <xdr:spPr>
        <a:xfrm>
          <a:off x="6921500" y="959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83729</xdr:rowOff>
    </xdr:from>
    <xdr:ext cx="534377" cy="259045"/>
    <xdr:sp macro="" textlink="">
      <xdr:nvSpPr>
        <xdr:cNvPr id="378" name="テキスト ボックス 377"/>
        <xdr:cNvSpPr txBox="1"/>
      </xdr:nvSpPr>
      <xdr:spPr>
        <a:xfrm>
          <a:off x="6705111" y="968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54699</xdr:rowOff>
    </xdr:from>
    <xdr:to>
      <xdr:col>55</xdr:col>
      <xdr:colOff>0</xdr:colOff>
      <xdr:row>76</xdr:row>
      <xdr:rowOff>103352</xdr:rowOff>
    </xdr:to>
    <xdr:cxnSp macro="">
      <xdr:nvCxnSpPr>
        <xdr:cNvPr id="407" name="直線コネクタ 406"/>
        <xdr:cNvCxnSpPr/>
      </xdr:nvCxnSpPr>
      <xdr:spPr>
        <a:xfrm>
          <a:off x="9639300" y="13084899"/>
          <a:ext cx="838200" cy="4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55973</xdr:rowOff>
    </xdr:from>
    <xdr:ext cx="534377" cy="259045"/>
    <xdr:sp macro="" textlink="">
      <xdr:nvSpPr>
        <xdr:cNvPr id="408" name="普通建設事業費 （ うち新規整備　）平均値テキスト"/>
        <xdr:cNvSpPr txBox="1"/>
      </xdr:nvSpPr>
      <xdr:spPr>
        <a:xfrm>
          <a:off x="10528300" y="13086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168123</xdr:rowOff>
    </xdr:from>
    <xdr:to>
      <xdr:col>50</xdr:col>
      <xdr:colOff>114300</xdr:colOff>
      <xdr:row>76</xdr:row>
      <xdr:rowOff>54699</xdr:rowOff>
    </xdr:to>
    <xdr:cxnSp macro="">
      <xdr:nvCxnSpPr>
        <xdr:cNvPr id="410" name="直線コネクタ 409"/>
        <xdr:cNvCxnSpPr/>
      </xdr:nvCxnSpPr>
      <xdr:spPr>
        <a:xfrm>
          <a:off x="8750300" y="13026873"/>
          <a:ext cx="889000" cy="5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110417</xdr:rowOff>
    </xdr:from>
    <xdr:ext cx="534377" cy="259045"/>
    <xdr:sp macro="" textlink="">
      <xdr:nvSpPr>
        <xdr:cNvPr id="412" name="テキスト ボックス 411"/>
        <xdr:cNvSpPr txBox="1"/>
      </xdr:nvSpPr>
      <xdr:spPr>
        <a:xfrm>
          <a:off x="9372111" y="1314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148234</xdr:rowOff>
    </xdr:from>
    <xdr:to>
      <xdr:col>45</xdr:col>
      <xdr:colOff>177800</xdr:colOff>
      <xdr:row>75</xdr:row>
      <xdr:rowOff>168123</xdr:rowOff>
    </xdr:to>
    <xdr:cxnSp macro="">
      <xdr:nvCxnSpPr>
        <xdr:cNvPr id="413" name="直線コネクタ 412"/>
        <xdr:cNvCxnSpPr/>
      </xdr:nvCxnSpPr>
      <xdr:spPr>
        <a:xfrm>
          <a:off x="7861300" y="13006984"/>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109300</xdr:rowOff>
    </xdr:from>
    <xdr:ext cx="534377" cy="259045"/>
    <xdr:sp macro="" textlink="">
      <xdr:nvSpPr>
        <xdr:cNvPr id="415" name="テキスト ボックス 414"/>
        <xdr:cNvSpPr txBox="1"/>
      </xdr:nvSpPr>
      <xdr:spPr>
        <a:xfrm>
          <a:off x="8483111" y="126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75468</xdr:rowOff>
    </xdr:from>
    <xdr:ext cx="534377" cy="259045"/>
    <xdr:sp macro="" textlink="">
      <xdr:nvSpPr>
        <xdr:cNvPr id="417" name="テキスト ボックス 416"/>
        <xdr:cNvSpPr txBox="1"/>
      </xdr:nvSpPr>
      <xdr:spPr>
        <a:xfrm>
          <a:off x="7594111" y="125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52552</xdr:rowOff>
    </xdr:from>
    <xdr:to>
      <xdr:col>55</xdr:col>
      <xdr:colOff>50800</xdr:colOff>
      <xdr:row>76</xdr:row>
      <xdr:rowOff>154152</xdr:rowOff>
    </xdr:to>
    <xdr:sp macro="" textlink="">
      <xdr:nvSpPr>
        <xdr:cNvPr id="423" name="楕円 422"/>
        <xdr:cNvSpPr/>
      </xdr:nvSpPr>
      <xdr:spPr>
        <a:xfrm>
          <a:off x="10426700" y="1308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75430</xdr:rowOff>
    </xdr:from>
    <xdr:ext cx="534377" cy="259045"/>
    <xdr:sp macro="" textlink="">
      <xdr:nvSpPr>
        <xdr:cNvPr id="424" name="普通建設事業費 （ うち新規整備　）該当値テキスト"/>
        <xdr:cNvSpPr txBox="1"/>
      </xdr:nvSpPr>
      <xdr:spPr>
        <a:xfrm>
          <a:off x="10528300" y="1293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3899</xdr:rowOff>
    </xdr:from>
    <xdr:to>
      <xdr:col>50</xdr:col>
      <xdr:colOff>165100</xdr:colOff>
      <xdr:row>76</xdr:row>
      <xdr:rowOff>105499</xdr:rowOff>
    </xdr:to>
    <xdr:sp macro="" textlink="">
      <xdr:nvSpPr>
        <xdr:cNvPr id="425" name="楕円 424"/>
        <xdr:cNvSpPr/>
      </xdr:nvSpPr>
      <xdr:spPr>
        <a:xfrm>
          <a:off x="9588500" y="1303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122026</xdr:rowOff>
    </xdr:from>
    <xdr:ext cx="534377" cy="259045"/>
    <xdr:sp macro="" textlink="">
      <xdr:nvSpPr>
        <xdr:cNvPr id="426" name="テキスト ボックス 425"/>
        <xdr:cNvSpPr txBox="1"/>
      </xdr:nvSpPr>
      <xdr:spPr>
        <a:xfrm>
          <a:off x="9372111" y="1280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117322</xdr:rowOff>
    </xdr:from>
    <xdr:to>
      <xdr:col>46</xdr:col>
      <xdr:colOff>38100</xdr:colOff>
      <xdr:row>76</xdr:row>
      <xdr:rowOff>47473</xdr:rowOff>
    </xdr:to>
    <xdr:sp macro="" textlink="">
      <xdr:nvSpPr>
        <xdr:cNvPr id="427" name="楕円 426"/>
        <xdr:cNvSpPr/>
      </xdr:nvSpPr>
      <xdr:spPr>
        <a:xfrm>
          <a:off x="8699500" y="129760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38600</xdr:rowOff>
    </xdr:from>
    <xdr:ext cx="534377" cy="259045"/>
    <xdr:sp macro="" textlink="">
      <xdr:nvSpPr>
        <xdr:cNvPr id="428" name="テキスト ボックス 427"/>
        <xdr:cNvSpPr txBox="1"/>
      </xdr:nvSpPr>
      <xdr:spPr>
        <a:xfrm>
          <a:off x="8483111" y="130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97434</xdr:rowOff>
    </xdr:from>
    <xdr:to>
      <xdr:col>41</xdr:col>
      <xdr:colOff>101600</xdr:colOff>
      <xdr:row>76</xdr:row>
      <xdr:rowOff>27584</xdr:rowOff>
    </xdr:to>
    <xdr:sp macro="" textlink="">
      <xdr:nvSpPr>
        <xdr:cNvPr id="429" name="楕円 428"/>
        <xdr:cNvSpPr/>
      </xdr:nvSpPr>
      <xdr:spPr>
        <a:xfrm>
          <a:off x="7810500" y="129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18711</xdr:rowOff>
    </xdr:from>
    <xdr:ext cx="534377" cy="259045"/>
    <xdr:sp macro="" textlink="">
      <xdr:nvSpPr>
        <xdr:cNvPr id="430" name="テキスト ボックス 429"/>
        <xdr:cNvSpPr txBox="1"/>
      </xdr:nvSpPr>
      <xdr:spPr>
        <a:xfrm>
          <a:off x="7594111" y="1304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68811</xdr:rowOff>
    </xdr:from>
    <xdr:to>
      <xdr:col>55</xdr:col>
      <xdr:colOff>0</xdr:colOff>
      <xdr:row>95</xdr:row>
      <xdr:rowOff>98095</xdr:rowOff>
    </xdr:to>
    <xdr:cxnSp macro="">
      <xdr:nvCxnSpPr>
        <xdr:cNvPr id="457" name="直線コネクタ 456"/>
        <xdr:cNvCxnSpPr/>
      </xdr:nvCxnSpPr>
      <xdr:spPr>
        <a:xfrm>
          <a:off x="9639300" y="16185111"/>
          <a:ext cx="838200" cy="20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55518</xdr:rowOff>
    </xdr:from>
    <xdr:ext cx="534377" cy="259045"/>
    <xdr:sp macro="" textlink="">
      <xdr:nvSpPr>
        <xdr:cNvPr id="458" name="普通建設事業費 （ うち更新整備　）平均値テキスト"/>
        <xdr:cNvSpPr txBox="1"/>
      </xdr:nvSpPr>
      <xdr:spPr>
        <a:xfrm>
          <a:off x="10528300" y="16171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68811</xdr:rowOff>
    </xdr:from>
    <xdr:to>
      <xdr:col>50</xdr:col>
      <xdr:colOff>114300</xdr:colOff>
      <xdr:row>95</xdr:row>
      <xdr:rowOff>24874</xdr:rowOff>
    </xdr:to>
    <xdr:cxnSp macro="">
      <xdr:nvCxnSpPr>
        <xdr:cNvPr id="460" name="直線コネクタ 459"/>
        <xdr:cNvCxnSpPr/>
      </xdr:nvCxnSpPr>
      <xdr:spPr>
        <a:xfrm flipV="1">
          <a:off x="8750300" y="16185111"/>
          <a:ext cx="889000" cy="12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169465</xdr:rowOff>
    </xdr:from>
    <xdr:ext cx="534377" cy="259045"/>
    <xdr:sp macro="" textlink="">
      <xdr:nvSpPr>
        <xdr:cNvPr id="462" name="テキスト ボックス 461"/>
        <xdr:cNvSpPr txBox="1"/>
      </xdr:nvSpPr>
      <xdr:spPr>
        <a:xfrm>
          <a:off x="9372111" y="164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24874</xdr:rowOff>
    </xdr:from>
    <xdr:to>
      <xdr:col>45</xdr:col>
      <xdr:colOff>177800</xdr:colOff>
      <xdr:row>95</xdr:row>
      <xdr:rowOff>164343</xdr:rowOff>
    </xdr:to>
    <xdr:cxnSp macro="">
      <xdr:nvCxnSpPr>
        <xdr:cNvPr id="463" name="直線コネクタ 462"/>
        <xdr:cNvCxnSpPr/>
      </xdr:nvCxnSpPr>
      <xdr:spPr>
        <a:xfrm flipV="1">
          <a:off x="7861300" y="16312624"/>
          <a:ext cx="889000" cy="13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6337</xdr:rowOff>
    </xdr:from>
    <xdr:ext cx="534377" cy="259045"/>
    <xdr:sp macro="" textlink="">
      <xdr:nvSpPr>
        <xdr:cNvPr id="465" name="テキスト ボックス 464"/>
        <xdr:cNvSpPr txBox="1"/>
      </xdr:nvSpPr>
      <xdr:spPr>
        <a:xfrm>
          <a:off x="8483111" y="164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44721</xdr:rowOff>
    </xdr:from>
    <xdr:ext cx="534377" cy="259045"/>
    <xdr:sp macro="" textlink="">
      <xdr:nvSpPr>
        <xdr:cNvPr id="467" name="テキスト ボックス 466"/>
        <xdr:cNvSpPr txBox="1"/>
      </xdr:nvSpPr>
      <xdr:spPr>
        <a:xfrm>
          <a:off x="7594111" y="161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47295</xdr:rowOff>
    </xdr:from>
    <xdr:to>
      <xdr:col>55</xdr:col>
      <xdr:colOff>50800</xdr:colOff>
      <xdr:row>95</xdr:row>
      <xdr:rowOff>148895</xdr:rowOff>
    </xdr:to>
    <xdr:sp macro="" textlink="">
      <xdr:nvSpPr>
        <xdr:cNvPr id="473" name="楕円 472"/>
        <xdr:cNvSpPr/>
      </xdr:nvSpPr>
      <xdr:spPr>
        <a:xfrm>
          <a:off x="10426700" y="163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25722</xdr:rowOff>
    </xdr:from>
    <xdr:ext cx="534377" cy="259045"/>
    <xdr:sp macro="" textlink="">
      <xdr:nvSpPr>
        <xdr:cNvPr id="474" name="普通建設事業費 （ うち更新整備　）該当値テキスト"/>
        <xdr:cNvSpPr txBox="1"/>
      </xdr:nvSpPr>
      <xdr:spPr>
        <a:xfrm>
          <a:off x="10528300" y="1631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18011</xdr:rowOff>
    </xdr:from>
    <xdr:to>
      <xdr:col>50</xdr:col>
      <xdr:colOff>165100</xdr:colOff>
      <xdr:row>94</xdr:row>
      <xdr:rowOff>119611</xdr:rowOff>
    </xdr:to>
    <xdr:sp macro="" textlink="">
      <xdr:nvSpPr>
        <xdr:cNvPr id="475" name="楕円 474"/>
        <xdr:cNvSpPr/>
      </xdr:nvSpPr>
      <xdr:spPr>
        <a:xfrm>
          <a:off x="9588500" y="1613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136138</xdr:rowOff>
    </xdr:from>
    <xdr:ext cx="534377" cy="259045"/>
    <xdr:sp macro="" textlink="">
      <xdr:nvSpPr>
        <xdr:cNvPr id="476" name="テキスト ボックス 475"/>
        <xdr:cNvSpPr txBox="1"/>
      </xdr:nvSpPr>
      <xdr:spPr>
        <a:xfrm>
          <a:off x="9372111" y="1590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145524</xdr:rowOff>
    </xdr:from>
    <xdr:to>
      <xdr:col>46</xdr:col>
      <xdr:colOff>38100</xdr:colOff>
      <xdr:row>95</xdr:row>
      <xdr:rowOff>75674</xdr:rowOff>
    </xdr:to>
    <xdr:sp macro="" textlink="">
      <xdr:nvSpPr>
        <xdr:cNvPr id="477" name="楕円 476"/>
        <xdr:cNvSpPr/>
      </xdr:nvSpPr>
      <xdr:spPr>
        <a:xfrm>
          <a:off x="8699500" y="1626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92201</xdr:rowOff>
    </xdr:from>
    <xdr:ext cx="534377" cy="259045"/>
    <xdr:sp macro="" textlink="">
      <xdr:nvSpPr>
        <xdr:cNvPr id="478" name="テキスト ボックス 477"/>
        <xdr:cNvSpPr txBox="1"/>
      </xdr:nvSpPr>
      <xdr:spPr>
        <a:xfrm>
          <a:off x="8483111" y="1603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113543</xdr:rowOff>
    </xdr:from>
    <xdr:to>
      <xdr:col>41</xdr:col>
      <xdr:colOff>101600</xdr:colOff>
      <xdr:row>96</xdr:row>
      <xdr:rowOff>43693</xdr:rowOff>
    </xdr:to>
    <xdr:sp macro="" textlink="">
      <xdr:nvSpPr>
        <xdr:cNvPr id="479" name="楕円 478"/>
        <xdr:cNvSpPr/>
      </xdr:nvSpPr>
      <xdr:spPr>
        <a:xfrm>
          <a:off x="7810500" y="1640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34820</xdr:rowOff>
    </xdr:from>
    <xdr:ext cx="534377" cy="259045"/>
    <xdr:sp macro="" textlink="">
      <xdr:nvSpPr>
        <xdr:cNvPr id="480" name="テキスト ボックス 479"/>
        <xdr:cNvSpPr txBox="1"/>
      </xdr:nvSpPr>
      <xdr:spPr>
        <a:xfrm>
          <a:off x="7594111" y="1649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49664</xdr:rowOff>
    </xdr:from>
    <xdr:to>
      <xdr:col>85</xdr:col>
      <xdr:colOff>127000</xdr:colOff>
      <xdr:row>39</xdr:row>
      <xdr:rowOff>88722</xdr:rowOff>
    </xdr:to>
    <xdr:cxnSp macro="">
      <xdr:nvCxnSpPr>
        <xdr:cNvPr id="511" name="直線コネクタ 510"/>
        <xdr:cNvCxnSpPr/>
      </xdr:nvCxnSpPr>
      <xdr:spPr>
        <a:xfrm>
          <a:off x="15481300" y="6736214"/>
          <a:ext cx="838200" cy="3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49664</xdr:rowOff>
    </xdr:from>
    <xdr:to>
      <xdr:col>81</xdr:col>
      <xdr:colOff>50800</xdr:colOff>
      <xdr:row>39</xdr:row>
      <xdr:rowOff>71316</xdr:rowOff>
    </xdr:to>
    <xdr:cxnSp macro="">
      <xdr:nvCxnSpPr>
        <xdr:cNvPr id="514" name="直線コネクタ 513"/>
        <xdr:cNvCxnSpPr/>
      </xdr:nvCxnSpPr>
      <xdr:spPr>
        <a:xfrm flipV="1">
          <a:off x="14592300" y="6736214"/>
          <a:ext cx="889000" cy="2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96163</xdr:rowOff>
    </xdr:from>
    <xdr:ext cx="469744" cy="259045"/>
    <xdr:sp macro="" textlink="">
      <xdr:nvSpPr>
        <xdr:cNvPr id="516" name="テキスト ボックス 515"/>
        <xdr:cNvSpPr txBox="1"/>
      </xdr:nvSpPr>
      <xdr:spPr>
        <a:xfrm>
          <a:off x="15246428" y="678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71316</xdr:rowOff>
    </xdr:from>
    <xdr:to>
      <xdr:col>76</xdr:col>
      <xdr:colOff>114300</xdr:colOff>
      <xdr:row>39</xdr:row>
      <xdr:rowOff>77847</xdr:rowOff>
    </xdr:to>
    <xdr:cxnSp macro="">
      <xdr:nvCxnSpPr>
        <xdr:cNvPr id="517" name="直線コネクタ 516"/>
        <xdr:cNvCxnSpPr/>
      </xdr:nvCxnSpPr>
      <xdr:spPr>
        <a:xfrm flipV="1">
          <a:off x="13703300" y="67578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71969</xdr:rowOff>
    </xdr:from>
    <xdr:to>
      <xdr:col>71</xdr:col>
      <xdr:colOff>177800</xdr:colOff>
      <xdr:row>39</xdr:row>
      <xdr:rowOff>77847</xdr:rowOff>
    </xdr:to>
    <xdr:cxnSp macro="">
      <xdr:nvCxnSpPr>
        <xdr:cNvPr id="520" name="直線コネクタ 519"/>
        <xdr:cNvCxnSpPr/>
      </xdr:nvCxnSpPr>
      <xdr:spPr>
        <a:xfrm>
          <a:off x="12814300" y="6758519"/>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2" name="テキスト ボックス 521"/>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133777</xdr:rowOff>
    </xdr:from>
    <xdr:ext cx="378565" cy="259045"/>
    <xdr:sp macro="" textlink="">
      <xdr:nvSpPr>
        <xdr:cNvPr id="524" name="テキスト ボックス 523"/>
        <xdr:cNvSpPr txBox="1"/>
      </xdr:nvSpPr>
      <xdr:spPr>
        <a:xfrm>
          <a:off x="12625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37922</xdr:rowOff>
    </xdr:from>
    <xdr:to>
      <xdr:col>85</xdr:col>
      <xdr:colOff>177800</xdr:colOff>
      <xdr:row>39</xdr:row>
      <xdr:rowOff>139522</xdr:rowOff>
    </xdr:to>
    <xdr:sp macro="" textlink="">
      <xdr:nvSpPr>
        <xdr:cNvPr id="530" name="楕円 529"/>
        <xdr:cNvSpPr/>
      </xdr:nvSpPr>
      <xdr:spPr>
        <a:xfrm>
          <a:off x="16268700" y="67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152921</xdr:rowOff>
    </xdr:from>
    <xdr:ext cx="378565" cy="259045"/>
    <xdr:sp macro="" textlink="">
      <xdr:nvSpPr>
        <xdr:cNvPr id="531" name="災害復旧事業費該当値テキスト"/>
        <xdr:cNvSpPr txBox="1"/>
      </xdr:nvSpPr>
      <xdr:spPr>
        <a:xfrm>
          <a:off x="16370300" y="6668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170314</xdr:rowOff>
    </xdr:from>
    <xdr:to>
      <xdr:col>81</xdr:col>
      <xdr:colOff>101600</xdr:colOff>
      <xdr:row>39</xdr:row>
      <xdr:rowOff>100464</xdr:rowOff>
    </xdr:to>
    <xdr:sp macro="" textlink="">
      <xdr:nvSpPr>
        <xdr:cNvPr id="532" name="楕円 531"/>
        <xdr:cNvSpPr/>
      </xdr:nvSpPr>
      <xdr:spPr>
        <a:xfrm>
          <a:off x="15430500" y="668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116991</xdr:rowOff>
    </xdr:from>
    <xdr:ext cx="469744" cy="259045"/>
    <xdr:sp macro="" textlink="">
      <xdr:nvSpPr>
        <xdr:cNvPr id="533" name="テキスト ボックス 532"/>
        <xdr:cNvSpPr txBox="1"/>
      </xdr:nvSpPr>
      <xdr:spPr>
        <a:xfrm>
          <a:off x="15246428" y="646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20516</xdr:rowOff>
    </xdr:from>
    <xdr:to>
      <xdr:col>76</xdr:col>
      <xdr:colOff>165100</xdr:colOff>
      <xdr:row>39</xdr:row>
      <xdr:rowOff>122116</xdr:rowOff>
    </xdr:to>
    <xdr:sp macro="" textlink="">
      <xdr:nvSpPr>
        <xdr:cNvPr id="534" name="楕円 533"/>
        <xdr:cNvSpPr/>
      </xdr:nvSpPr>
      <xdr:spPr>
        <a:xfrm>
          <a:off x="14541500" y="67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113243</xdr:rowOff>
    </xdr:from>
    <xdr:ext cx="378565" cy="259045"/>
    <xdr:sp macro="" textlink="">
      <xdr:nvSpPr>
        <xdr:cNvPr id="535" name="テキスト ボックス 534"/>
        <xdr:cNvSpPr txBox="1"/>
      </xdr:nvSpPr>
      <xdr:spPr>
        <a:xfrm>
          <a:off x="14403017" y="6799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27047</xdr:rowOff>
    </xdr:from>
    <xdr:to>
      <xdr:col>72</xdr:col>
      <xdr:colOff>38100</xdr:colOff>
      <xdr:row>39</xdr:row>
      <xdr:rowOff>128647</xdr:rowOff>
    </xdr:to>
    <xdr:sp macro="" textlink="">
      <xdr:nvSpPr>
        <xdr:cNvPr id="536" name="楕円 535"/>
        <xdr:cNvSpPr/>
      </xdr:nvSpPr>
      <xdr:spPr>
        <a:xfrm>
          <a:off x="13652500" y="671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119774</xdr:rowOff>
    </xdr:from>
    <xdr:ext cx="378565" cy="259045"/>
    <xdr:sp macro="" textlink="">
      <xdr:nvSpPr>
        <xdr:cNvPr id="537" name="テキスト ボックス 536"/>
        <xdr:cNvSpPr txBox="1"/>
      </xdr:nvSpPr>
      <xdr:spPr>
        <a:xfrm>
          <a:off x="13514017" y="6806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21169</xdr:rowOff>
    </xdr:from>
    <xdr:to>
      <xdr:col>67</xdr:col>
      <xdr:colOff>101600</xdr:colOff>
      <xdr:row>39</xdr:row>
      <xdr:rowOff>122769</xdr:rowOff>
    </xdr:to>
    <xdr:sp macro="" textlink="">
      <xdr:nvSpPr>
        <xdr:cNvPr id="538" name="楕円 537"/>
        <xdr:cNvSpPr/>
      </xdr:nvSpPr>
      <xdr:spPr>
        <a:xfrm>
          <a:off x="12763500" y="670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113896</xdr:rowOff>
    </xdr:from>
    <xdr:ext cx="378565" cy="259045"/>
    <xdr:sp macro="" textlink="">
      <xdr:nvSpPr>
        <xdr:cNvPr id="539" name="テキスト ボックス 538"/>
        <xdr:cNvSpPr txBox="1"/>
      </xdr:nvSpPr>
      <xdr:spPr>
        <a:xfrm>
          <a:off x="12625017" y="6800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153612</xdr:rowOff>
    </xdr:from>
    <xdr:to>
      <xdr:col>85</xdr:col>
      <xdr:colOff>127000</xdr:colOff>
      <xdr:row>76</xdr:row>
      <xdr:rowOff>384</xdr:rowOff>
    </xdr:to>
    <xdr:cxnSp macro="">
      <xdr:nvCxnSpPr>
        <xdr:cNvPr id="620" name="直線コネクタ 619"/>
        <xdr:cNvCxnSpPr/>
      </xdr:nvCxnSpPr>
      <xdr:spPr>
        <a:xfrm flipV="1">
          <a:off x="15481300" y="13012362"/>
          <a:ext cx="838200" cy="1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12368</xdr:rowOff>
    </xdr:from>
    <xdr:ext cx="534377" cy="259045"/>
    <xdr:sp macro="" textlink="">
      <xdr:nvSpPr>
        <xdr:cNvPr id="621" name="公債費平均値テキスト"/>
        <xdr:cNvSpPr txBox="1"/>
      </xdr:nvSpPr>
      <xdr:spPr>
        <a:xfrm>
          <a:off x="16370300" y="1252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170365</xdr:rowOff>
    </xdr:from>
    <xdr:to>
      <xdr:col>81</xdr:col>
      <xdr:colOff>50800</xdr:colOff>
      <xdr:row>76</xdr:row>
      <xdr:rowOff>384</xdr:rowOff>
    </xdr:to>
    <xdr:cxnSp macro="">
      <xdr:nvCxnSpPr>
        <xdr:cNvPr id="623" name="直線コネクタ 622"/>
        <xdr:cNvCxnSpPr/>
      </xdr:nvCxnSpPr>
      <xdr:spPr>
        <a:xfrm>
          <a:off x="14592300" y="13029115"/>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95339</xdr:rowOff>
    </xdr:from>
    <xdr:ext cx="534377" cy="259045"/>
    <xdr:sp macro="" textlink="">
      <xdr:nvSpPr>
        <xdr:cNvPr id="625" name="テキスト ボックス 624"/>
        <xdr:cNvSpPr txBox="1"/>
      </xdr:nvSpPr>
      <xdr:spPr>
        <a:xfrm>
          <a:off x="15214111" y="124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115436</xdr:rowOff>
    </xdr:from>
    <xdr:to>
      <xdr:col>76</xdr:col>
      <xdr:colOff>114300</xdr:colOff>
      <xdr:row>75</xdr:row>
      <xdr:rowOff>170365</xdr:rowOff>
    </xdr:to>
    <xdr:cxnSp macro="">
      <xdr:nvCxnSpPr>
        <xdr:cNvPr id="626" name="直線コネクタ 625"/>
        <xdr:cNvCxnSpPr/>
      </xdr:nvCxnSpPr>
      <xdr:spPr>
        <a:xfrm>
          <a:off x="13703300" y="12974186"/>
          <a:ext cx="889000" cy="5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89755</xdr:rowOff>
    </xdr:from>
    <xdr:ext cx="534377" cy="259045"/>
    <xdr:sp macro="" textlink="">
      <xdr:nvSpPr>
        <xdr:cNvPr id="628" name="テキスト ボックス 627"/>
        <xdr:cNvSpPr txBox="1"/>
      </xdr:nvSpPr>
      <xdr:spPr>
        <a:xfrm>
          <a:off x="14325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51264</xdr:rowOff>
    </xdr:from>
    <xdr:to>
      <xdr:col>71</xdr:col>
      <xdr:colOff>177800</xdr:colOff>
      <xdr:row>75</xdr:row>
      <xdr:rowOff>115436</xdr:rowOff>
    </xdr:to>
    <xdr:cxnSp macro="">
      <xdr:nvCxnSpPr>
        <xdr:cNvPr id="629" name="直線コネクタ 628"/>
        <xdr:cNvCxnSpPr/>
      </xdr:nvCxnSpPr>
      <xdr:spPr>
        <a:xfrm>
          <a:off x="12814300" y="12910014"/>
          <a:ext cx="889000" cy="6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17550</xdr:rowOff>
    </xdr:from>
    <xdr:ext cx="534377" cy="259045"/>
    <xdr:sp macro="" textlink="">
      <xdr:nvSpPr>
        <xdr:cNvPr id="631" name="テキスト ボックス 630"/>
        <xdr:cNvSpPr txBox="1"/>
      </xdr:nvSpPr>
      <xdr:spPr>
        <a:xfrm>
          <a:off x="13436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3149</xdr:rowOff>
    </xdr:from>
    <xdr:ext cx="534377" cy="259045"/>
    <xdr:sp macro="" textlink="">
      <xdr:nvSpPr>
        <xdr:cNvPr id="633" name="テキスト ボックス 632"/>
        <xdr:cNvSpPr txBox="1"/>
      </xdr:nvSpPr>
      <xdr:spPr>
        <a:xfrm>
          <a:off x="12547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102812</xdr:rowOff>
    </xdr:from>
    <xdr:to>
      <xdr:col>85</xdr:col>
      <xdr:colOff>177800</xdr:colOff>
      <xdr:row>76</xdr:row>
      <xdr:rowOff>32962</xdr:rowOff>
    </xdr:to>
    <xdr:sp macro="" textlink="">
      <xdr:nvSpPr>
        <xdr:cNvPr id="639" name="楕円 638"/>
        <xdr:cNvSpPr/>
      </xdr:nvSpPr>
      <xdr:spPr>
        <a:xfrm>
          <a:off x="16268700" y="1296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81239</xdr:rowOff>
    </xdr:from>
    <xdr:ext cx="534377" cy="259045"/>
    <xdr:sp macro="" textlink="">
      <xdr:nvSpPr>
        <xdr:cNvPr id="640" name="公債費該当値テキスト"/>
        <xdr:cNvSpPr txBox="1"/>
      </xdr:nvSpPr>
      <xdr:spPr>
        <a:xfrm>
          <a:off x="16370300" y="1293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121034</xdr:rowOff>
    </xdr:from>
    <xdr:to>
      <xdr:col>81</xdr:col>
      <xdr:colOff>101600</xdr:colOff>
      <xdr:row>76</xdr:row>
      <xdr:rowOff>51184</xdr:rowOff>
    </xdr:to>
    <xdr:sp macro="" textlink="">
      <xdr:nvSpPr>
        <xdr:cNvPr id="641" name="楕円 640"/>
        <xdr:cNvSpPr/>
      </xdr:nvSpPr>
      <xdr:spPr>
        <a:xfrm>
          <a:off x="15430500" y="1297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42311</xdr:rowOff>
    </xdr:from>
    <xdr:ext cx="534377" cy="259045"/>
    <xdr:sp macro="" textlink="">
      <xdr:nvSpPr>
        <xdr:cNvPr id="642" name="テキスト ボックス 641"/>
        <xdr:cNvSpPr txBox="1"/>
      </xdr:nvSpPr>
      <xdr:spPr>
        <a:xfrm>
          <a:off x="15214111" y="1307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119565</xdr:rowOff>
    </xdr:from>
    <xdr:to>
      <xdr:col>76</xdr:col>
      <xdr:colOff>165100</xdr:colOff>
      <xdr:row>76</xdr:row>
      <xdr:rowOff>49715</xdr:rowOff>
    </xdr:to>
    <xdr:sp macro="" textlink="">
      <xdr:nvSpPr>
        <xdr:cNvPr id="643" name="楕円 642"/>
        <xdr:cNvSpPr/>
      </xdr:nvSpPr>
      <xdr:spPr>
        <a:xfrm>
          <a:off x="14541500" y="1297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40842</xdr:rowOff>
    </xdr:from>
    <xdr:ext cx="534377" cy="259045"/>
    <xdr:sp macro="" textlink="">
      <xdr:nvSpPr>
        <xdr:cNvPr id="644" name="テキスト ボックス 643"/>
        <xdr:cNvSpPr txBox="1"/>
      </xdr:nvSpPr>
      <xdr:spPr>
        <a:xfrm>
          <a:off x="14325111" y="1307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64636</xdr:rowOff>
    </xdr:from>
    <xdr:to>
      <xdr:col>72</xdr:col>
      <xdr:colOff>38100</xdr:colOff>
      <xdr:row>75</xdr:row>
      <xdr:rowOff>166235</xdr:rowOff>
    </xdr:to>
    <xdr:sp macro="" textlink="">
      <xdr:nvSpPr>
        <xdr:cNvPr id="645" name="楕円 644"/>
        <xdr:cNvSpPr/>
      </xdr:nvSpPr>
      <xdr:spPr>
        <a:xfrm>
          <a:off x="13652500" y="12923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157363</xdr:rowOff>
    </xdr:from>
    <xdr:ext cx="534377" cy="259045"/>
    <xdr:sp macro="" textlink="">
      <xdr:nvSpPr>
        <xdr:cNvPr id="646" name="テキスト ボックス 645"/>
        <xdr:cNvSpPr txBox="1"/>
      </xdr:nvSpPr>
      <xdr:spPr>
        <a:xfrm>
          <a:off x="13436111" y="1301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464</xdr:rowOff>
    </xdr:from>
    <xdr:to>
      <xdr:col>67</xdr:col>
      <xdr:colOff>101600</xdr:colOff>
      <xdr:row>75</xdr:row>
      <xdr:rowOff>102064</xdr:rowOff>
    </xdr:to>
    <xdr:sp macro="" textlink="">
      <xdr:nvSpPr>
        <xdr:cNvPr id="647" name="楕円 646"/>
        <xdr:cNvSpPr/>
      </xdr:nvSpPr>
      <xdr:spPr>
        <a:xfrm>
          <a:off x="12763500" y="128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93191</xdr:rowOff>
    </xdr:from>
    <xdr:ext cx="534377" cy="259045"/>
    <xdr:sp macro="" textlink="">
      <xdr:nvSpPr>
        <xdr:cNvPr id="648" name="テキスト ボックス 647"/>
        <xdr:cNvSpPr txBox="1"/>
      </xdr:nvSpPr>
      <xdr:spPr>
        <a:xfrm>
          <a:off x="12547111" y="129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45106</xdr:rowOff>
    </xdr:from>
    <xdr:to>
      <xdr:col>85</xdr:col>
      <xdr:colOff>127000</xdr:colOff>
      <xdr:row>98</xdr:row>
      <xdr:rowOff>83648</xdr:rowOff>
    </xdr:to>
    <xdr:cxnSp macro="">
      <xdr:nvCxnSpPr>
        <xdr:cNvPr id="675" name="直線コネクタ 674"/>
        <xdr:cNvCxnSpPr/>
      </xdr:nvCxnSpPr>
      <xdr:spPr>
        <a:xfrm flipV="1">
          <a:off x="15481300" y="16847206"/>
          <a:ext cx="838200" cy="3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25550</xdr:rowOff>
    </xdr:from>
    <xdr:ext cx="469744" cy="259045"/>
    <xdr:sp macro="" textlink="">
      <xdr:nvSpPr>
        <xdr:cNvPr id="676" name="積立金平均値テキスト"/>
        <xdr:cNvSpPr txBox="1"/>
      </xdr:nvSpPr>
      <xdr:spPr>
        <a:xfrm>
          <a:off x="16370300" y="16484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162103</xdr:rowOff>
    </xdr:from>
    <xdr:to>
      <xdr:col>81</xdr:col>
      <xdr:colOff>50800</xdr:colOff>
      <xdr:row>98</xdr:row>
      <xdr:rowOff>83648</xdr:rowOff>
    </xdr:to>
    <xdr:cxnSp macro="">
      <xdr:nvCxnSpPr>
        <xdr:cNvPr id="678" name="直線コネクタ 677"/>
        <xdr:cNvCxnSpPr/>
      </xdr:nvCxnSpPr>
      <xdr:spPr>
        <a:xfrm>
          <a:off x="14592300" y="16621303"/>
          <a:ext cx="889000" cy="26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86417</xdr:rowOff>
    </xdr:from>
    <xdr:ext cx="469744" cy="259045"/>
    <xdr:sp macro="" textlink="">
      <xdr:nvSpPr>
        <xdr:cNvPr id="680" name="テキスト ボックス 679"/>
        <xdr:cNvSpPr txBox="1"/>
      </xdr:nvSpPr>
      <xdr:spPr>
        <a:xfrm>
          <a:off x="15246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110806</xdr:rowOff>
    </xdr:from>
    <xdr:to>
      <xdr:col>76</xdr:col>
      <xdr:colOff>114300</xdr:colOff>
      <xdr:row>96</xdr:row>
      <xdr:rowOff>162103</xdr:rowOff>
    </xdr:to>
    <xdr:cxnSp macro="">
      <xdr:nvCxnSpPr>
        <xdr:cNvPr id="681" name="直線コネクタ 680"/>
        <xdr:cNvCxnSpPr/>
      </xdr:nvCxnSpPr>
      <xdr:spPr>
        <a:xfrm>
          <a:off x="13703300" y="16570006"/>
          <a:ext cx="889000" cy="5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42639</xdr:rowOff>
    </xdr:from>
    <xdr:ext cx="469744" cy="259045"/>
    <xdr:sp macro="" textlink="">
      <xdr:nvSpPr>
        <xdr:cNvPr id="683" name="テキスト ボックス 682"/>
        <xdr:cNvSpPr txBox="1"/>
      </xdr:nvSpPr>
      <xdr:spPr>
        <a:xfrm>
          <a:off x="14357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110806</xdr:rowOff>
    </xdr:from>
    <xdr:to>
      <xdr:col>71</xdr:col>
      <xdr:colOff>177800</xdr:colOff>
      <xdr:row>98</xdr:row>
      <xdr:rowOff>8758</xdr:rowOff>
    </xdr:to>
    <xdr:cxnSp macro="">
      <xdr:nvCxnSpPr>
        <xdr:cNvPr id="684" name="直線コネクタ 683"/>
        <xdr:cNvCxnSpPr/>
      </xdr:nvCxnSpPr>
      <xdr:spPr>
        <a:xfrm flipV="1">
          <a:off x="12814300" y="16570006"/>
          <a:ext cx="889000" cy="24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6" name="テキスト ボックス 685"/>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105894</xdr:rowOff>
    </xdr:from>
    <xdr:ext cx="469744" cy="259045"/>
    <xdr:sp macro="" textlink="">
      <xdr:nvSpPr>
        <xdr:cNvPr id="688" name="テキスト ボックス 687"/>
        <xdr:cNvSpPr txBox="1"/>
      </xdr:nvSpPr>
      <xdr:spPr>
        <a:xfrm>
          <a:off x="12579428"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165756</xdr:rowOff>
    </xdr:from>
    <xdr:to>
      <xdr:col>85</xdr:col>
      <xdr:colOff>177800</xdr:colOff>
      <xdr:row>98</xdr:row>
      <xdr:rowOff>95906</xdr:rowOff>
    </xdr:to>
    <xdr:sp macro="" textlink="">
      <xdr:nvSpPr>
        <xdr:cNvPr id="694" name="楕円 693"/>
        <xdr:cNvSpPr/>
      </xdr:nvSpPr>
      <xdr:spPr>
        <a:xfrm>
          <a:off x="16268700" y="167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80683</xdr:rowOff>
    </xdr:from>
    <xdr:ext cx="469744" cy="259045"/>
    <xdr:sp macro="" textlink="">
      <xdr:nvSpPr>
        <xdr:cNvPr id="695" name="積立金該当値テキスト"/>
        <xdr:cNvSpPr txBox="1"/>
      </xdr:nvSpPr>
      <xdr:spPr>
        <a:xfrm>
          <a:off x="16370300" y="167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32848</xdr:rowOff>
    </xdr:from>
    <xdr:to>
      <xdr:col>81</xdr:col>
      <xdr:colOff>101600</xdr:colOff>
      <xdr:row>98</xdr:row>
      <xdr:rowOff>134448</xdr:rowOff>
    </xdr:to>
    <xdr:sp macro="" textlink="">
      <xdr:nvSpPr>
        <xdr:cNvPr id="696" name="楕円 695"/>
        <xdr:cNvSpPr/>
      </xdr:nvSpPr>
      <xdr:spPr>
        <a:xfrm>
          <a:off x="15430500" y="1683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125575</xdr:rowOff>
    </xdr:from>
    <xdr:ext cx="469744" cy="259045"/>
    <xdr:sp macro="" textlink="">
      <xdr:nvSpPr>
        <xdr:cNvPr id="697" name="テキスト ボックス 696"/>
        <xdr:cNvSpPr txBox="1"/>
      </xdr:nvSpPr>
      <xdr:spPr>
        <a:xfrm>
          <a:off x="15246428" y="1692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111303</xdr:rowOff>
    </xdr:from>
    <xdr:to>
      <xdr:col>76</xdr:col>
      <xdr:colOff>165100</xdr:colOff>
      <xdr:row>97</xdr:row>
      <xdr:rowOff>41453</xdr:rowOff>
    </xdr:to>
    <xdr:sp macro="" textlink="">
      <xdr:nvSpPr>
        <xdr:cNvPr id="698" name="楕円 697"/>
        <xdr:cNvSpPr/>
      </xdr:nvSpPr>
      <xdr:spPr>
        <a:xfrm>
          <a:off x="14541500" y="1657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57980</xdr:rowOff>
    </xdr:from>
    <xdr:ext cx="469744" cy="259045"/>
    <xdr:sp macro="" textlink="">
      <xdr:nvSpPr>
        <xdr:cNvPr id="699" name="テキスト ボックス 698"/>
        <xdr:cNvSpPr txBox="1"/>
      </xdr:nvSpPr>
      <xdr:spPr>
        <a:xfrm>
          <a:off x="14357428" y="1634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60006</xdr:rowOff>
    </xdr:from>
    <xdr:to>
      <xdr:col>72</xdr:col>
      <xdr:colOff>38100</xdr:colOff>
      <xdr:row>96</xdr:row>
      <xdr:rowOff>161606</xdr:rowOff>
    </xdr:to>
    <xdr:sp macro="" textlink="">
      <xdr:nvSpPr>
        <xdr:cNvPr id="700" name="楕円 699"/>
        <xdr:cNvSpPr/>
      </xdr:nvSpPr>
      <xdr:spPr>
        <a:xfrm>
          <a:off x="13652500" y="1651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152733</xdr:rowOff>
    </xdr:from>
    <xdr:ext cx="469744" cy="259045"/>
    <xdr:sp macro="" textlink="">
      <xdr:nvSpPr>
        <xdr:cNvPr id="701" name="テキスト ボックス 700"/>
        <xdr:cNvSpPr txBox="1"/>
      </xdr:nvSpPr>
      <xdr:spPr>
        <a:xfrm>
          <a:off x="13468428" y="1661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129408</xdr:rowOff>
    </xdr:from>
    <xdr:to>
      <xdr:col>67</xdr:col>
      <xdr:colOff>101600</xdr:colOff>
      <xdr:row>98</xdr:row>
      <xdr:rowOff>59558</xdr:rowOff>
    </xdr:to>
    <xdr:sp macro="" textlink="">
      <xdr:nvSpPr>
        <xdr:cNvPr id="702" name="楕円 701"/>
        <xdr:cNvSpPr/>
      </xdr:nvSpPr>
      <xdr:spPr>
        <a:xfrm>
          <a:off x="12763500" y="1676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50685</xdr:rowOff>
    </xdr:from>
    <xdr:ext cx="469744" cy="259045"/>
    <xdr:sp macro="" textlink="">
      <xdr:nvSpPr>
        <xdr:cNvPr id="703" name="テキスト ボックス 702"/>
        <xdr:cNvSpPr txBox="1"/>
      </xdr:nvSpPr>
      <xdr:spPr>
        <a:xfrm>
          <a:off x="12579428" y="1685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59309</xdr:rowOff>
    </xdr:from>
    <xdr:to>
      <xdr:col>116</xdr:col>
      <xdr:colOff>63500</xdr:colOff>
      <xdr:row>38</xdr:row>
      <xdr:rowOff>16256</xdr:rowOff>
    </xdr:to>
    <xdr:cxnSp macro="">
      <xdr:nvCxnSpPr>
        <xdr:cNvPr id="732" name="直線コネクタ 731"/>
        <xdr:cNvCxnSpPr/>
      </xdr:nvCxnSpPr>
      <xdr:spPr>
        <a:xfrm>
          <a:off x="21323300" y="6402959"/>
          <a:ext cx="838200" cy="1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33"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59309</xdr:rowOff>
    </xdr:from>
    <xdr:to>
      <xdr:col>111</xdr:col>
      <xdr:colOff>177800</xdr:colOff>
      <xdr:row>37</xdr:row>
      <xdr:rowOff>162560</xdr:rowOff>
    </xdr:to>
    <xdr:cxnSp macro="">
      <xdr:nvCxnSpPr>
        <xdr:cNvPr id="735" name="直線コネクタ 734"/>
        <xdr:cNvCxnSpPr/>
      </xdr:nvCxnSpPr>
      <xdr:spPr>
        <a:xfrm flipV="1">
          <a:off x="20434300" y="6402959"/>
          <a:ext cx="889000" cy="10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15384</xdr:rowOff>
    </xdr:from>
    <xdr:ext cx="469744" cy="259045"/>
    <xdr:sp macro="" textlink="">
      <xdr:nvSpPr>
        <xdr:cNvPr id="737" name="テキスト ボックス 736"/>
        <xdr:cNvSpPr txBox="1"/>
      </xdr:nvSpPr>
      <xdr:spPr>
        <a:xfrm>
          <a:off x="21088428" y="65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162560</xdr:rowOff>
    </xdr:from>
    <xdr:to>
      <xdr:col>107</xdr:col>
      <xdr:colOff>50800</xdr:colOff>
      <xdr:row>38</xdr:row>
      <xdr:rowOff>46228</xdr:rowOff>
    </xdr:to>
    <xdr:cxnSp macro="">
      <xdr:nvCxnSpPr>
        <xdr:cNvPr id="738" name="直線コネクタ 737"/>
        <xdr:cNvCxnSpPr/>
      </xdr:nvCxnSpPr>
      <xdr:spPr>
        <a:xfrm flipV="1">
          <a:off x="19545300" y="6506210"/>
          <a:ext cx="889000" cy="5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50055</xdr:rowOff>
    </xdr:from>
    <xdr:ext cx="469744" cy="259045"/>
    <xdr:sp macro="" textlink="">
      <xdr:nvSpPr>
        <xdr:cNvPr id="740" name="テキスト ボックス 739"/>
        <xdr:cNvSpPr txBox="1"/>
      </xdr:nvSpPr>
      <xdr:spPr>
        <a:xfrm>
          <a:off x="20199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46228</xdr:rowOff>
    </xdr:from>
    <xdr:to>
      <xdr:col>102</xdr:col>
      <xdr:colOff>114300</xdr:colOff>
      <xdr:row>38</xdr:row>
      <xdr:rowOff>110744</xdr:rowOff>
    </xdr:to>
    <xdr:cxnSp macro="">
      <xdr:nvCxnSpPr>
        <xdr:cNvPr id="741" name="直線コネクタ 740"/>
        <xdr:cNvCxnSpPr/>
      </xdr:nvCxnSpPr>
      <xdr:spPr>
        <a:xfrm flipV="1">
          <a:off x="18656300" y="6561328"/>
          <a:ext cx="889000" cy="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35069</xdr:rowOff>
    </xdr:from>
    <xdr:ext cx="469744" cy="259045"/>
    <xdr:sp macro="" textlink="">
      <xdr:nvSpPr>
        <xdr:cNvPr id="743" name="テキスト ボックス 742"/>
        <xdr:cNvSpPr txBox="1"/>
      </xdr:nvSpPr>
      <xdr:spPr>
        <a:xfrm>
          <a:off x="19310428" y="62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110253</xdr:rowOff>
    </xdr:from>
    <xdr:ext cx="469744" cy="259045"/>
    <xdr:sp macro="" textlink="">
      <xdr:nvSpPr>
        <xdr:cNvPr id="745" name="テキスト ボックス 744"/>
        <xdr:cNvSpPr txBox="1"/>
      </xdr:nvSpPr>
      <xdr:spPr>
        <a:xfrm>
          <a:off x="18421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136906</xdr:rowOff>
    </xdr:from>
    <xdr:to>
      <xdr:col>116</xdr:col>
      <xdr:colOff>114300</xdr:colOff>
      <xdr:row>38</xdr:row>
      <xdr:rowOff>67056</xdr:rowOff>
    </xdr:to>
    <xdr:sp macro="" textlink="">
      <xdr:nvSpPr>
        <xdr:cNvPr id="751" name="楕円 750"/>
        <xdr:cNvSpPr/>
      </xdr:nvSpPr>
      <xdr:spPr>
        <a:xfrm>
          <a:off x="221107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115333</xdr:rowOff>
    </xdr:from>
    <xdr:ext cx="469744" cy="259045"/>
    <xdr:sp macro="" textlink="">
      <xdr:nvSpPr>
        <xdr:cNvPr id="752" name="投資及び出資金該当値テキスト"/>
        <xdr:cNvSpPr txBox="1"/>
      </xdr:nvSpPr>
      <xdr:spPr>
        <a:xfrm>
          <a:off x="22212300" y="645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8509</xdr:rowOff>
    </xdr:from>
    <xdr:to>
      <xdr:col>112</xdr:col>
      <xdr:colOff>38100</xdr:colOff>
      <xdr:row>37</xdr:row>
      <xdr:rowOff>110109</xdr:rowOff>
    </xdr:to>
    <xdr:sp macro="" textlink="">
      <xdr:nvSpPr>
        <xdr:cNvPr id="753" name="楕円 752"/>
        <xdr:cNvSpPr/>
      </xdr:nvSpPr>
      <xdr:spPr>
        <a:xfrm>
          <a:off x="21272500" y="635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126636</xdr:rowOff>
    </xdr:from>
    <xdr:ext cx="469744" cy="259045"/>
    <xdr:sp macro="" textlink="">
      <xdr:nvSpPr>
        <xdr:cNvPr id="754" name="テキスト ボックス 753"/>
        <xdr:cNvSpPr txBox="1"/>
      </xdr:nvSpPr>
      <xdr:spPr>
        <a:xfrm>
          <a:off x="21088428" y="6127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111760</xdr:rowOff>
    </xdr:from>
    <xdr:to>
      <xdr:col>107</xdr:col>
      <xdr:colOff>101600</xdr:colOff>
      <xdr:row>38</xdr:row>
      <xdr:rowOff>41910</xdr:rowOff>
    </xdr:to>
    <xdr:sp macro="" textlink="">
      <xdr:nvSpPr>
        <xdr:cNvPr id="755" name="楕円 754"/>
        <xdr:cNvSpPr/>
      </xdr:nvSpPr>
      <xdr:spPr>
        <a:xfrm>
          <a:off x="20383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33037</xdr:rowOff>
    </xdr:from>
    <xdr:ext cx="469744" cy="259045"/>
    <xdr:sp macro="" textlink="">
      <xdr:nvSpPr>
        <xdr:cNvPr id="756" name="テキスト ボックス 755"/>
        <xdr:cNvSpPr txBox="1"/>
      </xdr:nvSpPr>
      <xdr:spPr>
        <a:xfrm>
          <a:off x="20199428"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166878</xdr:rowOff>
    </xdr:from>
    <xdr:to>
      <xdr:col>102</xdr:col>
      <xdr:colOff>165100</xdr:colOff>
      <xdr:row>38</xdr:row>
      <xdr:rowOff>97028</xdr:rowOff>
    </xdr:to>
    <xdr:sp macro="" textlink="">
      <xdr:nvSpPr>
        <xdr:cNvPr id="757" name="楕円 756"/>
        <xdr:cNvSpPr/>
      </xdr:nvSpPr>
      <xdr:spPr>
        <a:xfrm>
          <a:off x="19494500" y="651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88155</xdr:rowOff>
    </xdr:from>
    <xdr:ext cx="469744" cy="259045"/>
    <xdr:sp macro="" textlink="">
      <xdr:nvSpPr>
        <xdr:cNvPr id="758" name="テキスト ボックス 757"/>
        <xdr:cNvSpPr txBox="1"/>
      </xdr:nvSpPr>
      <xdr:spPr>
        <a:xfrm>
          <a:off x="19310428" y="660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59944</xdr:rowOff>
    </xdr:from>
    <xdr:to>
      <xdr:col>98</xdr:col>
      <xdr:colOff>38100</xdr:colOff>
      <xdr:row>38</xdr:row>
      <xdr:rowOff>161544</xdr:rowOff>
    </xdr:to>
    <xdr:sp macro="" textlink="">
      <xdr:nvSpPr>
        <xdr:cNvPr id="759" name="楕円 758"/>
        <xdr:cNvSpPr/>
      </xdr:nvSpPr>
      <xdr:spPr>
        <a:xfrm>
          <a:off x="18605500" y="657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152671</xdr:rowOff>
    </xdr:from>
    <xdr:ext cx="378565" cy="259045"/>
    <xdr:sp macro="" textlink="">
      <xdr:nvSpPr>
        <xdr:cNvPr id="760" name="テキスト ボックス 759"/>
        <xdr:cNvSpPr txBox="1"/>
      </xdr:nvSpPr>
      <xdr:spPr>
        <a:xfrm>
          <a:off x="18467017" y="6667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23114</xdr:rowOff>
    </xdr:from>
    <xdr:to>
      <xdr:col>116</xdr:col>
      <xdr:colOff>63500</xdr:colOff>
      <xdr:row>53</xdr:row>
      <xdr:rowOff>74282</xdr:rowOff>
    </xdr:to>
    <xdr:cxnSp macro="">
      <xdr:nvCxnSpPr>
        <xdr:cNvPr id="789" name="直線コネクタ 788"/>
        <xdr:cNvCxnSpPr/>
      </xdr:nvCxnSpPr>
      <xdr:spPr>
        <a:xfrm>
          <a:off x="21323300" y="8938514"/>
          <a:ext cx="838200" cy="22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43972</xdr:rowOff>
    </xdr:from>
    <xdr:ext cx="469744" cy="259045"/>
    <xdr:sp macro="" textlink="">
      <xdr:nvSpPr>
        <xdr:cNvPr id="790" name="貸付金平均値テキスト"/>
        <xdr:cNvSpPr txBox="1"/>
      </xdr:nvSpPr>
      <xdr:spPr>
        <a:xfrm>
          <a:off x="22212300" y="9816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42621</xdr:rowOff>
    </xdr:from>
    <xdr:to>
      <xdr:col>111</xdr:col>
      <xdr:colOff>177800</xdr:colOff>
      <xdr:row>52</xdr:row>
      <xdr:rowOff>23114</xdr:rowOff>
    </xdr:to>
    <xdr:cxnSp macro="">
      <xdr:nvCxnSpPr>
        <xdr:cNvPr id="792" name="直線コネクタ 791"/>
        <xdr:cNvCxnSpPr/>
      </xdr:nvCxnSpPr>
      <xdr:spPr>
        <a:xfrm>
          <a:off x="20434300" y="8786571"/>
          <a:ext cx="889000" cy="15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128973</xdr:rowOff>
    </xdr:from>
    <xdr:ext cx="469744" cy="259045"/>
    <xdr:sp macro="" textlink="">
      <xdr:nvSpPr>
        <xdr:cNvPr id="794" name="テキスト ボックス 793"/>
        <xdr:cNvSpPr txBox="1"/>
      </xdr:nvSpPr>
      <xdr:spPr>
        <a:xfrm>
          <a:off x="21088428" y="990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59424</xdr:rowOff>
    </xdr:from>
    <xdr:to>
      <xdr:col>107</xdr:col>
      <xdr:colOff>50800</xdr:colOff>
      <xdr:row>51</xdr:row>
      <xdr:rowOff>42621</xdr:rowOff>
    </xdr:to>
    <xdr:cxnSp macro="">
      <xdr:nvCxnSpPr>
        <xdr:cNvPr id="795" name="直線コネクタ 794"/>
        <xdr:cNvCxnSpPr/>
      </xdr:nvCxnSpPr>
      <xdr:spPr>
        <a:xfrm>
          <a:off x="19545300" y="8631924"/>
          <a:ext cx="889000" cy="15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126801</xdr:rowOff>
    </xdr:from>
    <xdr:ext cx="469744" cy="259045"/>
    <xdr:sp macro="" textlink="">
      <xdr:nvSpPr>
        <xdr:cNvPr id="797" name="テキスト ボックス 796"/>
        <xdr:cNvSpPr txBox="1"/>
      </xdr:nvSpPr>
      <xdr:spPr>
        <a:xfrm>
          <a:off x="20199428" y="989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59424</xdr:rowOff>
    </xdr:from>
    <xdr:to>
      <xdr:col>102</xdr:col>
      <xdr:colOff>114300</xdr:colOff>
      <xdr:row>50</xdr:row>
      <xdr:rowOff>98933</xdr:rowOff>
    </xdr:to>
    <xdr:cxnSp macro="">
      <xdr:nvCxnSpPr>
        <xdr:cNvPr id="798" name="直線コネクタ 797"/>
        <xdr:cNvCxnSpPr/>
      </xdr:nvCxnSpPr>
      <xdr:spPr>
        <a:xfrm flipV="1">
          <a:off x="18656300" y="8631924"/>
          <a:ext cx="889000" cy="3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79595</xdr:rowOff>
    </xdr:from>
    <xdr:ext cx="469744" cy="259045"/>
    <xdr:sp macro="" textlink="">
      <xdr:nvSpPr>
        <xdr:cNvPr id="800" name="テキスト ボックス 799"/>
        <xdr:cNvSpPr txBox="1"/>
      </xdr:nvSpPr>
      <xdr:spPr>
        <a:xfrm>
          <a:off x="19310428" y="98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55021</xdr:rowOff>
    </xdr:from>
    <xdr:ext cx="469744" cy="259045"/>
    <xdr:sp macro="" textlink="">
      <xdr:nvSpPr>
        <xdr:cNvPr id="802" name="テキスト ボックス 801"/>
        <xdr:cNvSpPr txBox="1"/>
      </xdr:nvSpPr>
      <xdr:spPr>
        <a:xfrm>
          <a:off x="18421428" y="982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23482</xdr:rowOff>
    </xdr:from>
    <xdr:to>
      <xdr:col>116</xdr:col>
      <xdr:colOff>114300</xdr:colOff>
      <xdr:row>53</xdr:row>
      <xdr:rowOff>125082</xdr:rowOff>
    </xdr:to>
    <xdr:sp macro="" textlink="">
      <xdr:nvSpPr>
        <xdr:cNvPr id="808" name="楕円 807"/>
        <xdr:cNvSpPr/>
      </xdr:nvSpPr>
      <xdr:spPr>
        <a:xfrm>
          <a:off x="22110700" y="911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46359</xdr:rowOff>
    </xdr:from>
    <xdr:ext cx="534377" cy="259045"/>
    <xdr:sp macro="" textlink="">
      <xdr:nvSpPr>
        <xdr:cNvPr id="809" name="貸付金該当値テキスト"/>
        <xdr:cNvSpPr txBox="1"/>
      </xdr:nvSpPr>
      <xdr:spPr>
        <a:xfrm>
          <a:off x="22212300" y="896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143764</xdr:rowOff>
    </xdr:from>
    <xdr:to>
      <xdr:col>112</xdr:col>
      <xdr:colOff>38100</xdr:colOff>
      <xdr:row>52</xdr:row>
      <xdr:rowOff>73914</xdr:rowOff>
    </xdr:to>
    <xdr:sp macro="" textlink="">
      <xdr:nvSpPr>
        <xdr:cNvPr id="810" name="楕円 809"/>
        <xdr:cNvSpPr/>
      </xdr:nvSpPr>
      <xdr:spPr>
        <a:xfrm>
          <a:off x="21272500" y="888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90441</xdr:rowOff>
    </xdr:from>
    <xdr:ext cx="534377" cy="259045"/>
    <xdr:sp macro="" textlink="">
      <xdr:nvSpPr>
        <xdr:cNvPr id="811" name="テキスト ボックス 810"/>
        <xdr:cNvSpPr txBox="1"/>
      </xdr:nvSpPr>
      <xdr:spPr>
        <a:xfrm>
          <a:off x="21056111" y="866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163271</xdr:rowOff>
    </xdr:from>
    <xdr:to>
      <xdr:col>107</xdr:col>
      <xdr:colOff>101600</xdr:colOff>
      <xdr:row>51</xdr:row>
      <xdr:rowOff>93421</xdr:rowOff>
    </xdr:to>
    <xdr:sp macro="" textlink="">
      <xdr:nvSpPr>
        <xdr:cNvPr id="812" name="楕円 811"/>
        <xdr:cNvSpPr/>
      </xdr:nvSpPr>
      <xdr:spPr>
        <a:xfrm>
          <a:off x="20383500" y="873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109948</xdr:rowOff>
    </xdr:from>
    <xdr:ext cx="534377" cy="259045"/>
    <xdr:sp macro="" textlink="">
      <xdr:nvSpPr>
        <xdr:cNvPr id="813" name="テキスト ボックス 812"/>
        <xdr:cNvSpPr txBox="1"/>
      </xdr:nvSpPr>
      <xdr:spPr>
        <a:xfrm>
          <a:off x="20167111" y="851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8624</xdr:rowOff>
    </xdr:from>
    <xdr:to>
      <xdr:col>102</xdr:col>
      <xdr:colOff>165100</xdr:colOff>
      <xdr:row>50</xdr:row>
      <xdr:rowOff>110224</xdr:rowOff>
    </xdr:to>
    <xdr:sp macro="" textlink="">
      <xdr:nvSpPr>
        <xdr:cNvPr id="814" name="楕円 813"/>
        <xdr:cNvSpPr/>
      </xdr:nvSpPr>
      <xdr:spPr>
        <a:xfrm>
          <a:off x="19494500" y="8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48</xdr:row>
      <xdr:rowOff>126751</xdr:rowOff>
    </xdr:from>
    <xdr:ext cx="534377" cy="259045"/>
    <xdr:sp macro="" textlink="">
      <xdr:nvSpPr>
        <xdr:cNvPr id="815" name="テキスト ボックス 814"/>
        <xdr:cNvSpPr txBox="1"/>
      </xdr:nvSpPr>
      <xdr:spPr>
        <a:xfrm>
          <a:off x="19278111" y="835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48133</xdr:rowOff>
    </xdr:from>
    <xdr:to>
      <xdr:col>98</xdr:col>
      <xdr:colOff>38100</xdr:colOff>
      <xdr:row>50</xdr:row>
      <xdr:rowOff>149733</xdr:rowOff>
    </xdr:to>
    <xdr:sp macro="" textlink="">
      <xdr:nvSpPr>
        <xdr:cNvPr id="816" name="楕円 815"/>
        <xdr:cNvSpPr/>
      </xdr:nvSpPr>
      <xdr:spPr>
        <a:xfrm>
          <a:off x="18605500" y="862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166260</xdr:rowOff>
    </xdr:from>
    <xdr:ext cx="534377" cy="259045"/>
    <xdr:sp macro="" textlink="">
      <xdr:nvSpPr>
        <xdr:cNvPr id="817" name="テキスト ボックス 816"/>
        <xdr:cNvSpPr txBox="1"/>
      </xdr:nvSpPr>
      <xdr:spPr>
        <a:xfrm>
          <a:off x="18389111" y="839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47541</xdr:rowOff>
    </xdr:from>
    <xdr:to>
      <xdr:col>116</xdr:col>
      <xdr:colOff>63500</xdr:colOff>
      <xdr:row>78</xdr:row>
      <xdr:rowOff>75986</xdr:rowOff>
    </xdr:to>
    <xdr:cxnSp macro="">
      <xdr:nvCxnSpPr>
        <xdr:cNvPr id="849" name="直線コネクタ 848"/>
        <xdr:cNvCxnSpPr/>
      </xdr:nvCxnSpPr>
      <xdr:spPr>
        <a:xfrm flipV="1">
          <a:off x="21323300" y="13420641"/>
          <a:ext cx="838200" cy="2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47541</xdr:rowOff>
    </xdr:from>
    <xdr:ext cx="534377" cy="259045"/>
    <xdr:sp macro="" textlink="">
      <xdr:nvSpPr>
        <xdr:cNvPr id="850" name="繰出金平均値テキスト"/>
        <xdr:cNvSpPr txBox="1"/>
      </xdr:nvSpPr>
      <xdr:spPr>
        <a:xfrm>
          <a:off x="22212300" y="12906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67625</xdr:rowOff>
    </xdr:from>
    <xdr:to>
      <xdr:col>111</xdr:col>
      <xdr:colOff>177800</xdr:colOff>
      <xdr:row>78</xdr:row>
      <xdr:rowOff>75986</xdr:rowOff>
    </xdr:to>
    <xdr:cxnSp macro="">
      <xdr:nvCxnSpPr>
        <xdr:cNvPr id="852" name="直線コネクタ 851"/>
        <xdr:cNvCxnSpPr/>
      </xdr:nvCxnSpPr>
      <xdr:spPr>
        <a:xfrm>
          <a:off x="20434300" y="13440725"/>
          <a:ext cx="889000" cy="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149452</xdr:rowOff>
    </xdr:from>
    <xdr:ext cx="534377" cy="259045"/>
    <xdr:sp macro="" textlink="">
      <xdr:nvSpPr>
        <xdr:cNvPr id="854" name="テキスト ボックス 853"/>
        <xdr:cNvSpPr txBox="1"/>
      </xdr:nvSpPr>
      <xdr:spPr>
        <a:xfrm>
          <a:off x="21056111" y="128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67625</xdr:rowOff>
    </xdr:from>
    <xdr:to>
      <xdr:col>107</xdr:col>
      <xdr:colOff>50800</xdr:colOff>
      <xdr:row>78</xdr:row>
      <xdr:rowOff>117101</xdr:rowOff>
    </xdr:to>
    <xdr:cxnSp macro="">
      <xdr:nvCxnSpPr>
        <xdr:cNvPr id="855" name="直線コネクタ 854"/>
        <xdr:cNvCxnSpPr/>
      </xdr:nvCxnSpPr>
      <xdr:spPr>
        <a:xfrm flipV="1">
          <a:off x="19545300" y="13440725"/>
          <a:ext cx="889000" cy="4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154025</xdr:rowOff>
    </xdr:from>
    <xdr:ext cx="534377" cy="259045"/>
    <xdr:sp macro="" textlink="">
      <xdr:nvSpPr>
        <xdr:cNvPr id="857" name="テキスト ボックス 856"/>
        <xdr:cNvSpPr txBox="1"/>
      </xdr:nvSpPr>
      <xdr:spPr>
        <a:xfrm>
          <a:off x="20167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117101</xdr:rowOff>
    </xdr:from>
    <xdr:to>
      <xdr:col>102</xdr:col>
      <xdr:colOff>114300</xdr:colOff>
      <xdr:row>78</xdr:row>
      <xdr:rowOff>146231</xdr:rowOff>
    </xdr:to>
    <xdr:cxnSp macro="">
      <xdr:nvCxnSpPr>
        <xdr:cNvPr id="858" name="直線コネクタ 857"/>
        <xdr:cNvCxnSpPr/>
      </xdr:nvCxnSpPr>
      <xdr:spPr>
        <a:xfrm flipV="1">
          <a:off x="18656300" y="13490201"/>
          <a:ext cx="889000" cy="2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64446</xdr:rowOff>
    </xdr:from>
    <xdr:ext cx="534377" cy="259045"/>
    <xdr:sp macro="" textlink="">
      <xdr:nvSpPr>
        <xdr:cNvPr id="860" name="テキスト ボックス 859"/>
        <xdr:cNvSpPr txBox="1"/>
      </xdr:nvSpPr>
      <xdr:spPr>
        <a:xfrm>
          <a:off x="19278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95634</xdr:rowOff>
    </xdr:from>
    <xdr:ext cx="534377" cy="259045"/>
    <xdr:sp macro="" textlink="">
      <xdr:nvSpPr>
        <xdr:cNvPr id="862" name="テキスト ボックス 861"/>
        <xdr:cNvSpPr txBox="1"/>
      </xdr:nvSpPr>
      <xdr:spPr>
        <a:xfrm>
          <a:off x="18389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168191</xdr:rowOff>
    </xdr:from>
    <xdr:to>
      <xdr:col>116</xdr:col>
      <xdr:colOff>114300</xdr:colOff>
      <xdr:row>78</xdr:row>
      <xdr:rowOff>98341</xdr:rowOff>
    </xdr:to>
    <xdr:sp macro="" textlink="">
      <xdr:nvSpPr>
        <xdr:cNvPr id="868" name="楕円 867"/>
        <xdr:cNvSpPr/>
      </xdr:nvSpPr>
      <xdr:spPr>
        <a:xfrm>
          <a:off x="22110700" y="1336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146618</xdr:rowOff>
    </xdr:from>
    <xdr:ext cx="534377" cy="259045"/>
    <xdr:sp macro="" textlink="">
      <xdr:nvSpPr>
        <xdr:cNvPr id="869" name="繰出金該当値テキスト"/>
        <xdr:cNvSpPr txBox="1"/>
      </xdr:nvSpPr>
      <xdr:spPr>
        <a:xfrm>
          <a:off x="22212300" y="1334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25186</xdr:rowOff>
    </xdr:from>
    <xdr:to>
      <xdr:col>112</xdr:col>
      <xdr:colOff>38100</xdr:colOff>
      <xdr:row>78</xdr:row>
      <xdr:rowOff>126786</xdr:rowOff>
    </xdr:to>
    <xdr:sp macro="" textlink="">
      <xdr:nvSpPr>
        <xdr:cNvPr id="870" name="楕円 869"/>
        <xdr:cNvSpPr/>
      </xdr:nvSpPr>
      <xdr:spPr>
        <a:xfrm>
          <a:off x="21272500" y="133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117913</xdr:rowOff>
    </xdr:from>
    <xdr:ext cx="534377" cy="259045"/>
    <xdr:sp macro="" textlink="">
      <xdr:nvSpPr>
        <xdr:cNvPr id="871" name="テキスト ボックス 870"/>
        <xdr:cNvSpPr txBox="1"/>
      </xdr:nvSpPr>
      <xdr:spPr>
        <a:xfrm>
          <a:off x="21056111" y="1349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16825</xdr:rowOff>
    </xdr:from>
    <xdr:to>
      <xdr:col>107</xdr:col>
      <xdr:colOff>101600</xdr:colOff>
      <xdr:row>78</xdr:row>
      <xdr:rowOff>118425</xdr:rowOff>
    </xdr:to>
    <xdr:sp macro="" textlink="">
      <xdr:nvSpPr>
        <xdr:cNvPr id="872" name="楕円 871"/>
        <xdr:cNvSpPr/>
      </xdr:nvSpPr>
      <xdr:spPr>
        <a:xfrm>
          <a:off x="20383500" y="1338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109552</xdr:rowOff>
    </xdr:from>
    <xdr:ext cx="534377" cy="259045"/>
    <xdr:sp macro="" textlink="">
      <xdr:nvSpPr>
        <xdr:cNvPr id="873" name="テキスト ボックス 872"/>
        <xdr:cNvSpPr txBox="1"/>
      </xdr:nvSpPr>
      <xdr:spPr>
        <a:xfrm>
          <a:off x="20167111" y="134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66301</xdr:rowOff>
    </xdr:from>
    <xdr:to>
      <xdr:col>102</xdr:col>
      <xdr:colOff>165100</xdr:colOff>
      <xdr:row>78</xdr:row>
      <xdr:rowOff>167901</xdr:rowOff>
    </xdr:to>
    <xdr:sp macro="" textlink="">
      <xdr:nvSpPr>
        <xdr:cNvPr id="874" name="楕円 873"/>
        <xdr:cNvSpPr/>
      </xdr:nvSpPr>
      <xdr:spPr>
        <a:xfrm>
          <a:off x="19494500" y="134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159028</xdr:rowOff>
    </xdr:from>
    <xdr:ext cx="534377" cy="259045"/>
    <xdr:sp macro="" textlink="">
      <xdr:nvSpPr>
        <xdr:cNvPr id="875" name="テキスト ボックス 874"/>
        <xdr:cNvSpPr txBox="1"/>
      </xdr:nvSpPr>
      <xdr:spPr>
        <a:xfrm>
          <a:off x="19278111" y="1353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95431</xdr:rowOff>
    </xdr:from>
    <xdr:to>
      <xdr:col>98</xdr:col>
      <xdr:colOff>38100</xdr:colOff>
      <xdr:row>79</xdr:row>
      <xdr:rowOff>25581</xdr:rowOff>
    </xdr:to>
    <xdr:sp macro="" textlink="">
      <xdr:nvSpPr>
        <xdr:cNvPr id="876" name="楕円 875"/>
        <xdr:cNvSpPr/>
      </xdr:nvSpPr>
      <xdr:spPr>
        <a:xfrm>
          <a:off x="18605500" y="1346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16708</xdr:rowOff>
    </xdr:from>
    <xdr:ext cx="534377" cy="259045"/>
    <xdr:sp macro="" textlink="">
      <xdr:nvSpPr>
        <xdr:cNvPr id="877" name="テキスト ボックス 876"/>
        <xdr:cNvSpPr txBox="1"/>
      </xdr:nvSpPr>
      <xdr:spPr>
        <a:xfrm>
          <a:off x="18389111" y="135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370,393</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％減となっている。</a:t>
          </a: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56,940</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％増となっている。類似団体平均を下回っていることから，今後も組織のスリム化や定員の適正化などにより業務の効率化に取り組んでいく。</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103,301</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％増となっている。類似団体平均を下回っていることから，引き続き社会保障関係経費の抑制に努めていく。</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54,779</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％減となっているものの，類似団体平均を上回っている状況にある。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522,938
513,811
416.85
199,277,160
193,692,455
4,078,102
102,276,958
111,260,791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7983</xdr:rowOff>
    </xdr:from>
    <xdr:to>
      <xdr:col>24</xdr:col>
      <xdr:colOff>63500</xdr:colOff>
      <xdr:row>36</xdr:row>
      <xdr:rowOff>35197</xdr:rowOff>
    </xdr:to>
    <xdr:cxnSp macro="">
      <xdr:nvCxnSpPr>
        <xdr:cNvPr id="63" name="直線コネクタ 62"/>
        <xdr:cNvCxnSpPr/>
      </xdr:nvCxnSpPr>
      <xdr:spPr>
        <a:xfrm>
          <a:off x="3797300" y="6180183"/>
          <a:ext cx="8382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20501</xdr:rowOff>
    </xdr:from>
    <xdr:to>
      <xdr:col>19</xdr:col>
      <xdr:colOff>177800</xdr:colOff>
      <xdr:row>36</xdr:row>
      <xdr:rowOff>7983</xdr:rowOff>
    </xdr:to>
    <xdr:cxnSp macro="">
      <xdr:nvCxnSpPr>
        <xdr:cNvPr id="66" name="直線コネクタ 65"/>
        <xdr:cNvCxnSpPr/>
      </xdr:nvCxnSpPr>
      <xdr:spPr>
        <a:xfrm>
          <a:off x="2908300" y="6021251"/>
          <a:ext cx="889000" cy="15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20501</xdr:rowOff>
    </xdr:from>
    <xdr:to>
      <xdr:col>15</xdr:col>
      <xdr:colOff>50800</xdr:colOff>
      <xdr:row>35</xdr:row>
      <xdr:rowOff>115207</xdr:rowOff>
    </xdr:to>
    <xdr:cxnSp macro="">
      <xdr:nvCxnSpPr>
        <xdr:cNvPr id="69" name="直線コネクタ 68"/>
        <xdr:cNvCxnSpPr/>
      </xdr:nvCxnSpPr>
      <xdr:spPr>
        <a:xfrm flipV="1">
          <a:off x="2019300" y="6021251"/>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170016</xdr:rowOff>
    </xdr:from>
    <xdr:ext cx="469744" cy="259045"/>
    <xdr:sp macro="" textlink="">
      <xdr:nvSpPr>
        <xdr:cNvPr id="71" name="テキスト ボックス 70"/>
        <xdr:cNvSpPr txBox="1"/>
      </xdr:nvSpPr>
      <xdr:spPr>
        <a:xfrm>
          <a:off x="2673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86904</xdr:rowOff>
    </xdr:from>
    <xdr:to>
      <xdr:col>10</xdr:col>
      <xdr:colOff>114300</xdr:colOff>
      <xdr:row>35</xdr:row>
      <xdr:rowOff>115207</xdr:rowOff>
    </xdr:to>
    <xdr:cxnSp macro="">
      <xdr:nvCxnSpPr>
        <xdr:cNvPr id="72" name="直線コネクタ 71"/>
        <xdr:cNvCxnSpPr/>
      </xdr:nvCxnSpPr>
      <xdr:spPr>
        <a:xfrm>
          <a:off x="1130300" y="6087654"/>
          <a:ext cx="8890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39931</xdr:rowOff>
    </xdr:from>
    <xdr:ext cx="469744" cy="259045"/>
    <xdr:sp macro="" textlink="">
      <xdr:nvSpPr>
        <xdr:cNvPr id="74" name="テキスト ボックス 73"/>
        <xdr:cNvSpPr txBox="1"/>
      </xdr:nvSpPr>
      <xdr:spPr>
        <a:xfrm>
          <a:off x="1784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59526</xdr:rowOff>
    </xdr:from>
    <xdr:ext cx="469744" cy="259045"/>
    <xdr:sp macro="" textlink="">
      <xdr:nvSpPr>
        <xdr:cNvPr id="76" name="テキスト ボックス 75"/>
        <xdr:cNvSpPr txBox="1"/>
      </xdr:nvSpPr>
      <xdr:spPr>
        <a:xfrm>
          <a:off x="895428"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155847</xdr:rowOff>
    </xdr:from>
    <xdr:to>
      <xdr:col>24</xdr:col>
      <xdr:colOff>114300</xdr:colOff>
      <xdr:row>36</xdr:row>
      <xdr:rowOff>85997</xdr:rowOff>
    </xdr:to>
    <xdr:sp macro="" textlink="">
      <xdr:nvSpPr>
        <xdr:cNvPr id="82" name="楕円 81"/>
        <xdr:cNvSpPr/>
      </xdr:nvSpPr>
      <xdr:spPr>
        <a:xfrm>
          <a:off x="4584700" y="61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134274</xdr:rowOff>
    </xdr:from>
    <xdr:ext cx="469744" cy="259045"/>
    <xdr:sp macro="" textlink="">
      <xdr:nvSpPr>
        <xdr:cNvPr id="83" name="議会費該当値テキスト"/>
        <xdr:cNvSpPr txBox="1"/>
      </xdr:nvSpPr>
      <xdr:spPr>
        <a:xfrm>
          <a:off x="4686300"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128633</xdr:rowOff>
    </xdr:from>
    <xdr:to>
      <xdr:col>20</xdr:col>
      <xdr:colOff>38100</xdr:colOff>
      <xdr:row>36</xdr:row>
      <xdr:rowOff>58783</xdr:rowOff>
    </xdr:to>
    <xdr:sp macro="" textlink="">
      <xdr:nvSpPr>
        <xdr:cNvPr id="84" name="楕円 83"/>
        <xdr:cNvSpPr/>
      </xdr:nvSpPr>
      <xdr:spPr>
        <a:xfrm>
          <a:off x="3746500" y="612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49910</xdr:rowOff>
    </xdr:from>
    <xdr:ext cx="469744" cy="259045"/>
    <xdr:sp macro="" textlink="">
      <xdr:nvSpPr>
        <xdr:cNvPr id="85" name="テキスト ボックス 84"/>
        <xdr:cNvSpPr txBox="1"/>
      </xdr:nvSpPr>
      <xdr:spPr>
        <a:xfrm>
          <a:off x="3562428" y="622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141151</xdr:rowOff>
    </xdr:from>
    <xdr:to>
      <xdr:col>15</xdr:col>
      <xdr:colOff>101600</xdr:colOff>
      <xdr:row>35</xdr:row>
      <xdr:rowOff>71301</xdr:rowOff>
    </xdr:to>
    <xdr:sp macro="" textlink="">
      <xdr:nvSpPr>
        <xdr:cNvPr id="86" name="楕円 85"/>
        <xdr:cNvSpPr/>
      </xdr:nvSpPr>
      <xdr:spPr>
        <a:xfrm>
          <a:off x="2857500" y="59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62428</xdr:rowOff>
    </xdr:from>
    <xdr:ext cx="469744" cy="259045"/>
    <xdr:sp macro="" textlink="">
      <xdr:nvSpPr>
        <xdr:cNvPr id="87" name="テキスト ボックス 86"/>
        <xdr:cNvSpPr txBox="1"/>
      </xdr:nvSpPr>
      <xdr:spPr>
        <a:xfrm>
          <a:off x="2673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64407</xdr:rowOff>
    </xdr:from>
    <xdr:to>
      <xdr:col>10</xdr:col>
      <xdr:colOff>165100</xdr:colOff>
      <xdr:row>35</xdr:row>
      <xdr:rowOff>166007</xdr:rowOff>
    </xdr:to>
    <xdr:sp macro="" textlink="">
      <xdr:nvSpPr>
        <xdr:cNvPr id="88" name="楕円 87"/>
        <xdr:cNvSpPr/>
      </xdr:nvSpPr>
      <xdr:spPr>
        <a:xfrm>
          <a:off x="1968500" y="606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157134</xdr:rowOff>
    </xdr:from>
    <xdr:ext cx="469744" cy="259045"/>
    <xdr:sp macro="" textlink="">
      <xdr:nvSpPr>
        <xdr:cNvPr id="89" name="テキスト ボックス 88"/>
        <xdr:cNvSpPr txBox="1"/>
      </xdr:nvSpPr>
      <xdr:spPr>
        <a:xfrm>
          <a:off x="1784428" y="61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36104</xdr:rowOff>
    </xdr:from>
    <xdr:to>
      <xdr:col>6</xdr:col>
      <xdr:colOff>38100</xdr:colOff>
      <xdr:row>35</xdr:row>
      <xdr:rowOff>137704</xdr:rowOff>
    </xdr:to>
    <xdr:sp macro="" textlink="">
      <xdr:nvSpPr>
        <xdr:cNvPr id="90" name="楕円 89"/>
        <xdr:cNvSpPr/>
      </xdr:nvSpPr>
      <xdr:spPr>
        <a:xfrm>
          <a:off x="1079500" y="60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128831</xdr:rowOff>
    </xdr:from>
    <xdr:ext cx="469744" cy="259045"/>
    <xdr:sp macro="" textlink="">
      <xdr:nvSpPr>
        <xdr:cNvPr id="91" name="テキスト ボックス 90"/>
        <xdr:cNvSpPr txBox="1"/>
      </xdr:nvSpPr>
      <xdr:spPr>
        <a:xfrm>
          <a:off x="895428" y="612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152991</xdr:rowOff>
    </xdr:from>
    <xdr:to>
      <xdr:col>24</xdr:col>
      <xdr:colOff>63500</xdr:colOff>
      <xdr:row>57</xdr:row>
      <xdr:rowOff>58743</xdr:rowOff>
    </xdr:to>
    <xdr:cxnSp macro="">
      <xdr:nvCxnSpPr>
        <xdr:cNvPr id="123" name="直線コネクタ 122"/>
        <xdr:cNvCxnSpPr/>
      </xdr:nvCxnSpPr>
      <xdr:spPr>
        <a:xfrm>
          <a:off x="3797300" y="9754191"/>
          <a:ext cx="838200" cy="7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99041</xdr:rowOff>
    </xdr:from>
    <xdr:ext cx="534377" cy="259045"/>
    <xdr:sp macro="" textlink="">
      <xdr:nvSpPr>
        <xdr:cNvPr id="124" name="総務費平均値テキスト"/>
        <xdr:cNvSpPr txBox="1"/>
      </xdr:nvSpPr>
      <xdr:spPr>
        <a:xfrm>
          <a:off x="4686300" y="952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72883</xdr:rowOff>
    </xdr:from>
    <xdr:to>
      <xdr:col>19</xdr:col>
      <xdr:colOff>177800</xdr:colOff>
      <xdr:row>56</xdr:row>
      <xdr:rowOff>152991</xdr:rowOff>
    </xdr:to>
    <xdr:cxnSp macro="">
      <xdr:nvCxnSpPr>
        <xdr:cNvPr id="126" name="直線コネクタ 125"/>
        <xdr:cNvCxnSpPr/>
      </xdr:nvCxnSpPr>
      <xdr:spPr>
        <a:xfrm>
          <a:off x="2908300" y="9502633"/>
          <a:ext cx="889000" cy="25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139100</xdr:rowOff>
    </xdr:from>
    <xdr:ext cx="534377" cy="259045"/>
    <xdr:sp macro="" textlink="">
      <xdr:nvSpPr>
        <xdr:cNvPr id="128" name="テキスト ボックス 127"/>
        <xdr:cNvSpPr txBox="1"/>
      </xdr:nvSpPr>
      <xdr:spPr>
        <a:xfrm>
          <a:off x="3530111" y="9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72883</xdr:rowOff>
    </xdr:from>
    <xdr:to>
      <xdr:col>15</xdr:col>
      <xdr:colOff>50800</xdr:colOff>
      <xdr:row>55</xdr:row>
      <xdr:rowOff>171214</xdr:rowOff>
    </xdr:to>
    <xdr:cxnSp macro="">
      <xdr:nvCxnSpPr>
        <xdr:cNvPr id="129" name="直線コネクタ 128"/>
        <xdr:cNvCxnSpPr/>
      </xdr:nvCxnSpPr>
      <xdr:spPr>
        <a:xfrm flipV="1">
          <a:off x="2019300" y="9502633"/>
          <a:ext cx="889000" cy="9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89273</xdr:rowOff>
    </xdr:from>
    <xdr:ext cx="534377" cy="259045"/>
    <xdr:sp macro="" textlink="">
      <xdr:nvSpPr>
        <xdr:cNvPr id="131" name="テキスト ボックス 130"/>
        <xdr:cNvSpPr txBox="1"/>
      </xdr:nvSpPr>
      <xdr:spPr>
        <a:xfrm>
          <a:off x="2641111" y="96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171214</xdr:rowOff>
    </xdr:from>
    <xdr:to>
      <xdr:col>10</xdr:col>
      <xdr:colOff>114300</xdr:colOff>
      <xdr:row>56</xdr:row>
      <xdr:rowOff>171182</xdr:rowOff>
    </xdr:to>
    <xdr:cxnSp macro="">
      <xdr:nvCxnSpPr>
        <xdr:cNvPr id="132" name="直線コネクタ 131"/>
        <xdr:cNvCxnSpPr/>
      </xdr:nvCxnSpPr>
      <xdr:spPr>
        <a:xfrm flipV="1">
          <a:off x="1130300" y="9600964"/>
          <a:ext cx="889000" cy="17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83623</xdr:rowOff>
    </xdr:from>
    <xdr:ext cx="534377" cy="259045"/>
    <xdr:sp macro="" textlink="">
      <xdr:nvSpPr>
        <xdr:cNvPr id="134" name="テキスト ボックス 133"/>
        <xdr:cNvSpPr txBox="1"/>
      </xdr:nvSpPr>
      <xdr:spPr>
        <a:xfrm>
          <a:off x="1752111" y="96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58829</xdr:rowOff>
    </xdr:from>
    <xdr:ext cx="534377" cy="259045"/>
    <xdr:sp macro="" textlink="">
      <xdr:nvSpPr>
        <xdr:cNvPr id="136" name="テキスト ボックス 135"/>
        <xdr:cNvSpPr txBox="1"/>
      </xdr:nvSpPr>
      <xdr:spPr>
        <a:xfrm>
          <a:off x="863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7943</xdr:rowOff>
    </xdr:from>
    <xdr:to>
      <xdr:col>24</xdr:col>
      <xdr:colOff>114300</xdr:colOff>
      <xdr:row>57</xdr:row>
      <xdr:rowOff>109543</xdr:rowOff>
    </xdr:to>
    <xdr:sp macro="" textlink="">
      <xdr:nvSpPr>
        <xdr:cNvPr id="142" name="楕円 141"/>
        <xdr:cNvSpPr/>
      </xdr:nvSpPr>
      <xdr:spPr>
        <a:xfrm>
          <a:off x="4584700" y="978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157820</xdr:rowOff>
    </xdr:from>
    <xdr:ext cx="534377" cy="259045"/>
    <xdr:sp macro="" textlink="">
      <xdr:nvSpPr>
        <xdr:cNvPr id="143" name="総務費該当値テキスト"/>
        <xdr:cNvSpPr txBox="1"/>
      </xdr:nvSpPr>
      <xdr:spPr>
        <a:xfrm>
          <a:off x="4686300" y="975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102191</xdr:rowOff>
    </xdr:from>
    <xdr:to>
      <xdr:col>20</xdr:col>
      <xdr:colOff>38100</xdr:colOff>
      <xdr:row>57</xdr:row>
      <xdr:rowOff>32341</xdr:rowOff>
    </xdr:to>
    <xdr:sp macro="" textlink="">
      <xdr:nvSpPr>
        <xdr:cNvPr id="144" name="楕円 143"/>
        <xdr:cNvSpPr/>
      </xdr:nvSpPr>
      <xdr:spPr>
        <a:xfrm>
          <a:off x="3746500" y="97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23468</xdr:rowOff>
    </xdr:from>
    <xdr:ext cx="534377" cy="259045"/>
    <xdr:sp macro="" textlink="">
      <xdr:nvSpPr>
        <xdr:cNvPr id="145" name="テキスト ボックス 144"/>
        <xdr:cNvSpPr txBox="1"/>
      </xdr:nvSpPr>
      <xdr:spPr>
        <a:xfrm>
          <a:off x="3530111" y="97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22083</xdr:rowOff>
    </xdr:from>
    <xdr:to>
      <xdr:col>15</xdr:col>
      <xdr:colOff>101600</xdr:colOff>
      <xdr:row>55</xdr:row>
      <xdr:rowOff>123683</xdr:rowOff>
    </xdr:to>
    <xdr:sp macro="" textlink="">
      <xdr:nvSpPr>
        <xdr:cNvPr id="146" name="楕円 145"/>
        <xdr:cNvSpPr/>
      </xdr:nvSpPr>
      <xdr:spPr>
        <a:xfrm>
          <a:off x="2857500" y="945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140210</xdr:rowOff>
    </xdr:from>
    <xdr:ext cx="534377" cy="259045"/>
    <xdr:sp macro="" textlink="">
      <xdr:nvSpPr>
        <xdr:cNvPr id="147" name="テキスト ボックス 146"/>
        <xdr:cNvSpPr txBox="1"/>
      </xdr:nvSpPr>
      <xdr:spPr>
        <a:xfrm>
          <a:off x="2641111" y="922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120414</xdr:rowOff>
    </xdr:from>
    <xdr:to>
      <xdr:col>10</xdr:col>
      <xdr:colOff>165100</xdr:colOff>
      <xdr:row>56</xdr:row>
      <xdr:rowOff>50564</xdr:rowOff>
    </xdr:to>
    <xdr:sp macro="" textlink="">
      <xdr:nvSpPr>
        <xdr:cNvPr id="148" name="楕円 147"/>
        <xdr:cNvSpPr/>
      </xdr:nvSpPr>
      <xdr:spPr>
        <a:xfrm>
          <a:off x="1968500" y="95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67091</xdr:rowOff>
    </xdr:from>
    <xdr:ext cx="534377" cy="259045"/>
    <xdr:sp macro="" textlink="">
      <xdr:nvSpPr>
        <xdr:cNvPr id="149" name="テキスト ボックス 148"/>
        <xdr:cNvSpPr txBox="1"/>
      </xdr:nvSpPr>
      <xdr:spPr>
        <a:xfrm>
          <a:off x="1752111" y="932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120382</xdr:rowOff>
    </xdr:from>
    <xdr:to>
      <xdr:col>6</xdr:col>
      <xdr:colOff>38100</xdr:colOff>
      <xdr:row>57</xdr:row>
      <xdr:rowOff>50532</xdr:rowOff>
    </xdr:to>
    <xdr:sp macro="" textlink="">
      <xdr:nvSpPr>
        <xdr:cNvPr id="150" name="楕円 149"/>
        <xdr:cNvSpPr/>
      </xdr:nvSpPr>
      <xdr:spPr>
        <a:xfrm>
          <a:off x="1079500" y="97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41659</xdr:rowOff>
    </xdr:from>
    <xdr:ext cx="534377" cy="259045"/>
    <xdr:sp macro="" textlink="">
      <xdr:nvSpPr>
        <xdr:cNvPr id="151" name="テキスト ボックス 150"/>
        <xdr:cNvSpPr txBox="1"/>
      </xdr:nvSpPr>
      <xdr:spPr>
        <a:xfrm>
          <a:off x="863111" y="98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36309</xdr:rowOff>
    </xdr:from>
    <xdr:to>
      <xdr:col>24</xdr:col>
      <xdr:colOff>63500</xdr:colOff>
      <xdr:row>77</xdr:row>
      <xdr:rowOff>98933</xdr:rowOff>
    </xdr:to>
    <xdr:cxnSp macro="">
      <xdr:nvCxnSpPr>
        <xdr:cNvPr id="181" name="直線コネクタ 180"/>
        <xdr:cNvCxnSpPr/>
      </xdr:nvCxnSpPr>
      <xdr:spPr>
        <a:xfrm flipV="1">
          <a:off x="3797300" y="13237959"/>
          <a:ext cx="838200" cy="6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162856</xdr:rowOff>
    </xdr:from>
    <xdr:ext cx="599010" cy="259045"/>
    <xdr:sp macro="" textlink="">
      <xdr:nvSpPr>
        <xdr:cNvPr id="182" name="民生費平均値テキスト"/>
        <xdr:cNvSpPr txBox="1"/>
      </xdr:nvSpPr>
      <xdr:spPr>
        <a:xfrm>
          <a:off x="4686300" y="1285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98933</xdr:rowOff>
    </xdr:from>
    <xdr:to>
      <xdr:col>19</xdr:col>
      <xdr:colOff>177800</xdr:colOff>
      <xdr:row>78</xdr:row>
      <xdr:rowOff>19647</xdr:rowOff>
    </xdr:to>
    <xdr:cxnSp macro="">
      <xdr:nvCxnSpPr>
        <xdr:cNvPr id="184" name="直線コネクタ 183"/>
        <xdr:cNvCxnSpPr/>
      </xdr:nvCxnSpPr>
      <xdr:spPr>
        <a:xfrm flipV="1">
          <a:off x="2908300" y="13300583"/>
          <a:ext cx="889000" cy="9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99560</xdr:rowOff>
    </xdr:from>
    <xdr:ext cx="599010" cy="259045"/>
    <xdr:sp macro="" textlink="">
      <xdr:nvSpPr>
        <xdr:cNvPr id="186" name="テキスト ボックス 185"/>
        <xdr:cNvSpPr txBox="1"/>
      </xdr:nvSpPr>
      <xdr:spPr>
        <a:xfrm>
          <a:off x="3497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19647</xdr:rowOff>
    </xdr:from>
    <xdr:to>
      <xdr:col>15</xdr:col>
      <xdr:colOff>50800</xdr:colOff>
      <xdr:row>78</xdr:row>
      <xdr:rowOff>87097</xdr:rowOff>
    </xdr:to>
    <xdr:cxnSp macro="">
      <xdr:nvCxnSpPr>
        <xdr:cNvPr id="187" name="直線コネクタ 186"/>
        <xdr:cNvCxnSpPr/>
      </xdr:nvCxnSpPr>
      <xdr:spPr>
        <a:xfrm flipV="1">
          <a:off x="2019300" y="13392747"/>
          <a:ext cx="889000" cy="6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9859</xdr:rowOff>
    </xdr:from>
    <xdr:ext cx="599010" cy="259045"/>
    <xdr:sp macro="" textlink="">
      <xdr:nvSpPr>
        <xdr:cNvPr id="189" name="テキスト ボックス 188"/>
        <xdr:cNvSpPr txBox="1"/>
      </xdr:nvSpPr>
      <xdr:spPr>
        <a:xfrm>
          <a:off x="2608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87097</xdr:rowOff>
    </xdr:from>
    <xdr:to>
      <xdr:col>10</xdr:col>
      <xdr:colOff>114300</xdr:colOff>
      <xdr:row>78</xdr:row>
      <xdr:rowOff>169990</xdr:rowOff>
    </xdr:to>
    <xdr:cxnSp macro="">
      <xdr:nvCxnSpPr>
        <xdr:cNvPr id="190" name="直線コネクタ 189"/>
        <xdr:cNvCxnSpPr/>
      </xdr:nvCxnSpPr>
      <xdr:spPr>
        <a:xfrm flipV="1">
          <a:off x="1130300" y="13460197"/>
          <a:ext cx="889000" cy="8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48633</xdr:rowOff>
    </xdr:from>
    <xdr:ext cx="599010" cy="259045"/>
    <xdr:sp macro="" textlink="">
      <xdr:nvSpPr>
        <xdr:cNvPr id="192" name="テキスト ボックス 191"/>
        <xdr:cNvSpPr txBox="1"/>
      </xdr:nvSpPr>
      <xdr:spPr>
        <a:xfrm>
          <a:off x="1719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166552</xdr:rowOff>
    </xdr:from>
    <xdr:ext cx="599010" cy="259045"/>
    <xdr:sp macro="" textlink="">
      <xdr:nvSpPr>
        <xdr:cNvPr id="194" name="テキスト ボックス 193"/>
        <xdr:cNvSpPr txBox="1"/>
      </xdr:nvSpPr>
      <xdr:spPr>
        <a:xfrm>
          <a:off x="830795"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156959</xdr:rowOff>
    </xdr:from>
    <xdr:to>
      <xdr:col>24</xdr:col>
      <xdr:colOff>114300</xdr:colOff>
      <xdr:row>77</xdr:row>
      <xdr:rowOff>87109</xdr:rowOff>
    </xdr:to>
    <xdr:sp macro="" textlink="">
      <xdr:nvSpPr>
        <xdr:cNvPr id="200" name="楕円 199"/>
        <xdr:cNvSpPr/>
      </xdr:nvSpPr>
      <xdr:spPr>
        <a:xfrm>
          <a:off x="4584700" y="1318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135386</xdr:rowOff>
    </xdr:from>
    <xdr:ext cx="599010" cy="259045"/>
    <xdr:sp macro="" textlink="">
      <xdr:nvSpPr>
        <xdr:cNvPr id="201" name="民生費該当値テキスト"/>
        <xdr:cNvSpPr txBox="1"/>
      </xdr:nvSpPr>
      <xdr:spPr>
        <a:xfrm>
          <a:off x="4686300" y="1316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48133</xdr:rowOff>
    </xdr:from>
    <xdr:to>
      <xdr:col>20</xdr:col>
      <xdr:colOff>38100</xdr:colOff>
      <xdr:row>77</xdr:row>
      <xdr:rowOff>149733</xdr:rowOff>
    </xdr:to>
    <xdr:sp macro="" textlink="">
      <xdr:nvSpPr>
        <xdr:cNvPr id="202" name="楕円 201"/>
        <xdr:cNvSpPr/>
      </xdr:nvSpPr>
      <xdr:spPr>
        <a:xfrm>
          <a:off x="3746500" y="1324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140860</xdr:rowOff>
    </xdr:from>
    <xdr:ext cx="599010" cy="259045"/>
    <xdr:sp macro="" textlink="">
      <xdr:nvSpPr>
        <xdr:cNvPr id="203" name="テキスト ボックス 202"/>
        <xdr:cNvSpPr txBox="1"/>
      </xdr:nvSpPr>
      <xdr:spPr>
        <a:xfrm>
          <a:off x="3497795" y="1334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140297</xdr:rowOff>
    </xdr:from>
    <xdr:to>
      <xdr:col>15</xdr:col>
      <xdr:colOff>101600</xdr:colOff>
      <xdr:row>78</xdr:row>
      <xdr:rowOff>70447</xdr:rowOff>
    </xdr:to>
    <xdr:sp macro="" textlink="">
      <xdr:nvSpPr>
        <xdr:cNvPr id="204" name="楕円 203"/>
        <xdr:cNvSpPr/>
      </xdr:nvSpPr>
      <xdr:spPr>
        <a:xfrm>
          <a:off x="2857500" y="1334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61574</xdr:rowOff>
    </xdr:from>
    <xdr:ext cx="599010" cy="259045"/>
    <xdr:sp macro="" textlink="">
      <xdr:nvSpPr>
        <xdr:cNvPr id="205" name="テキスト ボックス 204"/>
        <xdr:cNvSpPr txBox="1"/>
      </xdr:nvSpPr>
      <xdr:spPr>
        <a:xfrm>
          <a:off x="2608795" y="1343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36297</xdr:rowOff>
    </xdr:from>
    <xdr:to>
      <xdr:col>10</xdr:col>
      <xdr:colOff>165100</xdr:colOff>
      <xdr:row>78</xdr:row>
      <xdr:rowOff>137897</xdr:rowOff>
    </xdr:to>
    <xdr:sp macro="" textlink="">
      <xdr:nvSpPr>
        <xdr:cNvPr id="206" name="楕円 205"/>
        <xdr:cNvSpPr/>
      </xdr:nvSpPr>
      <xdr:spPr>
        <a:xfrm>
          <a:off x="1968500" y="1340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129024</xdr:rowOff>
    </xdr:from>
    <xdr:ext cx="599010" cy="259045"/>
    <xdr:sp macro="" textlink="">
      <xdr:nvSpPr>
        <xdr:cNvPr id="207" name="テキスト ボックス 206"/>
        <xdr:cNvSpPr txBox="1"/>
      </xdr:nvSpPr>
      <xdr:spPr>
        <a:xfrm>
          <a:off x="1719795" y="1350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119190</xdr:rowOff>
    </xdr:from>
    <xdr:to>
      <xdr:col>6</xdr:col>
      <xdr:colOff>38100</xdr:colOff>
      <xdr:row>79</xdr:row>
      <xdr:rowOff>49340</xdr:rowOff>
    </xdr:to>
    <xdr:sp macro="" textlink="">
      <xdr:nvSpPr>
        <xdr:cNvPr id="208" name="楕円 207"/>
        <xdr:cNvSpPr/>
      </xdr:nvSpPr>
      <xdr:spPr>
        <a:xfrm>
          <a:off x="1079500" y="134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40467</xdr:rowOff>
    </xdr:from>
    <xdr:ext cx="599010" cy="259045"/>
    <xdr:sp macro="" textlink="">
      <xdr:nvSpPr>
        <xdr:cNvPr id="209" name="テキスト ボックス 208"/>
        <xdr:cNvSpPr txBox="1"/>
      </xdr:nvSpPr>
      <xdr:spPr>
        <a:xfrm>
          <a:off x="830795" y="1358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135654</xdr:rowOff>
    </xdr:from>
    <xdr:to>
      <xdr:col>24</xdr:col>
      <xdr:colOff>63500</xdr:colOff>
      <xdr:row>97</xdr:row>
      <xdr:rowOff>166171</xdr:rowOff>
    </xdr:to>
    <xdr:cxnSp macro="">
      <xdr:nvCxnSpPr>
        <xdr:cNvPr id="237" name="直線コネクタ 236"/>
        <xdr:cNvCxnSpPr/>
      </xdr:nvCxnSpPr>
      <xdr:spPr>
        <a:xfrm flipV="1">
          <a:off x="3797300" y="16766304"/>
          <a:ext cx="838200" cy="3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169795</xdr:rowOff>
    </xdr:from>
    <xdr:ext cx="534377" cy="259045"/>
    <xdr:sp macro="" textlink="">
      <xdr:nvSpPr>
        <xdr:cNvPr id="238" name="衛生費平均値テキスト"/>
        <xdr:cNvSpPr txBox="1"/>
      </xdr:nvSpPr>
      <xdr:spPr>
        <a:xfrm>
          <a:off x="4686300" y="1645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166171</xdr:rowOff>
    </xdr:from>
    <xdr:to>
      <xdr:col>19</xdr:col>
      <xdr:colOff>177800</xdr:colOff>
      <xdr:row>98</xdr:row>
      <xdr:rowOff>620</xdr:rowOff>
    </xdr:to>
    <xdr:cxnSp macro="">
      <xdr:nvCxnSpPr>
        <xdr:cNvPr id="240" name="直線コネクタ 239"/>
        <xdr:cNvCxnSpPr/>
      </xdr:nvCxnSpPr>
      <xdr:spPr>
        <a:xfrm flipV="1">
          <a:off x="2908300" y="16796821"/>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93093</xdr:rowOff>
    </xdr:from>
    <xdr:ext cx="534377" cy="259045"/>
    <xdr:sp macro="" textlink="">
      <xdr:nvSpPr>
        <xdr:cNvPr id="242" name="テキスト ボックス 241"/>
        <xdr:cNvSpPr txBox="1"/>
      </xdr:nvSpPr>
      <xdr:spPr>
        <a:xfrm>
          <a:off x="3530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620</xdr:rowOff>
    </xdr:from>
    <xdr:to>
      <xdr:col>15</xdr:col>
      <xdr:colOff>50800</xdr:colOff>
      <xdr:row>98</xdr:row>
      <xdr:rowOff>9787</xdr:rowOff>
    </xdr:to>
    <xdr:cxnSp macro="">
      <xdr:nvCxnSpPr>
        <xdr:cNvPr id="243" name="直線コネクタ 242"/>
        <xdr:cNvCxnSpPr/>
      </xdr:nvCxnSpPr>
      <xdr:spPr>
        <a:xfrm flipV="1">
          <a:off x="2019300" y="16802720"/>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63512</xdr:rowOff>
    </xdr:from>
    <xdr:ext cx="534377" cy="259045"/>
    <xdr:sp macro="" textlink="">
      <xdr:nvSpPr>
        <xdr:cNvPr id="245" name="テキスト ボックス 244"/>
        <xdr:cNvSpPr txBox="1"/>
      </xdr:nvSpPr>
      <xdr:spPr>
        <a:xfrm>
          <a:off x="2641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9787</xdr:rowOff>
    </xdr:from>
    <xdr:to>
      <xdr:col>10</xdr:col>
      <xdr:colOff>114300</xdr:colOff>
      <xdr:row>98</xdr:row>
      <xdr:rowOff>37013</xdr:rowOff>
    </xdr:to>
    <xdr:cxnSp macro="">
      <xdr:nvCxnSpPr>
        <xdr:cNvPr id="246" name="直線コネクタ 245"/>
        <xdr:cNvCxnSpPr/>
      </xdr:nvCxnSpPr>
      <xdr:spPr>
        <a:xfrm flipV="1">
          <a:off x="1130300" y="16811887"/>
          <a:ext cx="889000" cy="2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104843</xdr:rowOff>
    </xdr:from>
    <xdr:ext cx="534377" cy="259045"/>
    <xdr:sp macro="" textlink="">
      <xdr:nvSpPr>
        <xdr:cNvPr id="248" name="テキスト ボックス 247"/>
        <xdr:cNvSpPr txBox="1"/>
      </xdr:nvSpPr>
      <xdr:spPr>
        <a:xfrm>
          <a:off x="1752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139133</xdr:rowOff>
    </xdr:from>
    <xdr:ext cx="534377" cy="259045"/>
    <xdr:sp macro="" textlink="">
      <xdr:nvSpPr>
        <xdr:cNvPr id="250" name="テキスト ボックス 249"/>
        <xdr:cNvSpPr txBox="1"/>
      </xdr:nvSpPr>
      <xdr:spPr>
        <a:xfrm>
          <a:off x="863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84854</xdr:rowOff>
    </xdr:from>
    <xdr:to>
      <xdr:col>24</xdr:col>
      <xdr:colOff>114300</xdr:colOff>
      <xdr:row>98</xdr:row>
      <xdr:rowOff>15004</xdr:rowOff>
    </xdr:to>
    <xdr:sp macro="" textlink="">
      <xdr:nvSpPr>
        <xdr:cNvPr id="256" name="楕円 255"/>
        <xdr:cNvSpPr/>
      </xdr:nvSpPr>
      <xdr:spPr>
        <a:xfrm>
          <a:off x="4584700" y="1671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171231</xdr:rowOff>
    </xdr:from>
    <xdr:ext cx="534377" cy="259045"/>
    <xdr:sp macro="" textlink="">
      <xdr:nvSpPr>
        <xdr:cNvPr id="257" name="衛生費該当値テキスト"/>
        <xdr:cNvSpPr txBox="1"/>
      </xdr:nvSpPr>
      <xdr:spPr>
        <a:xfrm>
          <a:off x="4686300" y="166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115371</xdr:rowOff>
    </xdr:from>
    <xdr:to>
      <xdr:col>20</xdr:col>
      <xdr:colOff>38100</xdr:colOff>
      <xdr:row>98</xdr:row>
      <xdr:rowOff>45521</xdr:rowOff>
    </xdr:to>
    <xdr:sp macro="" textlink="">
      <xdr:nvSpPr>
        <xdr:cNvPr id="258" name="楕円 257"/>
        <xdr:cNvSpPr/>
      </xdr:nvSpPr>
      <xdr:spPr>
        <a:xfrm>
          <a:off x="3746500" y="1674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36648</xdr:rowOff>
    </xdr:from>
    <xdr:ext cx="534377" cy="259045"/>
    <xdr:sp macro="" textlink="">
      <xdr:nvSpPr>
        <xdr:cNvPr id="259" name="テキスト ボックス 258"/>
        <xdr:cNvSpPr txBox="1"/>
      </xdr:nvSpPr>
      <xdr:spPr>
        <a:xfrm>
          <a:off x="3530111" y="1683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121270</xdr:rowOff>
    </xdr:from>
    <xdr:to>
      <xdr:col>15</xdr:col>
      <xdr:colOff>101600</xdr:colOff>
      <xdr:row>98</xdr:row>
      <xdr:rowOff>51420</xdr:rowOff>
    </xdr:to>
    <xdr:sp macro="" textlink="">
      <xdr:nvSpPr>
        <xdr:cNvPr id="260" name="楕円 259"/>
        <xdr:cNvSpPr/>
      </xdr:nvSpPr>
      <xdr:spPr>
        <a:xfrm>
          <a:off x="2857500" y="1675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42547</xdr:rowOff>
    </xdr:from>
    <xdr:ext cx="534377" cy="259045"/>
    <xdr:sp macro="" textlink="">
      <xdr:nvSpPr>
        <xdr:cNvPr id="261" name="テキスト ボックス 260"/>
        <xdr:cNvSpPr txBox="1"/>
      </xdr:nvSpPr>
      <xdr:spPr>
        <a:xfrm>
          <a:off x="2641111" y="1684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130437</xdr:rowOff>
    </xdr:from>
    <xdr:to>
      <xdr:col>10</xdr:col>
      <xdr:colOff>165100</xdr:colOff>
      <xdr:row>98</xdr:row>
      <xdr:rowOff>60587</xdr:rowOff>
    </xdr:to>
    <xdr:sp macro="" textlink="">
      <xdr:nvSpPr>
        <xdr:cNvPr id="262" name="楕円 261"/>
        <xdr:cNvSpPr/>
      </xdr:nvSpPr>
      <xdr:spPr>
        <a:xfrm>
          <a:off x="1968500" y="1676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51714</xdr:rowOff>
    </xdr:from>
    <xdr:ext cx="534377" cy="259045"/>
    <xdr:sp macro="" textlink="">
      <xdr:nvSpPr>
        <xdr:cNvPr id="263" name="テキスト ボックス 262"/>
        <xdr:cNvSpPr txBox="1"/>
      </xdr:nvSpPr>
      <xdr:spPr>
        <a:xfrm>
          <a:off x="1752111" y="1685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157663</xdr:rowOff>
    </xdr:from>
    <xdr:to>
      <xdr:col>6</xdr:col>
      <xdr:colOff>38100</xdr:colOff>
      <xdr:row>98</xdr:row>
      <xdr:rowOff>87813</xdr:rowOff>
    </xdr:to>
    <xdr:sp macro="" textlink="">
      <xdr:nvSpPr>
        <xdr:cNvPr id="264" name="楕円 263"/>
        <xdr:cNvSpPr/>
      </xdr:nvSpPr>
      <xdr:spPr>
        <a:xfrm>
          <a:off x="1079500" y="1678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78940</xdr:rowOff>
    </xdr:from>
    <xdr:ext cx="534377" cy="259045"/>
    <xdr:sp macro="" textlink="">
      <xdr:nvSpPr>
        <xdr:cNvPr id="265" name="テキスト ボックス 264"/>
        <xdr:cNvSpPr txBox="1"/>
      </xdr:nvSpPr>
      <xdr:spPr>
        <a:xfrm>
          <a:off x="863111"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168504</xdr:rowOff>
    </xdr:from>
    <xdr:to>
      <xdr:col>55</xdr:col>
      <xdr:colOff>0</xdr:colOff>
      <xdr:row>38</xdr:row>
      <xdr:rowOff>13970</xdr:rowOff>
    </xdr:to>
    <xdr:cxnSp macro="">
      <xdr:nvCxnSpPr>
        <xdr:cNvPr id="292" name="直線コネクタ 291"/>
        <xdr:cNvCxnSpPr/>
      </xdr:nvCxnSpPr>
      <xdr:spPr>
        <a:xfrm>
          <a:off x="9639300" y="6512154"/>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152011</xdr:rowOff>
    </xdr:from>
    <xdr:ext cx="378565" cy="259045"/>
    <xdr:sp macro="" textlink="">
      <xdr:nvSpPr>
        <xdr:cNvPr id="293" name="労働費平均値テキスト"/>
        <xdr:cNvSpPr txBox="1"/>
      </xdr:nvSpPr>
      <xdr:spPr>
        <a:xfrm>
          <a:off x="10528300" y="6152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156159</xdr:rowOff>
    </xdr:from>
    <xdr:to>
      <xdr:col>50</xdr:col>
      <xdr:colOff>114300</xdr:colOff>
      <xdr:row>37</xdr:row>
      <xdr:rowOff>168504</xdr:rowOff>
    </xdr:to>
    <xdr:cxnSp macro="">
      <xdr:nvCxnSpPr>
        <xdr:cNvPr id="295" name="直線コネクタ 294"/>
        <xdr:cNvCxnSpPr/>
      </xdr:nvCxnSpPr>
      <xdr:spPr>
        <a:xfrm>
          <a:off x="8750300" y="6499809"/>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63923</xdr:rowOff>
    </xdr:from>
    <xdr:ext cx="378565" cy="259045"/>
    <xdr:sp macro="" textlink="">
      <xdr:nvSpPr>
        <xdr:cNvPr id="297" name="テキスト ボックス 296"/>
        <xdr:cNvSpPr txBox="1"/>
      </xdr:nvSpPr>
      <xdr:spPr>
        <a:xfrm>
          <a:off x="9450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133757</xdr:rowOff>
    </xdr:from>
    <xdr:to>
      <xdr:col>45</xdr:col>
      <xdr:colOff>177800</xdr:colOff>
      <xdr:row>37</xdr:row>
      <xdr:rowOff>156159</xdr:rowOff>
    </xdr:to>
    <xdr:cxnSp macro="">
      <xdr:nvCxnSpPr>
        <xdr:cNvPr id="298" name="直線コネクタ 297"/>
        <xdr:cNvCxnSpPr/>
      </xdr:nvCxnSpPr>
      <xdr:spPr>
        <a:xfrm>
          <a:off x="7861300" y="6477407"/>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22775</xdr:rowOff>
    </xdr:from>
    <xdr:ext cx="378565" cy="259045"/>
    <xdr:sp macro="" textlink="">
      <xdr:nvSpPr>
        <xdr:cNvPr id="300" name="テキスト ボックス 299"/>
        <xdr:cNvSpPr txBox="1"/>
      </xdr:nvSpPr>
      <xdr:spPr>
        <a:xfrm>
          <a:off x="8561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18542</xdr:rowOff>
    </xdr:from>
    <xdr:to>
      <xdr:col>41</xdr:col>
      <xdr:colOff>50800</xdr:colOff>
      <xdr:row>37</xdr:row>
      <xdr:rowOff>133757</xdr:rowOff>
    </xdr:to>
    <xdr:cxnSp macro="">
      <xdr:nvCxnSpPr>
        <xdr:cNvPr id="301" name="直線コネクタ 300"/>
        <xdr:cNvCxnSpPr/>
      </xdr:nvCxnSpPr>
      <xdr:spPr>
        <a:xfrm>
          <a:off x="6972300" y="6362192"/>
          <a:ext cx="889000" cy="1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112387</xdr:rowOff>
    </xdr:from>
    <xdr:ext cx="378565" cy="259045"/>
    <xdr:sp macro="" textlink="">
      <xdr:nvSpPr>
        <xdr:cNvPr id="303" name="テキスト ボックス 302"/>
        <xdr:cNvSpPr txBox="1"/>
      </xdr:nvSpPr>
      <xdr:spPr>
        <a:xfrm>
          <a:off x="7672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12260</xdr:rowOff>
    </xdr:from>
    <xdr:ext cx="469744" cy="259045"/>
    <xdr:sp macro="" textlink="">
      <xdr:nvSpPr>
        <xdr:cNvPr id="305" name="テキスト ボックス 304"/>
        <xdr:cNvSpPr txBox="1"/>
      </xdr:nvSpPr>
      <xdr:spPr>
        <a:xfrm>
          <a:off x="6737428"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134620</xdr:rowOff>
    </xdr:from>
    <xdr:to>
      <xdr:col>55</xdr:col>
      <xdr:colOff>50800</xdr:colOff>
      <xdr:row>38</xdr:row>
      <xdr:rowOff>64770</xdr:rowOff>
    </xdr:to>
    <xdr:sp macro="" textlink="">
      <xdr:nvSpPr>
        <xdr:cNvPr id="311" name="楕円 310"/>
        <xdr:cNvSpPr/>
      </xdr:nvSpPr>
      <xdr:spPr>
        <a:xfrm>
          <a:off x="104267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49547</xdr:rowOff>
    </xdr:from>
    <xdr:ext cx="378565" cy="259045"/>
    <xdr:sp macro="" textlink="">
      <xdr:nvSpPr>
        <xdr:cNvPr id="312" name="労働費該当値テキスト"/>
        <xdr:cNvSpPr txBox="1"/>
      </xdr:nvSpPr>
      <xdr:spPr>
        <a:xfrm>
          <a:off x="10528300" y="6393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117704</xdr:rowOff>
    </xdr:from>
    <xdr:to>
      <xdr:col>50</xdr:col>
      <xdr:colOff>165100</xdr:colOff>
      <xdr:row>38</xdr:row>
      <xdr:rowOff>47854</xdr:rowOff>
    </xdr:to>
    <xdr:sp macro="" textlink="">
      <xdr:nvSpPr>
        <xdr:cNvPr id="313" name="楕円 312"/>
        <xdr:cNvSpPr/>
      </xdr:nvSpPr>
      <xdr:spPr>
        <a:xfrm>
          <a:off x="9588500" y="64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38981</xdr:rowOff>
    </xdr:from>
    <xdr:ext cx="378565" cy="259045"/>
    <xdr:sp macro="" textlink="">
      <xdr:nvSpPr>
        <xdr:cNvPr id="314" name="テキスト ボックス 313"/>
        <xdr:cNvSpPr txBox="1"/>
      </xdr:nvSpPr>
      <xdr:spPr>
        <a:xfrm>
          <a:off x="9450017" y="65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105359</xdr:rowOff>
    </xdr:from>
    <xdr:to>
      <xdr:col>46</xdr:col>
      <xdr:colOff>38100</xdr:colOff>
      <xdr:row>38</xdr:row>
      <xdr:rowOff>35509</xdr:rowOff>
    </xdr:to>
    <xdr:sp macro="" textlink="">
      <xdr:nvSpPr>
        <xdr:cNvPr id="315" name="楕円 314"/>
        <xdr:cNvSpPr/>
      </xdr:nvSpPr>
      <xdr:spPr>
        <a:xfrm>
          <a:off x="8699500" y="64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26636</xdr:rowOff>
    </xdr:from>
    <xdr:ext cx="378565" cy="259045"/>
    <xdr:sp macro="" textlink="">
      <xdr:nvSpPr>
        <xdr:cNvPr id="316" name="テキスト ボックス 315"/>
        <xdr:cNvSpPr txBox="1"/>
      </xdr:nvSpPr>
      <xdr:spPr>
        <a:xfrm>
          <a:off x="8561017" y="6541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82957</xdr:rowOff>
    </xdr:from>
    <xdr:to>
      <xdr:col>41</xdr:col>
      <xdr:colOff>101600</xdr:colOff>
      <xdr:row>38</xdr:row>
      <xdr:rowOff>13106</xdr:rowOff>
    </xdr:to>
    <xdr:sp macro="" textlink="">
      <xdr:nvSpPr>
        <xdr:cNvPr id="317" name="楕円 316"/>
        <xdr:cNvSpPr/>
      </xdr:nvSpPr>
      <xdr:spPr>
        <a:xfrm>
          <a:off x="7810500" y="64266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4233</xdr:rowOff>
    </xdr:from>
    <xdr:ext cx="378565" cy="259045"/>
    <xdr:sp macro="" textlink="">
      <xdr:nvSpPr>
        <xdr:cNvPr id="318" name="テキスト ボックス 317"/>
        <xdr:cNvSpPr txBox="1"/>
      </xdr:nvSpPr>
      <xdr:spPr>
        <a:xfrm>
          <a:off x="7672017" y="6519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139192</xdr:rowOff>
    </xdr:from>
    <xdr:to>
      <xdr:col>36</xdr:col>
      <xdr:colOff>165100</xdr:colOff>
      <xdr:row>37</xdr:row>
      <xdr:rowOff>69342</xdr:rowOff>
    </xdr:to>
    <xdr:sp macro="" textlink="">
      <xdr:nvSpPr>
        <xdr:cNvPr id="319" name="楕円 318"/>
        <xdr:cNvSpPr/>
      </xdr:nvSpPr>
      <xdr:spPr>
        <a:xfrm>
          <a:off x="6921500" y="63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60469</xdr:rowOff>
    </xdr:from>
    <xdr:ext cx="378565" cy="259045"/>
    <xdr:sp macro="" textlink="">
      <xdr:nvSpPr>
        <xdr:cNvPr id="320" name="テキスト ボックス 319"/>
        <xdr:cNvSpPr txBox="1"/>
      </xdr:nvSpPr>
      <xdr:spPr>
        <a:xfrm>
          <a:off x="6783017" y="6404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63622</xdr:rowOff>
    </xdr:from>
    <xdr:to>
      <xdr:col>55</xdr:col>
      <xdr:colOff>0</xdr:colOff>
      <xdr:row>56</xdr:row>
      <xdr:rowOff>91603</xdr:rowOff>
    </xdr:to>
    <xdr:cxnSp macro="">
      <xdr:nvCxnSpPr>
        <xdr:cNvPr id="347" name="直線コネクタ 346"/>
        <xdr:cNvCxnSpPr/>
      </xdr:nvCxnSpPr>
      <xdr:spPr>
        <a:xfrm flipV="1">
          <a:off x="9639300" y="9664822"/>
          <a:ext cx="8382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11468</xdr:rowOff>
    </xdr:from>
    <xdr:ext cx="469744" cy="259045"/>
    <xdr:sp macro="" textlink="">
      <xdr:nvSpPr>
        <xdr:cNvPr id="348" name="農林水産業費平均値テキスト"/>
        <xdr:cNvSpPr txBox="1"/>
      </xdr:nvSpPr>
      <xdr:spPr>
        <a:xfrm>
          <a:off x="10528300" y="944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8484</xdr:rowOff>
    </xdr:from>
    <xdr:to>
      <xdr:col>50</xdr:col>
      <xdr:colOff>114300</xdr:colOff>
      <xdr:row>56</xdr:row>
      <xdr:rowOff>91603</xdr:rowOff>
    </xdr:to>
    <xdr:cxnSp macro="">
      <xdr:nvCxnSpPr>
        <xdr:cNvPr id="350" name="直線コネクタ 349"/>
        <xdr:cNvCxnSpPr/>
      </xdr:nvCxnSpPr>
      <xdr:spPr>
        <a:xfrm>
          <a:off x="8750300" y="9609684"/>
          <a:ext cx="889000" cy="8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91995</xdr:rowOff>
    </xdr:from>
    <xdr:ext cx="469744" cy="259045"/>
    <xdr:sp macro="" textlink="">
      <xdr:nvSpPr>
        <xdr:cNvPr id="352" name="テキスト ボックス 351"/>
        <xdr:cNvSpPr txBox="1"/>
      </xdr:nvSpPr>
      <xdr:spPr>
        <a:xfrm>
          <a:off x="9404428" y="93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8484</xdr:rowOff>
    </xdr:from>
    <xdr:to>
      <xdr:col>45</xdr:col>
      <xdr:colOff>177800</xdr:colOff>
      <xdr:row>56</xdr:row>
      <xdr:rowOff>43322</xdr:rowOff>
    </xdr:to>
    <xdr:cxnSp macro="">
      <xdr:nvCxnSpPr>
        <xdr:cNvPr id="353" name="直線コネクタ 352"/>
        <xdr:cNvCxnSpPr/>
      </xdr:nvCxnSpPr>
      <xdr:spPr>
        <a:xfrm flipV="1">
          <a:off x="7861300" y="9609684"/>
          <a:ext cx="889000" cy="3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81774</xdr:rowOff>
    </xdr:from>
    <xdr:ext cx="469744" cy="259045"/>
    <xdr:sp macro="" textlink="">
      <xdr:nvSpPr>
        <xdr:cNvPr id="355" name="テキスト ボックス 354"/>
        <xdr:cNvSpPr txBox="1"/>
      </xdr:nvSpPr>
      <xdr:spPr>
        <a:xfrm>
          <a:off x="8515428" y="968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43322</xdr:rowOff>
    </xdr:from>
    <xdr:to>
      <xdr:col>41</xdr:col>
      <xdr:colOff>50800</xdr:colOff>
      <xdr:row>56</xdr:row>
      <xdr:rowOff>89865</xdr:rowOff>
    </xdr:to>
    <xdr:cxnSp macro="">
      <xdr:nvCxnSpPr>
        <xdr:cNvPr id="356" name="直線コネクタ 355"/>
        <xdr:cNvCxnSpPr/>
      </xdr:nvCxnSpPr>
      <xdr:spPr>
        <a:xfrm flipV="1">
          <a:off x="6972300" y="9644522"/>
          <a:ext cx="889000" cy="4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98213</xdr:rowOff>
    </xdr:from>
    <xdr:ext cx="469744" cy="259045"/>
    <xdr:sp macro="" textlink="">
      <xdr:nvSpPr>
        <xdr:cNvPr id="358" name="テキスト ボックス 357"/>
        <xdr:cNvSpPr txBox="1"/>
      </xdr:nvSpPr>
      <xdr:spPr>
        <a:xfrm>
          <a:off x="7626428" y="93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134698</xdr:rowOff>
    </xdr:from>
    <xdr:ext cx="469744" cy="259045"/>
    <xdr:sp macro="" textlink="">
      <xdr:nvSpPr>
        <xdr:cNvPr id="360" name="テキスト ボックス 359"/>
        <xdr:cNvSpPr txBox="1"/>
      </xdr:nvSpPr>
      <xdr:spPr>
        <a:xfrm>
          <a:off x="6737428" y="939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12822</xdr:rowOff>
    </xdr:from>
    <xdr:to>
      <xdr:col>55</xdr:col>
      <xdr:colOff>50800</xdr:colOff>
      <xdr:row>56</xdr:row>
      <xdr:rowOff>114422</xdr:rowOff>
    </xdr:to>
    <xdr:sp macro="" textlink="">
      <xdr:nvSpPr>
        <xdr:cNvPr id="366" name="楕円 365"/>
        <xdr:cNvSpPr/>
      </xdr:nvSpPr>
      <xdr:spPr>
        <a:xfrm>
          <a:off x="10426700" y="961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162699</xdr:rowOff>
    </xdr:from>
    <xdr:ext cx="469744" cy="259045"/>
    <xdr:sp macro="" textlink="">
      <xdr:nvSpPr>
        <xdr:cNvPr id="367" name="農林水産業費該当値テキスト"/>
        <xdr:cNvSpPr txBox="1"/>
      </xdr:nvSpPr>
      <xdr:spPr>
        <a:xfrm>
          <a:off x="10528300" y="959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40803</xdr:rowOff>
    </xdr:from>
    <xdr:to>
      <xdr:col>50</xdr:col>
      <xdr:colOff>165100</xdr:colOff>
      <xdr:row>56</xdr:row>
      <xdr:rowOff>142403</xdr:rowOff>
    </xdr:to>
    <xdr:sp macro="" textlink="">
      <xdr:nvSpPr>
        <xdr:cNvPr id="368" name="楕円 367"/>
        <xdr:cNvSpPr/>
      </xdr:nvSpPr>
      <xdr:spPr>
        <a:xfrm>
          <a:off x="9588500" y="964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133530</xdr:rowOff>
    </xdr:from>
    <xdr:ext cx="469744" cy="259045"/>
    <xdr:sp macro="" textlink="">
      <xdr:nvSpPr>
        <xdr:cNvPr id="369" name="テキスト ボックス 368"/>
        <xdr:cNvSpPr txBox="1"/>
      </xdr:nvSpPr>
      <xdr:spPr>
        <a:xfrm>
          <a:off x="9404428" y="973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129134</xdr:rowOff>
    </xdr:from>
    <xdr:to>
      <xdr:col>46</xdr:col>
      <xdr:colOff>38100</xdr:colOff>
      <xdr:row>56</xdr:row>
      <xdr:rowOff>59284</xdr:rowOff>
    </xdr:to>
    <xdr:sp macro="" textlink="">
      <xdr:nvSpPr>
        <xdr:cNvPr id="370" name="楕円 369"/>
        <xdr:cNvSpPr/>
      </xdr:nvSpPr>
      <xdr:spPr>
        <a:xfrm>
          <a:off x="8699500" y="955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75811</xdr:rowOff>
    </xdr:from>
    <xdr:ext cx="469744" cy="259045"/>
    <xdr:sp macro="" textlink="">
      <xdr:nvSpPr>
        <xdr:cNvPr id="371" name="テキスト ボックス 370"/>
        <xdr:cNvSpPr txBox="1"/>
      </xdr:nvSpPr>
      <xdr:spPr>
        <a:xfrm>
          <a:off x="8515428" y="933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163972</xdr:rowOff>
    </xdr:from>
    <xdr:to>
      <xdr:col>41</xdr:col>
      <xdr:colOff>101600</xdr:colOff>
      <xdr:row>56</xdr:row>
      <xdr:rowOff>94122</xdr:rowOff>
    </xdr:to>
    <xdr:sp macro="" textlink="">
      <xdr:nvSpPr>
        <xdr:cNvPr id="372" name="楕円 371"/>
        <xdr:cNvSpPr/>
      </xdr:nvSpPr>
      <xdr:spPr>
        <a:xfrm>
          <a:off x="7810500" y="95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85249</xdr:rowOff>
    </xdr:from>
    <xdr:ext cx="469744" cy="259045"/>
    <xdr:sp macro="" textlink="">
      <xdr:nvSpPr>
        <xdr:cNvPr id="373" name="テキスト ボックス 372"/>
        <xdr:cNvSpPr txBox="1"/>
      </xdr:nvSpPr>
      <xdr:spPr>
        <a:xfrm>
          <a:off x="7626428" y="968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39065</xdr:rowOff>
    </xdr:from>
    <xdr:to>
      <xdr:col>36</xdr:col>
      <xdr:colOff>165100</xdr:colOff>
      <xdr:row>56</xdr:row>
      <xdr:rowOff>140665</xdr:rowOff>
    </xdr:to>
    <xdr:sp macro="" textlink="">
      <xdr:nvSpPr>
        <xdr:cNvPr id="374" name="楕円 373"/>
        <xdr:cNvSpPr/>
      </xdr:nvSpPr>
      <xdr:spPr>
        <a:xfrm>
          <a:off x="6921500" y="96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131792</xdr:rowOff>
    </xdr:from>
    <xdr:ext cx="469744" cy="259045"/>
    <xdr:sp macro="" textlink="">
      <xdr:nvSpPr>
        <xdr:cNvPr id="375" name="テキスト ボックス 374"/>
        <xdr:cNvSpPr txBox="1"/>
      </xdr:nvSpPr>
      <xdr:spPr>
        <a:xfrm>
          <a:off x="6737428" y="973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159000</xdr:rowOff>
    </xdr:from>
    <xdr:to>
      <xdr:col>55</xdr:col>
      <xdr:colOff>0</xdr:colOff>
      <xdr:row>73</xdr:row>
      <xdr:rowOff>90420</xdr:rowOff>
    </xdr:to>
    <xdr:cxnSp macro="">
      <xdr:nvCxnSpPr>
        <xdr:cNvPr id="406" name="直線コネクタ 405"/>
        <xdr:cNvCxnSpPr/>
      </xdr:nvCxnSpPr>
      <xdr:spPr>
        <a:xfrm>
          <a:off x="9639300" y="1250340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20628</xdr:rowOff>
    </xdr:from>
    <xdr:ext cx="534377" cy="259045"/>
    <xdr:sp macro="" textlink="">
      <xdr:nvSpPr>
        <xdr:cNvPr id="407" name="商工費平均値テキスト"/>
        <xdr:cNvSpPr txBox="1"/>
      </xdr:nvSpPr>
      <xdr:spPr>
        <a:xfrm>
          <a:off x="10528300" y="13222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48978</xdr:rowOff>
    </xdr:from>
    <xdr:to>
      <xdr:col>50</xdr:col>
      <xdr:colOff>114300</xdr:colOff>
      <xdr:row>72</xdr:row>
      <xdr:rowOff>159000</xdr:rowOff>
    </xdr:to>
    <xdr:cxnSp macro="">
      <xdr:nvCxnSpPr>
        <xdr:cNvPr id="409" name="直線コネクタ 408"/>
        <xdr:cNvCxnSpPr/>
      </xdr:nvCxnSpPr>
      <xdr:spPr>
        <a:xfrm>
          <a:off x="8750300" y="12393378"/>
          <a:ext cx="889000" cy="11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117194</xdr:rowOff>
    </xdr:from>
    <xdr:ext cx="534377" cy="259045"/>
    <xdr:sp macro="" textlink="">
      <xdr:nvSpPr>
        <xdr:cNvPr id="411" name="テキスト ボックス 410"/>
        <xdr:cNvSpPr txBox="1"/>
      </xdr:nvSpPr>
      <xdr:spPr>
        <a:xfrm>
          <a:off x="9372111" y="13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114423</xdr:rowOff>
    </xdr:from>
    <xdr:to>
      <xdr:col>45</xdr:col>
      <xdr:colOff>177800</xdr:colOff>
      <xdr:row>72</xdr:row>
      <xdr:rowOff>48978</xdr:rowOff>
    </xdr:to>
    <xdr:cxnSp macro="">
      <xdr:nvCxnSpPr>
        <xdr:cNvPr id="412" name="直線コネクタ 411"/>
        <xdr:cNvCxnSpPr/>
      </xdr:nvCxnSpPr>
      <xdr:spPr>
        <a:xfrm>
          <a:off x="7861300" y="12287373"/>
          <a:ext cx="889000" cy="10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80095</xdr:rowOff>
    </xdr:from>
    <xdr:ext cx="534377" cy="259045"/>
    <xdr:sp macro="" textlink="">
      <xdr:nvSpPr>
        <xdr:cNvPr id="414" name="テキスト ボックス 413"/>
        <xdr:cNvSpPr txBox="1"/>
      </xdr:nvSpPr>
      <xdr:spPr>
        <a:xfrm>
          <a:off x="8483111" y="1328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114423</xdr:rowOff>
    </xdr:from>
    <xdr:to>
      <xdr:col>41</xdr:col>
      <xdr:colOff>50800</xdr:colOff>
      <xdr:row>72</xdr:row>
      <xdr:rowOff>11651</xdr:rowOff>
    </xdr:to>
    <xdr:cxnSp macro="">
      <xdr:nvCxnSpPr>
        <xdr:cNvPr id="415" name="直線コネクタ 414"/>
        <xdr:cNvCxnSpPr/>
      </xdr:nvCxnSpPr>
      <xdr:spPr>
        <a:xfrm flipV="1">
          <a:off x="6972300" y="12287373"/>
          <a:ext cx="889000" cy="6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6" name="フローチャート: 判断 415"/>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85517</xdr:rowOff>
    </xdr:from>
    <xdr:ext cx="534377" cy="259045"/>
    <xdr:sp macro="" textlink="">
      <xdr:nvSpPr>
        <xdr:cNvPr id="417" name="テキスト ボックス 416"/>
        <xdr:cNvSpPr txBox="1"/>
      </xdr:nvSpPr>
      <xdr:spPr>
        <a:xfrm>
          <a:off x="7594111" y="1328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8" name="フローチャート: 判断 417"/>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74120</xdr:rowOff>
    </xdr:from>
    <xdr:ext cx="534377" cy="259045"/>
    <xdr:sp macro="" textlink="">
      <xdr:nvSpPr>
        <xdr:cNvPr id="419" name="テキスト ボックス 418"/>
        <xdr:cNvSpPr txBox="1"/>
      </xdr:nvSpPr>
      <xdr:spPr>
        <a:xfrm>
          <a:off x="6705111" y="1327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39620</xdr:rowOff>
    </xdr:from>
    <xdr:to>
      <xdr:col>55</xdr:col>
      <xdr:colOff>50800</xdr:colOff>
      <xdr:row>73</xdr:row>
      <xdr:rowOff>141220</xdr:rowOff>
    </xdr:to>
    <xdr:sp macro="" textlink="">
      <xdr:nvSpPr>
        <xdr:cNvPr id="425" name="楕円 424"/>
        <xdr:cNvSpPr/>
      </xdr:nvSpPr>
      <xdr:spPr>
        <a:xfrm>
          <a:off x="10426700" y="1255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62497</xdr:rowOff>
    </xdr:from>
    <xdr:ext cx="534377" cy="259045"/>
    <xdr:sp macro="" textlink="">
      <xdr:nvSpPr>
        <xdr:cNvPr id="426" name="商工費該当値テキスト"/>
        <xdr:cNvSpPr txBox="1"/>
      </xdr:nvSpPr>
      <xdr:spPr>
        <a:xfrm>
          <a:off x="10528300" y="1240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108200</xdr:rowOff>
    </xdr:from>
    <xdr:to>
      <xdr:col>50</xdr:col>
      <xdr:colOff>165100</xdr:colOff>
      <xdr:row>73</xdr:row>
      <xdr:rowOff>38350</xdr:rowOff>
    </xdr:to>
    <xdr:sp macro="" textlink="">
      <xdr:nvSpPr>
        <xdr:cNvPr id="427" name="楕円 426"/>
        <xdr:cNvSpPr/>
      </xdr:nvSpPr>
      <xdr:spPr>
        <a:xfrm>
          <a:off x="9588500" y="12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54877</xdr:rowOff>
    </xdr:from>
    <xdr:ext cx="534377" cy="259045"/>
    <xdr:sp macro="" textlink="">
      <xdr:nvSpPr>
        <xdr:cNvPr id="428" name="テキスト ボックス 427"/>
        <xdr:cNvSpPr txBox="1"/>
      </xdr:nvSpPr>
      <xdr:spPr>
        <a:xfrm>
          <a:off x="9372111" y="1222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169628</xdr:rowOff>
    </xdr:from>
    <xdr:to>
      <xdr:col>46</xdr:col>
      <xdr:colOff>38100</xdr:colOff>
      <xdr:row>72</xdr:row>
      <xdr:rowOff>99778</xdr:rowOff>
    </xdr:to>
    <xdr:sp macro="" textlink="">
      <xdr:nvSpPr>
        <xdr:cNvPr id="429" name="楕円 428"/>
        <xdr:cNvSpPr/>
      </xdr:nvSpPr>
      <xdr:spPr>
        <a:xfrm>
          <a:off x="8699500" y="123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116305</xdr:rowOff>
    </xdr:from>
    <xdr:ext cx="534377" cy="259045"/>
    <xdr:sp macro="" textlink="">
      <xdr:nvSpPr>
        <xdr:cNvPr id="430" name="テキスト ボックス 429"/>
        <xdr:cNvSpPr txBox="1"/>
      </xdr:nvSpPr>
      <xdr:spPr>
        <a:xfrm>
          <a:off x="8483111" y="1211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63623</xdr:rowOff>
    </xdr:from>
    <xdr:to>
      <xdr:col>41</xdr:col>
      <xdr:colOff>101600</xdr:colOff>
      <xdr:row>71</xdr:row>
      <xdr:rowOff>165223</xdr:rowOff>
    </xdr:to>
    <xdr:sp macro="" textlink="">
      <xdr:nvSpPr>
        <xdr:cNvPr id="431" name="楕円 430"/>
        <xdr:cNvSpPr/>
      </xdr:nvSpPr>
      <xdr:spPr>
        <a:xfrm>
          <a:off x="7810500" y="1223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10300</xdr:rowOff>
    </xdr:from>
    <xdr:ext cx="534377" cy="259045"/>
    <xdr:sp macro="" textlink="">
      <xdr:nvSpPr>
        <xdr:cNvPr id="432" name="テキスト ボックス 431"/>
        <xdr:cNvSpPr txBox="1"/>
      </xdr:nvSpPr>
      <xdr:spPr>
        <a:xfrm>
          <a:off x="7594111" y="1201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132301</xdr:rowOff>
    </xdr:from>
    <xdr:to>
      <xdr:col>36</xdr:col>
      <xdr:colOff>165100</xdr:colOff>
      <xdr:row>72</xdr:row>
      <xdr:rowOff>62451</xdr:rowOff>
    </xdr:to>
    <xdr:sp macro="" textlink="">
      <xdr:nvSpPr>
        <xdr:cNvPr id="433" name="楕円 432"/>
        <xdr:cNvSpPr/>
      </xdr:nvSpPr>
      <xdr:spPr>
        <a:xfrm>
          <a:off x="6921500" y="1230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78978</xdr:rowOff>
    </xdr:from>
    <xdr:ext cx="534377" cy="259045"/>
    <xdr:sp macro="" textlink="">
      <xdr:nvSpPr>
        <xdr:cNvPr id="434" name="テキスト ボックス 433"/>
        <xdr:cNvSpPr txBox="1"/>
      </xdr:nvSpPr>
      <xdr:spPr>
        <a:xfrm>
          <a:off x="6705111" y="1208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99371</xdr:rowOff>
    </xdr:from>
    <xdr:to>
      <xdr:col>55</xdr:col>
      <xdr:colOff>0</xdr:colOff>
      <xdr:row>95</xdr:row>
      <xdr:rowOff>100361</xdr:rowOff>
    </xdr:to>
    <xdr:cxnSp macro="">
      <xdr:nvCxnSpPr>
        <xdr:cNvPr id="464" name="直線コネクタ 463"/>
        <xdr:cNvCxnSpPr/>
      </xdr:nvCxnSpPr>
      <xdr:spPr>
        <a:xfrm flipV="1">
          <a:off x="9639300" y="16387121"/>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23798</xdr:rowOff>
    </xdr:from>
    <xdr:ext cx="534377" cy="259045"/>
    <xdr:sp macro="" textlink="">
      <xdr:nvSpPr>
        <xdr:cNvPr id="465" name="土木費平均値テキスト"/>
        <xdr:cNvSpPr txBox="1"/>
      </xdr:nvSpPr>
      <xdr:spPr>
        <a:xfrm>
          <a:off x="10528300" y="1648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100361</xdr:rowOff>
    </xdr:from>
    <xdr:to>
      <xdr:col>50</xdr:col>
      <xdr:colOff>114300</xdr:colOff>
      <xdr:row>96</xdr:row>
      <xdr:rowOff>69062</xdr:rowOff>
    </xdr:to>
    <xdr:cxnSp macro="">
      <xdr:nvCxnSpPr>
        <xdr:cNvPr id="467" name="直線コネクタ 466"/>
        <xdr:cNvCxnSpPr/>
      </xdr:nvCxnSpPr>
      <xdr:spPr>
        <a:xfrm flipV="1">
          <a:off x="8750300" y="16388111"/>
          <a:ext cx="889000" cy="1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152404</xdr:rowOff>
    </xdr:from>
    <xdr:ext cx="534377" cy="259045"/>
    <xdr:sp macro="" textlink="">
      <xdr:nvSpPr>
        <xdr:cNvPr id="469" name="テキスト ボックス 468"/>
        <xdr:cNvSpPr txBox="1"/>
      </xdr:nvSpPr>
      <xdr:spPr>
        <a:xfrm>
          <a:off x="9372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69062</xdr:rowOff>
    </xdr:from>
    <xdr:to>
      <xdr:col>45</xdr:col>
      <xdr:colOff>177800</xdr:colOff>
      <xdr:row>96</xdr:row>
      <xdr:rowOff>81121</xdr:rowOff>
    </xdr:to>
    <xdr:cxnSp macro="">
      <xdr:nvCxnSpPr>
        <xdr:cNvPr id="470" name="直線コネクタ 469"/>
        <xdr:cNvCxnSpPr/>
      </xdr:nvCxnSpPr>
      <xdr:spPr>
        <a:xfrm flipV="1">
          <a:off x="7861300" y="16528262"/>
          <a:ext cx="889000" cy="1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165740</xdr:rowOff>
    </xdr:from>
    <xdr:ext cx="534377" cy="259045"/>
    <xdr:sp macro="" textlink="">
      <xdr:nvSpPr>
        <xdr:cNvPr id="472" name="テキスト ボックス 471"/>
        <xdr:cNvSpPr txBox="1"/>
      </xdr:nvSpPr>
      <xdr:spPr>
        <a:xfrm>
          <a:off x="8483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25743</xdr:rowOff>
    </xdr:from>
    <xdr:to>
      <xdr:col>41</xdr:col>
      <xdr:colOff>50800</xdr:colOff>
      <xdr:row>96</xdr:row>
      <xdr:rowOff>81121</xdr:rowOff>
    </xdr:to>
    <xdr:cxnSp macro="">
      <xdr:nvCxnSpPr>
        <xdr:cNvPr id="473" name="直線コネクタ 472"/>
        <xdr:cNvCxnSpPr/>
      </xdr:nvCxnSpPr>
      <xdr:spPr>
        <a:xfrm>
          <a:off x="6972300" y="16484943"/>
          <a:ext cx="889000" cy="5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4" name="フローチャート: 判断 473"/>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127836</xdr:rowOff>
    </xdr:from>
    <xdr:ext cx="534377" cy="259045"/>
    <xdr:sp macro="" textlink="">
      <xdr:nvSpPr>
        <xdr:cNvPr id="475" name="テキスト ボックス 474"/>
        <xdr:cNvSpPr txBox="1"/>
      </xdr:nvSpPr>
      <xdr:spPr>
        <a:xfrm>
          <a:off x="7594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6" name="フローチャート: 判断 475"/>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100322</xdr:rowOff>
    </xdr:from>
    <xdr:ext cx="534377" cy="259045"/>
    <xdr:sp macro="" textlink="">
      <xdr:nvSpPr>
        <xdr:cNvPr id="477" name="テキスト ボックス 476"/>
        <xdr:cNvSpPr txBox="1"/>
      </xdr:nvSpPr>
      <xdr:spPr>
        <a:xfrm>
          <a:off x="6705111" y="1655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48571</xdr:rowOff>
    </xdr:from>
    <xdr:to>
      <xdr:col>55</xdr:col>
      <xdr:colOff>50800</xdr:colOff>
      <xdr:row>95</xdr:row>
      <xdr:rowOff>150171</xdr:rowOff>
    </xdr:to>
    <xdr:sp macro="" textlink="">
      <xdr:nvSpPr>
        <xdr:cNvPr id="483" name="楕円 482"/>
        <xdr:cNvSpPr/>
      </xdr:nvSpPr>
      <xdr:spPr>
        <a:xfrm>
          <a:off x="10426700" y="163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71448</xdr:rowOff>
    </xdr:from>
    <xdr:ext cx="534377" cy="259045"/>
    <xdr:sp macro="" textlink="">
      <xdr:nvSpPr>
        <xdr:cNvPr id="484" name="土木費該当値テキスト"/>
        <xdr:cNvSpPr txBox="1"/>
      </xdr:nvSpPr>
      <xdr:spPr>
        <a:xfrm>
          <a:off x="10528300" y="1618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49561</xdr:rowOff>
    </xdr:from>
    <xdr:to>
      <xdr:col>50</xdr:col>
      <xdr:colOff>165100</xdr:colOff>
      <xdr:row>95</xdr:row>
      <xdr:rowOff>151161</xdr:rowOff>
    </xdr:to>
    <xdr:sp macro="" textlink="">
      <xdr:nvSpPr>
        <xdr:cNvPr id="485" name="楕円 484"/>
        <xdr:cNvSpPr/>
      </xdr:nvSpPr>
      <xdr:spPr>
        <a:xfrm>
          <a:off x="9588500" y="1633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167688</xdr:rowOff>
    </xdr:from>
    <xdr:ext cx="534377" cy="259045"/>
    <xdr:sp macro="" textlink="">
      <xdr:nvSpPr>
        <xdr:cNvPr id="486" name="テキスト ボックス 485"/>
        <xdr:cNvSpPr txBox="1"/>
      </xdr:nvSpPr>
      <xdr:spPr>
        <a:xfrm>
          <a:off x="9372111" y="161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18262</xdr:rowOff>
    </xdr:from>
    <xdr:to>
      <xdr:col>46</xdr:col>
      <xdr:colOff>38100</xdr:colOff>
      <xdr:row>96</xdr:row>
      <xdr:rowOff>119862</xdr:rowOff>
    </xdr:to>
    <xdr:sp macro="" textlink="">
      <xdr:nvSpPr>
        <xdr:cNvPr id="487" name="楕円 486"/>
        <xdr:cNvSpPr/>
      </xdr:nvSpPr>
      <xdr:spPr>
        <a:xfrm>
          <a:off x="8699500" y="1647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136389</xdr:rowOff>
    </xdr:from>
    <xdr:ext cx="534377" cy="259045"/>
    <xdr:sp macro="" textlink="">
      <xdr:nvSpPr>
        <xdr:cNvPr id="488" name="テキスト ボックス 487"/>
        <xdr:cNvSpPr txBox="1"/>
      </xdr:nvSpPr>
      <xdr:spPr>
        <a:xfrm>
          <a:off x="8483111" y="1625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30321</xdr:rowOff>
    </xdr:from>
    <xdr:to>
      <xdr:col>41</xdr:col>
      <xdr:colOff>101600</xdr:colOff>
      <xdr:row>96</xdr:row>
      <xdr:rowOff>131921</xdr:rowOff>
    </xdr:to>
    <xdr:sp macro="" textlink="">
      <xdr:nvSpPr>
        <xdr:cNvPr id="489" name="楕円 488"/>
        <xdr:cNvSpPr/>
      </xdr:nvSpPr>
      <xdr:spPr>
        <a:xfrm>
          <a:off x="7810500" y="164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123048</xdr:rowOff>
    </xdr:from>
    <xdr:ext cx="534377" cy="259045"/>
    <xdr:sp macro="" textlink="">
      <xdr:nvSpPr>
        <xdr:cNvPr id="490" name="テキスト ボックス 489"/>
        <xdr:cNvSpPr txBox="1"/>
      </xdr:nvSpPr>
      <xdr:spPr>
        <a:xfrm>
          <a:off x="7594111" y="1658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146393</xdr:rowOff>
    </xdr:from>
    <xdr:to>
      <xdr:col>36</xdr:col>
      <xdr:colOff>165100</xdr:colOff>
      <xdr:row>96</xdr:row>
      <xdr:rowOff>76543</xdr:rowOff>
    </xdr:to>
    <xdr:sp macro="" textlink="">
      <xdr:nvSpPr>
        <xdr:cNvPr id="491" name="楕円 490"/>
        <xdr:cNvSpPr/>
      </xdr:nvSpPr>
      <xdr:spPr>
        <a:xfrm>
          <a:off x="6921500" y="1643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93070</xdr:rowOff>
    </xdr:from>
    <xdr:ext cx="534377" cy="259045"/>
    <xdr:sp macro="" textlink="">
      <xdr:nvSpPr>
        <xdr:cNvPr id="492" name="テキスト ボックス 491"/>
        <xdr:cNvSpPr txBox="1"/>
      </xdr:nvSpPr>
      <xdr:spPr>
        <a:xfrm>
          <a:off x="6705111" y="162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9" name="直線コネクタ 518"/>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0"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1" name="直線コネクタ 520"/>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2"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3" name="直線コネクタ 522"/>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137904</xdr:rowOff>
    </xdr:from>
    <xdr:to>
      <xdr:col>85</xdr:col>
      <xdr:colOff>127000</xdr:colOff>
      <xdr:row>37</xdr:row>
      <xdr:rowOff>142476</xdr:rowOff>
    </xdr:to>
    <xdr:cxnSp macro="">
      <xdr:nvCxnSpPr>
        <xdr:cNvPr id="524" name="直線コネクタ 523"/>
        <xdr:cNvCxnSpPr/>
      </xdr:nvCxnSpPr>
      <xdr:spPr>
        <a:xfrm>
          <a:off x="15481300" y="648155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118635</xdr:rowOff>
    </xdr:from>
    <xdr:ext cx="534377" cy="259045"/>
    <xdr:sp macro="" textlink="">
      <xdr:nvSpPr>
        <xdr:cNvPr id="525" name="消防費平均値テキスト"/>
        <xdr:cNvSpPr txBox="1"/>
      </xdr:nvSpPr>
      <xdr:spPr>
        <a:xfrm>
          <a:off x="16370300" y="5947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6" name="フローチャート: 判断 525"/>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53158</xdr:rowOff>
    </xdr:from>
    <xdr:to>
      <xdr:col>81</xdr:col>
      <xdr:colOff>50800</xdr:colOff>
      <xdr:row>37</xdr:row>
      <xdr:rowOff>137904</xdr:rowOff>
    </xdr:to>
    <xdr:cxnSp macro="">
      <xdr:nvCxnSpPr>
        <xdr:cNvPr id="527" name="直線コネクタ 526"/>
        <xdr:cNvCxnSpPr/>
      </xdr:nvCxnSpPr>
      <xdr:spPr>
        <a:xfrm>
          <a:off x="14592300" y="6053908"/>
          <a:ext cx="889000" cy="42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8" name="フローチャート: 判断 527"/>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64642</xdr:rowOff>
    </xdr:from>
    <xdr:ext cx="534377" cy="259045"/>
    <xdr:sp macro="" textlink="">
      <xdr:nvSpPr>
        <xdr:cNvPr id="529" name="テキスト ボックス 528"/>
        <xdr:cNvSpPr txBox="1"/>
      </xdr:nvSpPr>
      <xdr:spPr>
        <a:xfrm>
          <a:off x="15214111" y="589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53158</xdr:rowOff>
    </xdr:from>
    <xdr:to>
      <xdr:col>76</xdr:col>
      <xdr:colOff>114300</xdr:colOff>
      <xdr:row>37</xdr:row>
      <xdr:rowOff>109165</xdr:rowOff>
    </xdr:to>
    <xdr:cxnSp macro="">
      <xdr:nvCxnSpPr>
        <xdr:cNvPr id="530" name="直線コネクタ 529"/>
        <xdr:cNvCxnSpPr/>
      </xdr:nvCxnSpPr>
      <xdr:spPr>
        <a:xfrm flipV="1">
          <a:off x="13703300" y="6053908"/>
          <a:ext cx="889000" cy="39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1" name="フローチャート: 判断 530"/>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8381</xdr:rowOff>
    </xdr:from>
    <xdr:ext cx="534377" cy="259045"/>
    <xdr:sp macro="" textlink="">
      <xdr:nvSpPr>
        <xdr:cNvPr id="532" name="テキスト ボックス 531"/>
        <xdr:cNvSpPr txBox="1"/>
      </xdr:nvSpPr>
      <xdr:spPr>
        <a:xfrm>
          <a:off x="14325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109165</xdr:rowOff>
    </xdr:from>
    <xdr:to>
      <xdr:col>71</xdr:col>
      <xdr:colOff>177800</xdr:colOff>
      <xdr:row>37</xdr:row>
      <xdr:rowOff>118963</xdr:rowOff>
    </xdr:to>
    <xdr:cxnSp macro="">
      <xdr:nvCxnSpPr>
        <xdr:cNvPr id="533" name="直線コネクタ 532"/>
        <xdr:cNvCxnSpPr/>
      </xdr:nvCxnSpPr>
      <xdr:spPr>
        <a:xfrm flipV="1">
          <a:off x="12814300" y="645281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4" name="フローチャート: 判断 533"/>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6839</xdr:rowOff>
    </xdr:from>
    <xdr:ext cx="534377" cy="259045"/>
    <xdr:sp macro="" textlink="">
      <xdr:nvSpPr>
        <xdr:cNvPr id="535" name="テキスト ボックス 534"/>
        <xdr:cNvSpPr txBox="1"/>
      </xdr:nvSpPr>
      <xdr:spPr>
        <a:xfrm>
          <a:off x="13436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6" name="フローチャート: 判断 535"/>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106116</xdr:rowOff>
    </xdr:from>
    <xdr:ext cx="534377" cy="259045"/>
    <xdr:sp macro="" textlink="">
      <xdr:nvSpPr>
        <xdr:cNvPr id="537" name="テキスト ボックス 536"/>
        <xdr:cNvSpPr txBox="1"/>
      </xdr:nvSpPr>
      <xdr:spPr>
        <a:xfrm>
          <a:off x="12547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91676</xdr:rowOff>
    </xdr:from>
    <xdr:to>
      <xdr:col>85</xdr:col>
      <xdr:colOff>177800</xdr:colOff>
      <xdr:row>38</xdr:row>
      <xdr:rowOff>21826</xdr:rowOff>
    </xdr:to>
    <xdr:sp macro="" textlink="">
      <xdr:nvSpPr>
        <xdr:cNvPr id="543" name="楕円 542"/>
        <xdr:cNvSpPr/>
      </xdr:nvSpPr>
      <xdr:spPr>
        <a:xfrm>
          <a:off x="16268700" y="643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70103</xdr:rowOff>
    </xdr:from>
    <xdr:ext cx="469744" cy="259045"/>
    <xdr:sp macro="" textlink="">
      <xdr:nvSpPr>
        <xdr:cNvPr id="544" name="消防費該当値テキスト"/>
        <xdr:cNvSpPr txBox="1"/>
      </xdr:nvSpPr>
      <xdr:spPr>
        <a:xfrm>
          <a:off x="16370300" y="641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87104</xdr:rowOff>
    </xdr:from>
    <xdr:to>
      <xdr:col>81</xdr:col>
      <xdr:colOff>101600</xdr:colOff>
      <xdr:row>38</xdr:row>
      <xdr:rowOff>17254</xdr:rowOff>
    </xdr:to>
    <xdr:sp macro="" textlink="">
      <xdr:nvSpPr>
        <xdr:cNvPr id="545" name="楕円 544"/>
        <xdr:cNvSpPr/>
      </xdr:nvSpPr>
      <xdr:spPr>
        <a:xfrm>
          <a:off x="15430500" y="643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8381</xdr:rowOff>
    </xdr:from>
    <xdr:ext cx="469744" cy="259045"/>
    <xdr:sp macro="" textlink="">
      <xdr:nvSpPr>
        <xdr:cNvPr id="546" name="テキスト ボックス 545"/>
        <xdr:cNvSpPr txBox="1"/>
      </xdr:nvSpPr>
      <xdr:spPr>
        <a:xfrm>
          <a:off x="15246428" y="652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2358</xdr:rowOff>
    </xdr:from>
    <xdr:to>
      <xdr:col>76</xdr:col>
      <xdr:colOff>165100</xdr:colOff>
      <xdr:row>35</xdr:row>
      <xdr:rowOff>103958</xdr:rowOff>
    </xdr:to>
    <xdr:sp macro="" textlink="">
      <xdr:nvSpPr>
        <xdr:cNvPr id="547" name="楕円 546"/>
        <xdr:cNvSpPr/>
      </xdr:nvSpPr>
      <xdr:spPr>
        <a:xfrm>
          <a:off x="14541500" y="600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120485</xdr:rowOff>
    </xdr:from>
    <xdr:ext cx="534377" cy="259045"/>
    <xdr:sp macro="" textlink="">
      <xdr:nvSpPr>
        <xdr:cNvPr id="548" name="テキスト ボックス 547"/>
        <xdr:cNvSpPr txBox="1"/>
      </xdr:nvSpPr>
      <xdr:spPr>
        <a:xfrm>
          <a:off x="14325111" y="577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58365</xdr:rowOff>
    </xdr:from>
    <xdr:to>
      <xdr:col>72</xdr:col>
      <xdr:colOff>38100</xdr:colOff>
      <xdr:row>37</xdr:row>
      <xdr:rowOff>159965</xdr:rowOff>
    </xdr:to>
    <xdr:sp macro="" textlink="">
      <xdr:nvSpPr>
        <xdr:cNvPr id="549" name="楕円 548"/>
        <xdr:cNvSpPr/>
      </xdr:nvSpPr>
      <xdr:spPr>
        <a:xfrm>
          <a:off x="13652500" y="640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151092</xdr:rowOff>
    </xdr:from>
    <xdr:ext cx="534377" cy="259045"/>
    <xdr:sp macro="" textlink="">
      <xdr:nvSpPr>
        <xdr:cNvPr id="550" name="テキスト ボックス 549"/>
        <xdr:cNvSpPr txBox="1"/>
      </xdr:nvSpPr>
      <xdr:spPr>
        <a:xfrm>
          <a:off x="13436111" y="6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68163</xdr:rowOff>
    </xdr:from>
    <xdr:to>
      <xdr:col>67</xdr:col>
      <xdr:colOff>101600</xdr:colOff>
      <xdr:row>37</xdr:row>
      <xdr:rowOff>169763</xdr:rowOff>
    </xdr:to>
    <xdr:sp macro="" textlink="">
      <xdr:nvSpPr>
        <xdr:cNvPr id="551" name="楕円 550"/>
        <xdr:cNvSpPr/>
      </xdr:nvSpPr>
      <xdr:spPr>
        <a:xfrm>
          <a:off x="12763500" y="641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160890</xdr:rowOff>
    </xdr:from>
    <xdr:ext cx="469744" cy="259045"/>
    <xdr:sp macro="" textlink="">
      <xdr:nvSpPr>
        <xdr:cNvPr id="552" name="テキスト ボックス 551"/>
        <xdr:cNvSpPr txBox="1"/>
      </xdr:nvSpPr>
      <xdr:spPr>
        <a:xfrm>
          <a:off x="12579428" y="650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5" name="直線コネクタ 574"/>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6"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7" name="直線コネクタ 576"/>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8"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9" name="直線コネクタ 578"/>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161920</xdr:rowOff>
    </xdr:from>
    <xdr:to>
      <xdr:col>85</xdr:col>
      <xdr:colOff>127000</xdr:colOff>
      <xdr:row>58</xdr:row>
      <xdr:rowOff>29332</xdr:rowOff>
    </xdr:to>
    <xdr:cxnSp macro="">
      <xdr:nvCxnSpPr>
        <xdr:cNvPr id="580" name="直線コネクタ 579"/>
        <xdr:cNvCxnSpPr/>
      </xdr:nvCxnSpPr>
      <xdr:spPr>
        <a:xfrm>
          <a:off x="15481300" y="9591670"/>
          <a:ext cx="838200" cy="38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102861</xdr:rowOff>
    </xdr:from>
    <xdr:ext cx="534377" cy="259045"/>
    <xdr:sp macro="" textlink="">
      <xdr:nvSpPr>
        <xdr:cNvPr id="581" name="教育費平均値テキスト"/>
        <xdr:cNvSpPr txBox="1"/>
      </xdr:nvSpPr>
      <xdr:spPr>
        <a:xfrm>
          <a:off x="16370300" y="936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2" name="フローチャート: 判断 581"/>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161920</xdr:rowOff>
    </xdr:from>
    <xdr:to>
      <xdr:col>81</xdr:col>
      <xdr:colOff>50800</xdr:colOff>
      <xdr:row>56</xdr:row>
      <xdr:rowOff>10313</xdr:rowOff>
    </xdr:to>
    <xdr:cxnSp macro="">
      <xdr:nvCxnSpPr>
        <xdr:cNvPr id="583" name="直線コネクタ 582"/>
        <xdr:cNvCxnSpPr/>
      </xdr:nvCxnSpPr>
      <xdr:spPr>
        <a:xfrm flipV="1">
          <a:off x="14592300" y="9591670"/>
          <a:ext cx="8890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4" name="フローチャート: 判断 583"/>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54937</xdr:rowOff>
    </xdr:from>
    <xdr:ext cx="534377" cy="259045"/>
    <xdr:sp macro="" textlink="">
      <xdr:nvSpPr>
        <xdr:cNvPr id="585" name="テキスト ボックス 584"/>
        <xdr:cNvSpPr txBox="1"/>
      </xdr:nvSpPr>
      <xdr:spPr>
        <a:xfrm>
          <a:off x="15214111" y="965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9352</xdr:rowOff>
    </xdr:from>
    <xdr:to>
      <xdr:col>76</xdr:col>
      <xdr:colOff>114300</xdr:colOff>
      <xdr:row>56</xdr:row>
      <xdr:rowOff>10313</xdr:rowOff>
    </xdr:to>
    <xdr:cxnSp macro="">
      <xdr:nvCxnSpPr>
        <xdr:cNvPr id="586" name="直線コネクタ 585"/>
        <xdr:cNvCxnSpPr/>
      </xdr:nvCxnSpPr>
      <xdr:spPr>
        <a:xfrm>
          <a:off x="13703300" y="9610552"/>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7" name="フローチャート: 判断 586"/>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129440</xdr:rowOff>
    </xdr:from>
    <xdr:ext cx="534377" cy="259045"/>
    <xdr:sp macro="" textlink="">
      <xdr:nvSpPr>
        <xdr:cNvPr id="588" name="テキスト ボックス 587"/>
        <xdr:cNvSpPr txBox="1"/>
      </xdr:nvSpPr>
      <xdr:spPr>
        <a:xfrm>
          <a:off x="14325111" y="92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9352</xdr:rowOff>
    </xdr:from>
    <xdr:to>
      <xdr:col>71</xdr:col>
      <xdr:colOff>177800</xdr:colOff>
      <xdr:row>56</xdr:row>
      <xdr:rowOff>106736</xdr:rowOff>
    </xdr:to>
    <xdr:cxnSp macro="">
      <xdr:nvCxnSpPr>
        <xdr:cNvPr id="589" name="直線コネクタ 588"/>
        <xdr:cNvCxnSpPr/>
      </xdr:nvCxnSpPr>
      <xdr:spPr>
        <a:xfrm flipV="1">
          <a:off x="12814300" y="9610552"/>
          <a:ext cx="8890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0" name="フローチャート: 判断 589"/>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28628</xdr:rowOff>
    </xdr:from>
    <xdr:ext cx="534377" cy="259045"/>
    <xdr:sp macro="" textlink="">
      <xdr:nvSpPr>
        <xdr:cNvPr id="591" name="テキスト ボックス 590"/>
        <xdr:cNvSpPr txBox="1"/>
      </xdr:nvSpPr>
      <xdr:spPr>
        <a:xfrm>
          <a:off x="13436111" y="92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2" name="フローチャート: 判断 591"/>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138447</xdr:rowOff>
    </xdr:from>
    <xdr:ext cx="534377" cy="259045"/>
    <xdr:sp macro="" textlink="">
      <xdr:nvSpPr>
        <xdr:cNvPr id="593" name="テキスト ボックス 592"/>
        <xdr:cNvSpPr txBox="1"/>
      </xdr:nvSpPr>
      <xdr:spPr>
        <a:xfrm>
          <a:off x="12547111" y="939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149982</xdr:rowOff>
    </xdr:from>
    <xdr:to>
      <xdr:col>85</xdr:col>
      <xdr:colOff>177800</xdr:colOff>
      <xdr:row>58</xdr:row>
      <xdr:rowOff>80132</xdr:rowOff>
    </xdr:to>
    <xdr:sp macro="" textlink="">
      <xdr:nvSpPr>
        <xdr:cNvPr id="599" name="楕円 598"/>
        <xdr:cNvSpPr/>
      </xdr:nvSpPr>
      <xdr:spPr>
        <a:xfrm>
          <a:off x="16268700" y="992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128409</xdr:rowOff>
    </xdr:from>
    <xdr:ext cx="534377" cy="259045"/>
    <xdr:sp macro="" textlink="">
      <xdr:nvSpPr>
        <xdr:cNvPr id="600" name="教育費該当値テキスト"/>
        <xdr:cNvSpPr txBox="1"/>
      </xdr:nvSpPr>
      <xdr:spPr>
        <a:xfrm>
          <a:off x="16370300" y="990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111120</xdr:rowOff>
    </xdr:from>
    <xdr:to>
      <xdr:col>81</xdr:col>
      <xdr:colOff>101600</xdr:colOff>
      <xdr:row>56</xdr:row>
      <xdr:rowOff>41270</xdr:rowOff>
    </xdr:to>
    <xdr:sp macro="" textlink="">
      <xdr:nvSpPr>
        <xdr:cNvPr id="601" name="楕円 600"/>
        <xdr:cNvSpPr/>
      </xdr:nvSpPr>
      <xdr:spPr>
        <a:xfrm>
          <a:off x="15430500" y="954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57797</xdr:rowOff>
    </xdr:from>
    <xdr:ext cx="534377" cy="259045"/>
    <xdr:sp macro="" textlink="">
      <xdr:nvSpPr>
        <xdr:cNvPr id="602" name="テキスト ボックス 601"/>
        <xdr:cNvSpPr txBox="1"/>
      </xdr:nvSpPr>
      <xdr:spPr>
        <a:xfrm>
          <a:off x="15214111" y="931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130963</xdr:rowOff>
    </xdr:from>
    <xdr:to>
      <xdr:col>76</xdr:col>
      <xdr:colOff>165100</xdr:colOff>
      <xdr:row>56</xdr:row>
      <xdr:rowOff>61113</xdr:rowOff>
    </xdr:to>
    <xdr:sp macro="" textlink="">
      <xdr:nvSpPr>
        <xdr:cNvPr id="603" name="楕円 602"/>
        <xdr:cNvSpPr/>
      </xdr:nvSpPr>
      <xdr:spPr>
        <a:xfrm>
          <a:off x="14541500" y="95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52240</xdr:rowOff>
    </xdr:from>
    <xdr:ext cx="534377" cy="259045"/>
    <xdr:sp macro="" textlink="">
      <xdr:nvSpPr>
        <xdr:cNvPr id="604" name="テキスト ボックス 603"/>
        <xdr:cNvSpPr txBox="1"/>
      </xdr:nvSpPr>
      <xdr:spPr>
        <a:xfrm>
          <a:off x="14325111" y="965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130002</xdr:rowOff>
    </xdr:from>
    <xdr:to>
      <xdr:col>72</xdr:col>
      <xdr:colOff>38100</xdr:colOff>
      <xdr:row>56</xdr:row>
      <xdr:rowOff>60152</xdr:rowOff>
    </xdr:to>
    <xdr:sp macro="" textlink="">
      <xdr:nvSpPr>
        <xdr:cNvPr id="605" name="楕円 604"/>
        <xdr:cNvSpPr/>
      </xdr:nvSpPr>
      <xdr:spPr>
        <a:xfrm>
          <a:off x="13652500" y="955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51279</xdr:rowOff>
    </xdr:from>
    <xdr:ext cx="534377" cy="259045"/>
    <xdr:sp macro="" textlink="">
      <xdr:nvSpPr>
        <xdr:cNvPr id="606" name="テキスト ボックス 605"/>
        <xdr:cNvSpPr txBox="1"/>
      </xdr:nvSpPr>
      <xdr:spPr>
        <a:xfrm>
          <a:off x="13436111" y="965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55936</xdr:rowOff>
    </xdr:from>
    <xdr:to>
      <xdr:col>67</xdr:col>
      <xdr:colOff>101600</xdr:colOff>
      <xdr:row>56</xdr:row>
      <xdr:rowOff>157536</xdr:rowOff>
    </xdr:to>
    <xdr:sp macro="" textlink="">
      <xdr:nvSpPr>
        <xdr:cNvPr id="607" name="楕円 606"/>
        <xdr:cNvSpPr/>
      </xdr:nvSpPr>
      <xdr:spPr>
        <a:xfrm>
          <a:off x="12763500" y="96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148663</xdr:rowOff>
    </xdr:from>
    <xdr:ext cx="534377" cy="259045"/>
    <xdr:sp macro="" textlink="">
      <xdr:nvSpPr>
        <xdr:cNvPr id="608" name="テキスト ボックス 607"/>
        <xdr:cNvSpPr txBox="1"/>
      </xdr:nvSpPr>
      <xdr:spPr>
        <a:xfrm>
          <a:off x="12547111" y="974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49664</xdr:rowOff>
    </xdr:from>
    <xdr:to>
      <xdr:col>85</xdr:col>
      <xdr:colOff>127000</xdr:colOff>
      <xdr:row>79</xdr:row>
      <xdr:rowOff>88722</xdr:rowOff>
    </xdr:to>
    <xdr:cxnSp macro="">
      <xdr:nvCxnSpPr>
        <xdr:cNvPr id="639" name="直線コネクタ 638"/>
        <xdr:cNvCxnSpPr/>
      </xdr:nvCxnSpPr>
      <xdr:spPr>
        <a:xfrm>
          <a:off x="15481300" y="13594214"/>
          <a:ext cx="838200" cy="3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0"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49664</xdr:rowOff>
    </xdr:from>
    <xdr:to>
      <xdr:col>81</xdr:col>
      <xdr:colOff>50800</xdr:colOff>
      <xdr:row>79</xdr:row>
      <xdr:rowOff>71317</xdr:rowOff>
    </xdr:to>
    <xdr:cxnSp macro="">
      <xdr:nvCxnSpPr>
        <xdr:cNvPr id="642" name="直線コネクタ 641"/>
        <xdr:cNvCxnSpPr/>
      </xdr:nvCxnSpPr>
      <xdr:spPr>
        <a:xfrm flipV="1">
          <a:off x="14592300" y="13594214"/>
          <a:ext cx="889000" cy="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96164</xdr:rowOff>
    </xdr:from>
    <xdr:ext cx="469744" cy="259045"/>
    <xdr:sp macro="" textlink="">
      <xdr:nvSpPr>
        <xdr:cNvPr id="644" name="テキスト ボックス 643"/>
        <xdr:cNvSpPr txBox="1"/>
      </xdr:nvSpPr>
      <xdr:spPr>
        <a:xfrm>
          <a:off x="15246428" y="1364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71317</xdr:rowOff>
    </xdr:from>
    <xdr:to>
      <xdr:col>76</xdr:col>
      <xdr:colOff>114300</xdr:colOff>
      <xdr:row>79</xdr:row>
      <xdr:rowOff>77848</xdr:rowOff>
    </xdr:to>
    <xdr:cxnSp macro="">
      <xdr:nvCxnSpPr>
        <xdr:cNvPr id="645" name="直線コネクタ 644"/>
        <xdr:cNvCxnSpPr/>
      </xdr:nvCxnSpPr>
      <xdr:spPr>
        <a:xfrm flipV="1">
          <a:off x="13703300" y="1361586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7" name="テキスト ボックス 646"/>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71904</xdr:rowOff>
    </xdr:from>
    <xdr:to>
      <xdr:col>71</xdr:col>
      <xdr:colOff>177800</xdr:colOff>
      <xdr:row>79</xdr:row>
      <xdr:rowOff>77848</xdr:rowOff>
    </xdr:to>
    <xdr:cxnSp macro="">
      <xdr:nvCxnSpPr>
        <xdr:cNvPr id="648" name="直線コネクタ 647"/>
        <xdr:cNvCxnSpPr/>
      </xdr:nvCxnSpPr>
      <xdr:spPr>
        <a:xfrm>
          <a:off x="12814300" y="1361645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9" name="フローチャート: 判断 648"/>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50" name="テキスト ボックス 649"/>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1" name="フローチャート: 判断 650"/>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133777</xdr:rowOff>
    </xdr:from>
    <xdr:ext cx="378565" cy="259045"/>
    <xdr:sp macro="" textlink="">
      <xdr:nvSpPr>
        <xdr:cNvPr id="652" name="テキスト ボックス 651"/>
        <xdr:cNvSpPr txBox="1"/>
      </xdr:nvSpPr>
      <xdr:spPr>
        <a:xfrm>
          <a:off x="12625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37922</xdr:rowOff>
    </xdr:from>
    <xdr:to>
      <xdr:col>85</xdr:col>
      <xdr:colOff>177800</xdr:colOff>
      <xdr:row>79</xdr:row>
      <xdr:rowOff>139522</xdr:rowOff>
    </xdr:to>
    <xdr:sp macro="" textlink="">
      <xdr:nvSpPr>
        <xdr:cNvPr id="658" name="楕円 657"/>
        <xdr:cNvSpPr/>
      </xdr:nvSpPr>
      <xdr:spPr>
        <a:xfrm>
          <a:off x="16268700" y="135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152921</xdr:rowOff>
    </xdr:from>
    <xdr:ext cx="378565" cy="259045"/>
    <xdr:sp macro="" textlink="">
      <xdr:nvSpPr>
        <xdr:cNvPr id="659" name="災害復旧費該当値テキスト"/>
        <xdr:cNvSpPr txBox="1"/>
      </xdr:nvSpPr>
      <xdr:spPr>
        <a:xfrm>
          <a:off x="16370300" y="13526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170314</xdr:rowOff>
    </xdr:from>
    <xdr:to>
      <xdr:col>81</xdr:col>
      <xdr:colOff>101600</xdr:colOff>
      <xdr:row>79</xdr:row>
      <xdr:rowOff>100464</xdr:rowOff>
    </xdr:to>
    <xdr:sp macro="" textlink="">
      <xdr:nvSpPr>
        <xdr:cNvPr id="660" name="楕円 659"/>
        <xdr:cNvSpPr/>
      </xdr:nvSpPr>
      <xdr:spPr>
        <a:xfrm>
          <a:off x="15430500" y="1354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116991</xdr:rowOff>
    </xdr:from>
    <xdr:ext cx="469744" cy="259045"/>
    <xdr:sp macro="" textlink="">
      <xdr:nvSpPr>
        <xdr:cNvPr id="661" name="テキスト ボックス 660"/>
        <xdr:cNvSpPr txBox="1"/>
      </xdr:nvSpPr>
      <xdr:spPr>
        <a:xfrm>
          <a:off x="15246428" y="1331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20517</xdr:rowOff>
    </xdr:from>
    <xdr:to>
      <xdr:col>76</xdr:col>
      <xdr:colOff>165100</xdr:colOff>
      <xdr:row>79</xdr:row>
      <xdr:rowOff>122117</xdr:rowOff>
    </xdr:to>
    <xdr:sp macro="" textlink="">
      <xdr:nvSpPr>
        <xdr:cNvPr id="662" name="楕円 661"/>
        <xdr:cNvSpPr/>
      </xdr:nvSpPr>
      <xdr:spPr>
        <a:xfrm>
          <a:off x="14541500" y="1356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113244</xdr:rowOff>
    </xdr:from>
    <xdr:ext cx="378565" cy="259045"/>
    <xdr:sp macro="" textlink="">
      <xdr:nvSpPr>
        <xdr:cNvPr id="663" name="テキスト ボックス 662"/>
        <xdr:cNvSpPr txBox="1"/>
      </xdr:nvSpPr>
      <xdr:spPr>
        <a:xfrm>
          <a:off x="14403017" y="13657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27048</xdr:rowOff>
    </xdr:from>
    <xdr:to>
      <xdr:col>72</xdr:col>
      <xdr:colOff>38100</xdr:colOff>
      <xdr:row>79</xdr:row>
      <xdr:rowOff>128648</xdr:rowOff>
    </xdr:to>
    <xdr:sp macro="" textlink="">
      <xdr:nvSpPr>
        <xdr:cNvPr id="664" name="楕円 663"/>
        <xdr:cNvSpPr/>
      </xdr:nvSpPr>
      <xdr:spPr>
        <a:xfrm>
          <a:off x="13652500" y="1357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119775</xdr:rowOff>
    </xdr:from>
    <xdr:ext cx="378565" cy="259045"/>
    <xdr:sp macro="" textlink="">
      <xdr:nvSpPr>
        <xdr:cNvPr id="665" name="テキスト ボックス 664"/>
        <xdr:cNvSpPr txBox="1"/>
      </xdr:nvSpPr>
      <xdr:spPr>
        <a:xfrm>
          <a:off x="13514017" y="13664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21104</xdr:rowOff>
    </xdr:from>
    <xdr:to>
      <xdr:col>67</xdr:col>
      <xdr:colOff>101600</xdr:colOff>
      <xdr:row>79</xdr:row>
      <xdr:rowOff>122704</xdr:rowOff>
    </xdr:to>
    <xdr:sp macro="" textlink="">
      <xdr:nvSpPr>
        <xdr:cNvPr id="666" name="楕円 665"/>
        <xdr:cNvSpPr/>
      </xdr:nvSpPr>
      <xdr:spPr>
        <a:xfrm>
          <a:off x="12763500" y="1356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113831</xdr:rowOff>
    </xdr:from>
    <xdr:ext cx="378565" cy="259045"/>
    <xdr:sp macro="" textlink="">
      <xdr:nvSpPr>
        <xdr:cNvPr id="667" name="テキスト ボックス 666"/>
        <xdr:cNvSpPr txBox="1"/>
      </xdr:nvSpPr>
      <xdr:spPr>
        <a:xfrm>
          <a:off x="12625017" y="13658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4" name="直線コネクタ 693"/>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5"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6" name="直線コネクタ 695"/>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7"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8" name="直線コネクタ 697"/>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153612</xdr:rowOff>
    </xdr:from>
    <xdr:to>
      <xdr:col>85</xdr:col>
      <xdr:colOff>127000</xdr:colOff>
      <xdr:row>96</xdr:row>
      <xdr:rowOff>384</xdr:rowOff>
    </xdr:to>
    <xdr:cxnSp macro="">
      <xdr:nvCxnSpPr>
        <xdr:cNvPr id="699" name="直線コネクタ 698"/>
        <xdr:cNvCxnSpPr/>
      </xdr:nvCxnSpPr>
      <xdr:spPr>
        <a:xfrm flipV="1">
          <a:off x="15481300" y="16441362"/>
          <a:ext cx="838200" cy="1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12337</xdr:rowOff>
    </xdr:from>
    <xdr:ext cx="534377" cy="259045"/>
    <xdr:sp macro="" textlink="">
      <xdr:nvSpPr>
        <xdr:cNvPr id="700" name="公債費平均値テキスト"/>
        <xdr:cNvSpPr txBox="1"/>
      </xdr:nvSpPr>
      <xdr:spPr>
        <a:xfrm>
          <a:off x="16370300" y="1595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1" name="フローチャート: 判断 700"/>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170365</xdr:rowOff>
    </xdr:from>
    <xdr:to>
      <xdr:col>81</xdr:col>
      <xdr:colOff>50800</xdr:colOff>
      <xdr:row>96</xdr:row>
      <xdr:rowOff>384</xdr:rowOff>
    </xdr:to>
    <xdr:cxnSp macro="">
      <xdr:nvCxnSpPr>
        <xdr:cNvPr id="702" name="直線コネクタ 701"/>
        <xdr:cNvCxnSpPr/>
      </xdr:nvCxnSpPr>
      <xdr:spPr>
        <a:xfrm>
          <a:off x="14592300" y="16458115"/>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3" name="フローチャート: 判断 702"/>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95307</xdr:rowOff>
    </xdr:from>
    <xdr:ext cx="534377" cy="259045"/>
    <xdr:sp macro="" textlink="">
      <xdr:nvSpPr>
        <xdr:cNvPr id="704" name="テキスト ボックス 703"/>
        <xdr:cNvSpPr txBox="1"/>
      </xdr:nvSpPr>
      <xdr:spPr>
        <a:xfrm>
          <a:off x="15214111" y="158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115436</xdr:rowOff>
    </xdr:from>
    <xdr:to>
      <xdr:col>76</xdr:col>
      <xdr:colOff>114300</xdr:colOff>
      <xdr:row>95</xdr:row>
      <xdr:rowOff>170365</xdr:rowOff>
    </xdr:to>
    <xdr:cxnSp macro="">
      <xdr:nvCxnSpPr>
        <xdr:cNvPr id="705" name="直線コネクタ 704"/>
        <xdr:cNvCxnSpPr/>
      </xdr:nvCxnSpPr>
      <xdr:spPr>
        <a:xfrm>
          <a:off x="13703300" y="16403186"/>
          <a:ext cx="889000" cy="5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6" name="フローチャート: 判断 705"/>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89625</xdr:rowOff>
    </xdr:from>
    <xdr:ext cx="534377" cy="259045"/>
    <xdr:sp macro="" textlink="">
      <xdr:nvSpPr>
        <xdr:cNvPr id="707" name="テキスト ボックス 706"/>
        <xdr:cNvSpPr txBox="1"/>
      </xdr:nvSpPr>
      <xdr:spPr>
        <a:xfrm>
          <a:off x="14325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51265</xdr:rowOff>
    </xdr:from>
    <xdr:to>
      <xdr:col>71</xdr:col>
      <xdr:colOff>177800</xdr:colOff>
      <xdr:row>95</xdr:row>
      <xdr:rowOff>115436</xdr:rowOff>
    </xdr:to>
    <xdr:cxnSp macro="">
      <xdr:nvCxnSpPr>
        <xdr:cNvPr id="708" name="直線コネクタ 707"/>
        <xdr:cNvCxnSpPr/>
      </xdr:nvCxnSpPr>
      <xdr:spPr>
        <a:xfrm>
          <a:off x="12814300" y="16339015"/>
          <a:ext cx="889000" cy="6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9" name="フローチャート: 判断 708"/>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17485</xdr:rowOff>
    </xdr:from>
    <xdr:ext cx="534377" cy="259045"/>
    <xdr:sp macro="" textlink="">
      <xdr:nvSpPr>
        <xdr:cNvPr id="710" name="テキスト ボックス 709"/>
        <xdr:cNvSpPr txBox="1"/>
      </xdr:nvSpPr>
      <xdr:spPr>
        <a:xfrm>
          <a:off x="13436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1" name="フローチャート: 判断 710"/>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3018</xdr:rowOff>
    </xdr:from>
    <xdr:ext cx="534377" cy="259045"/>
    <xdr:sp macro="" textlink="">
      <xdr:nvSpPr>
        <xdr:cNvPr id="712" name="テキスト ボックス 711"/>
        <xdr:cNvSpPr txBox="1"/>
      </xdr:nvSpPr>
      <xdr:spPr>
        <a:xfrm>
          <a:off x="12547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102812</xdr:rowOff>
    </xdr:from>
    <xdr:to>
      <xdr:col>85</xdr:col>
      <xdr:colOff>177800</xdr:colOff>
      <xdr:row>96</xdr:row>
      <xdr:rowOff>32962</xdr:rowOff>
    </xdr:to>
    <xdr:sp macro="" textlink="">
      <xdr:nvSpPr>
        <xdr:cNvPr id="718" name="楕円 717"/>
        <xdr:cNvSpPr/>
      </xdr:nvSpPr>
      <xdr:spPr>
        <a:xfrm>
          <a:off x="16268700" y="1639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81239</xdr:rowOff>
    </xdr:from>
    <xdr:ext cx="534377" cy="259045"/>
    <xdr:sp macro="" textlink="">
      <xdr:nvSpPr>
        <xdr:cNvPr id="719" name="公債費該当値テキスト"/>
        <xdr:cNvSpPr txBox="1"/>
      </xdr:nvSpPr>
      <xdr:spPr>
        <a:xfrm>
          <a:off x="16370300" y="1636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121034</xdr:rowOff>
    </xdr:from>
    <xdr:to>
      <xdr:col>81</xdr:col>
      <xdr:colOff>101600</xdr:colOff>
      <xdr:row>96</xdr:row>
      <xdr:rowOff>51184</xdr:rowOff>
    </xdr:to>
    <xdr:sp macro="" textlink="">
      <xdr:nvSpPr>
        <xdr:cNvPr id="720" name="楕円 719"/>
        <xdr:cNvSpPr/>
      </xdr:nvSpPr>
      <xdr:spPr>
        <a:xfrm>
          <a:off x="15430500" y="1640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42311</xdr:rowOff>
    </xdr:from>
    <xdr:ext cx="534377" cy="259045"/>
    <xdr:sp macro="" textlink="">
      <xdr:nvSpPr>
        <xdr:cNvPr id="721" name="テキスト ボックス 720"/>
        <xdr:cNvSpPr txBox="1"/>
      </xdr:nvSpPr>
      <xdr:spPr>
        <a:xfrm>
          <a:off x="15214111" y="1650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119565</xdr:rowOff>
    </xdr:from>
    <xdr:to>
      <xdr:col>76</xdr:col>
      <xdr:colOff>165100</xdr:colOff>
      <xdr:row>96</xdr:row>
      <xdr:rowOff>49715</xdr:rowOff>
    </xdr:to>
    <xdr:sp macro="" textlink="">
      <xdr:nvSpPr>
        <xdr:cNvPr id="722" name="楕円 721"/>
        <xdr:cNvSpPr/>
      </xdr:nvSpPr>
      <xdr:spPr>
        <a:xfrm>
          <a:off x="14541500" y="164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40842</xdr:rowOff>
    </xdr:from>
    <xdr:ext cx="534377" cy="259045"/>
    <xdr:sp macro="" textlink="">
      <xdr:nvSpPr>
        <xdr:cNvPr id="723" name="テキスト ボックス 722"/>
        <xdr:cNvSpPr txBox="1"/>
      </xdr:nvSpPr>
      <xdr:spPr>
        <a:xfrm>
          <a:off x="14325111" y="1650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64636</xdr:rowOff>
    </xdr:from>
    <xdr:to>
      <xdr:col>72</xdr:col>
      <xdr:colOff>38100</xdr:colOff>
      <xdr:row>95</xdr:row>
      <xdr:rowOff>166236</xdr:rowOff>
    </xdr:to>
    <xdr:sp macro="" textlink="">
      <xdr:nvSpPr>
        <xdr:cNvPr id="724" name="楕円 723"/>
        <xdr:cNvSpPr/>
      </xdr:nvSpPr>
      <xdr:spPr>
        <a:xfrm>
          <a:off x="13652500" y="163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157363</xdr:rowOff>
    </xdr:from>
    <xdr:ext cx="534377" cy="259045"/>
    <xdr:sp macro="" textlink="">
      <xdr:nvSpPr>
        <xdr:cNvPr id="725" name="テキスト ボックス 724"/>
        <xdr:cNvSpPr txBox="1"/>
      </xdr:nvSpPr>
      <xdr:spPr>
        <a:xfrm>
          <a:off x="13436111" y="1644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465</xdr:rowOff>
    </xdr:from>
    <xdr:to>
      <xdr:col>67</xdr:col>
      <xdr:colOff>101600</xdr:colOff>
      <xdr:row>95</xdr:row>
      <xdr:rowOff>102065</xdr:rowOff>
    </xdr:to>
    <xdr:sp macro="" textlink="">
      <xdr:nvSpPr>
        <xdr:cNvPr id="726" name="楕円 725"/>
        <xdr:cNvSpPr/>
      </xdr:nvSpPr>
      <xdr:spPr>
        <a:xfrm>
          <a:off x="12763500" y="1628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93192</xdr:rowOff>
    </xdr:from>
    <xdr:ext cx="534377" cy="259045"/>
    <xdr:sp macro="" textlink="">
      <xdr:nvSpPr>
        <xdr:cNvPr id="727" name="テキスト ボックス 726"/>
        <xdr:cNvSpPr txBox="1"/>
      </xdr:nvSpPr>
      <xdr:spPr>
        <a:xfrm>
          <a:off x="12547111" y="1638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1" name="直線コネクタ 750"/>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4"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5" name="直線コネクタ 754"/>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7"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8" name="フローチャート: 判断 757"/>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0" name="フローチャート: 判断 759"/>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1" name="テキスト ボックス 760"/>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3" name="フローチャート: 判断 762"/>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4" name="テキスト ボックス 763"/>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6" name="フローチャート: 判断 765"/>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7" name="テキスト ボックス 766"/>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8" name="フローチャート: 判断 767"/>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69" name="テキスト ボックス 768"/>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147,641</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％増となっている。これは，私立保育園費や障がい者自立支援費の増などによるものである。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53,117</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％増となっている。これは，市街地再開発費の増などによるものである。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29,324</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％増となっている。これは，平成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年度臨時財政対策債の償還開始に伴う増などによるものである。</a:t>
          </a:r>
        </a:p>
        <a:p>
          <a:r>
            <a:rPr kumimoji="1" lang="ja-JP" altLang="en-US" sz="1300">
              <a:latin typeface="ＭＳ Ｐゴシック" panose="020B0600070205080204" pitchFamily="50" charset="-128"/>
              <a:ea typeface="ＭＳ Ｐゴシック" panose="020B0600070205080204" pitchFamily="50" charset="-128"/>
            </a:rPr>
            <a:t>いずれも類似団体と比較し住民一人当たりのコストは低い状況で推移していることから，引き続きコスト削減や事業の効率化，計画的な市債の活用に努めていく。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栃木県宇都宮市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年以降，市税収入の増加や決算剰余金の積み立てなどにより増加している。</a:t>
          </a:r>
        </a:p>
        <a:p>
          <a:r>
            <a:rPr kumimoji="1" lang="ja-JP" altLang="en-US" sz="1400">
              <a:latin typeface="ＭＳ ゴシック" pitchFamily="49" charset="-128"/>
              <a:ea typeface="ＭＳ ゴシック" pitchFamily="49" charset="-128"/>
            </a:rPr>
            <a:t>・実質収支は黒字を確保しており，引き続き収支のバランスが取れている状況である。</a:t>
          </a:r>
        </a:p>
        <a:p>
          <a:r>
            <a:rPr kumimoji="1" lang="ja-JP" altLang="en-US" sz="1400">
              <a:latin typeface="ＭＳ ゴシック" pitchFamily="49" charset="-128"/>
              <a:ea typeface="ＭＳ ゴシック" pitchFamily="49" charset="-128"/>
            </a:rPr>
            <a:t>・今後も分析結果を踏まえ，効果的かつ効率的な財政運営に努めていく。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栃木県宇都宮市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一般会計をはじめ，公営企業を含む特別会計すべてが黒字または収支均衡となっている。</a:t>
          </a:r>
        </a:p>
        <a:p>
          <a:r>
            <a:rPr kumimoji="1" lang="ja-JP" altLang="en-US" sz="1400">
              <a:latin typeface="ＭＳ ゴシック" pitchFamily="49" charset="-128"/>
              <a:ea typeface="ＭＳ ゴシック" pitchFamily="49" charset="-128"/>
            </a:rPr>
            <a:t>　水道事業会計及び下水道事業会計において，企業債の元利償還金の減少などにより流動資産が増加したことなどから，黒字額が増加した。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K1" zoomScale="70" zoomScaleNormal="70" workbookViewId="0">
      <selection activeCell="B1" sqref="B1:DI1"/>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199277160</v>
      </c>
      <c r="BO4" s="441"/>
      <c r="BP4" s="441"/>
      <c r="BQ4" s="441"/>
      <c r="BR4" s="441"/>
      <c r="BS4" s="441"/>
      <c r="BT4" s="441"/>
      <c r="BU4" s="442"/>
      <c r="BV4" s="440">
        <v>201279125</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4</v>
      </c>
      <c r="CU4" s="622"/>
      <c r="CV4" s="622"/>
      <c r="CW4" s="622"/>
      <c r="CX4" s="622"/>
      <c r="CY4" s="622"/>
      <c r="CZ4" s="622"/>
      <c r="DA4" s="623"/>
      <c r="DB4" s="621">
        <v>1.2</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193692455</v>
      </c>
      <c r="BO5" s="446"/>
      <c r="BP5" s="446"/>
      <c r="BQ5" s="446"/>
      <c r="BR5" s="446"/>
      <c r="BS5" s="446"/>
      <c r="BT5" s="446"/>
      <c r="BU5" s="447"/>
      <c r="BV5" s="445">
        <v>197604136</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92.7</v>
      </c>
      <c r="CU5" s="416"/>
      <c r="CV5" s="416"/>
      <c r="CW5" s="416"/>
      <c r="CX5" s="416"/>
      <c r="CY5" s="416"/>
      <c r="CZ5" s="416"/>
      <c r="DA5" s="417"/>
      <c r="DB5" s="415">
        <v>92.9</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5584705</v>
      </c>
      <c r="BO6" s="446"/>
      <c r="BP6" s="446"/>
      <c r="BQ6" s="446"/>
      <c r="BR6" s="446"/>
      <c r="BS6" s="446"/>
      <c r="BT6" s="446"/>
      <c r="BU6" s="447"/>
      <c r="BV6" s="445">
        <v>3674989</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93.5</v>
      </c>
      <c r="CU6" s="596"/>
      <c r="CV6" s="596"/>
      <c r="CW6" s="596"/>
      <c r="CX6" s="596"/>
      <c r="CY6" s="596"/>
      <c r="CZ6" s="596"/>
      <c r="DA6" s="597"/>
      <c r="DB6" s="595">
        <v>93.6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1506603</v>
      </c>
      <c r="BO7" s="446"/>
      <c r="BP7" s="446"/>
      <c r="BQ7" s="446"/>
      <c r="BR7" s="446"/>
      <c r="BS7" s="446"/>
      <c r="BT7" s="446"/>
      <c r="BU7" s="447"/>
      <c r="BV7" s="445">
        <v>2434034</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102276958</v>
      </c>
      <c r="CU7" s="446"/>
      <c r="CV7" s="446"/>
      <c r="CW7" s="446"/>
      <c r="CX7" s="446"/>
      <c r="CY7" s="446"/>
      <c r="CZ7" s="446"/>
      <c r="DA7" s="447"/>
      <c r="DB7" s="445">
        <v>101989411</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4078102</v>
      </c>
      <c r="BO8" s="446"/>
      <c r="BP8" s="446"/>
      <c r="BQ8" s="446"/>
      <c r="BR8" s="446"/>
      <c r="BS8" s="446"/>
      <c r="BT8" s="446"/>
      <c r="BU8" s="447"/>
      <c r="BV8" s="445">
        <v>1240955</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0.99</v>
      </c>
      <c r="CU8" s="559"/>
      <c r="CV8" s="559"/>
      <c r="CW8" s="559"/>
      <c r="CX8" s="559"/>
      <c r="CY8" s="559"/>
      <c r="CZ8" s="559"/>
      <c r="DA8" s="560"/>
      <c r="DB8" s="558">
        <v>0.98</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518594</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102</v>
      </c>
      <c r="AV9" s="503"/>
      <c r="AW9" s="503"/>
      <c r="AX9" s="503"/>
      <c r="AY9" s="425" t="s">
        <v>109</v>
      </c>
      <c r="AZ9" s="426"/>
      <c r="BA9" s="426"/>
      <c r="BB9" s="426"/>
      <c r="BC9" s="426"/>
      <c r="BD9" s="426"/>
      <c r="BE9" s="426"/>
      <c r="BF9" s="426"/>
      <c r="BG9" s="426"/>
      <c r="BH9" s="426"/>
      <c r="BI9" s="426"/>
      <c r="BJ9" s="426"/>
      <c r="BK9" s="426"/>
      <c r="BL9" s="426"/>
      <c r="BM9" s="427"/>
      <c r="BN9" s="445">
        <v>2837147</v>
      </c>
      <c r="BO9" s="446"/>
      <c r="BP9" s="446"/>
      <c r="BQ9" s="446"/>
      <c r="BR9" s="446"/>
      <c r="BS9" s="446"/>
      <c r="BT9" s="446"/>
      <c r="BU9" s="447"/>
      <c r="BV9" s="445">
        <v>-1034965</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12.8</v>
      </c>
      <c r="CU9" s="416"/>
      <c r="CV9" s="416"/>
      <c r="CW9" s="416"/>
      <c r="CX9" s="416"/>
      <c r="CY9" s="416"/>
      <c r="CZ9" s="416"/>
      <c r="DA9" s="417"/>
      <c r="DB9" s="415">
        <v>12.8</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511739</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6720</v>
      </c>
      <c r="BO10" s="446"/>
      <c r="BP10" s="446"/>
      <c r="BQ10" s="446"/>
      <c r="BR10" s="446"/>
      <c r="BS10" s="446"/>
      <c r="BT10" s="446"/>
      <c r="BU10" s="447"/>
      <c r="BV10" s="445">
        <v>9765</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102</v>
      </c>
      <c r="AV11" s="503"/>
      <c r="AW11" s="503"/>
      <c r="AX11" s="503"/>
      <c r="AY11" s="425" t="s">
        <v>119</v>
      </c>
      <c r="AZ11" s="426"/>
      <c r="BA11" s="426"/>
      <c r="BB11" s="426"/>
      <c r="BC11" s="426"/>
      <c r="BD11" s="426"/>
      <c r="BE11" s="426"/>
      <c r="BF11" s="426"/>
      <c r="BG11" s="426"/>
      <c r="BH11" s="426"/>
      <c r="BI11" s="426"/>
      <c r="BJ11" s="426"/>
      <c r="BK11" s="426"/>
      <c r="BL11" s="426"/>
      <c r="BM11" s="427"/>
      <c r="BN11" s="445">
        <v>58687</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522938</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1100000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513811</v>
      </c>
      <c r="S13" s="549"/>
      <c r="T13" s="549"/>
      <c r="U13" s="549"/>
      <c r="V13" s="550"/>
      <c r="W13" s="536" t="s">
        <v>134</v>
      </c>
      <c r="X13" s="458"/>
      <c r="Y13" s="458"/>
      <c r="Z13" s="458"/>
      <c r="AA13" s="458"/>
      <c r="AB13" s="459"/>
      <c r="AC13" s="421">
        <v>5788</v>
      </c>
      <c r="AD13" s="422"/>
      <c r="AE13" s="422"/>
      <c r="AF13" s="422"/>
      <c r="AG13" s="423"/>
      <c r="AH13" s="421">
        <v>5534</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2902554</v>
      </c>
      <c r="BO13" s="446"/>
      <c r="BP13" s="446"/>
      <c r="BQ13" s="446"/>
      <c r="BR13" s="446"/>
      <c r="BS13" s="446"/>
      <c r="BT13" s="446"/>
      <c r="BU13" s="447"/>
      <c r="BV13" s="445">
        <v>-2125200</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5</v>
      </c>
      <c r="CU13" s="416"/>
      <c r="CV13" s="416"/>
      <c r="CW13" s="416"/>
      <c r="CX13" s="416"/>
      <c r="CY13" s="416"/>
      <c r="CZ13" s="416"/>
      <c r="DA13" s="417"/>
      <c r="DB13" s="415">
        <v>4.4000000000000004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522262</v>
      </c>
      <c r="S14" s="549"/>
      <c r="T14" s="549"/>
      <c r="U14" s="549"/>
      <c r="V14" s="550"/>
      <c r="W14" s="551"/>
      <c r="X14" s="461"/>
      <c r="Y14" s="461"/>
      <c r="Z14" s="461"/>
      <c r="AA14" s="461"/>
      <c r="AB14" s="462"/>
      <c r="AC14" s="541">
        <v>2.6</v>
      </c>
      <c r="AD14" s="542"/>
      <c r="AE14" s="542"/>
      <c r="AF14" s="542"/>
      <c r="AG14" s="543"/>
      <c r="AH14" s="541">
        <v>2.5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6.4</v>
      </c>
      <c r="CU14" s="553"/>
      <c r="CV14" s="553"/>
      <c r="CW14" s="553"/>
      <c r="CX14" s="553"/>
      <c r="CY14" s="553"/>
      <c r="CZ14" s="553"/>
      <c r="DA14" s="554"/>
      <c r="DB14" s="552">
        <v>7.5</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133</v>
      </c>
      <c r="N15" s="546"/>
      <c r="O15" s="546"/>
      <c r="P15" s="546"/>
      <c r="Q15" s="547"/>
      <c r="R15" s="548">
        <v>513835</v>
      </c>
      <c r="S15" s="549"/>
      <c r="T15" s="549"/>
      <c r="U15" s="549"/>
      <c r="V15" s="550"/>
      <c r="W15" s="536" t="s">
        <v>141</v>
      </c>
      <c r="X15" s="458"/>
      <c r="Y15" s="458"/>
      <c r="Z15" s="458"/>
      <c r="AA15" s="458"/>
      <c r="AB15" s="459"/>
      <c r="AC15" s="421">
        <v>60456</v>
      </c>
      <c r="AD15" s="422"/>
      <c r="AE15" s="422"/>
      <c r="AF15" s="422"/>
      <c r="AG15" s="423"/>
      <c r="AH15" s="421">
        <v>58661</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76542779</v>
      </c>
      <c r="BO15" s="441"/>
      <c r="BP15" s="441"/>
      <c r="BQ15" s="441"/>
      <c r="BR15" s="441"/>
      <c r="BS15" s="441"/>
      <c r="BT15" s="441"/>
      <c r="BU15" s="442"/>
      <c r="BV15" s="440">
        <v>76101858</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26.8</v>
      </c>
      <c r="AD16" s="542"/>
      <c r="AE16" s="542"/>
      <c r="AF16" s="542"/>
      <c r="AG16" s="543"/>
      <c r="AH16" s="541">
        <v>26.1</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77454443</v>
      </c>
      <c r="BO16" s="446"/>
      <c r="BP16" s="446"/>
      <c r="BQ16" s="446"/>
      <c r="BR16" s="446"/>
      <c r="BS16" s="446"/>
      <c r="BT16" s="446"/>
      <c r="BU16" s="447"/>
      <c r="BV16" s="445">
        <v>77128610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159399</v>
      </c>
      <c r="AD17" s="422"/>
      <c r="AE17" s="422"/>
      <c r="AF17" s="422"/>
      <c r="AG17" s="423"/>
      <c r="AH17" s="421">
        <v>160370</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98904491</v>
      </c>
      <c r="BO17" s="446"/>
      <c r="BP17" s="446"/>
      <c r="BQ17" s="446"/>
      <c r="BR17" s="446"/>
      <c r="BS17" s="446"/>
      <c r="BT17" s="446"/>
      <c r="BU17" s="447"/>
      <c r="BV17" s="445">
        <v>98365289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416.85</v>
      </c>
      <c r="M18" s="510"/>
      <c r="N18" s="510"/>
      <c r="O18" s="510"/>
      <c r="P18" s="510"/>
      <c r="Q18" s="510"/>
      <c r="R18" s="511"/>
      <c r="S18" s="511"/>
      <c r="T18" s="511"/>
      <c r="U18" s="511"/>
      <c r="V18" s="512"/>
      <c r="W18" s="526"/>
      <c r="X18" s="527"/>
      <c r="Y18" s="527"/>
      <c r="Z18" s="527"/>
      <c r="AA18" s="527"/>
      <c r="AB18" s="537"/>
      <c r="AC18" s="409">
        <v>70.599999999999994</v>
      </c>
      <c r="AD18" s="410"/>
      <c r="AE18" s="410"/>
      <c r="AF18" s="410"/>
      <c r="AG18" s="513"/>
      <c r="AH18" s="409">
        <v>71.400000000000006</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97254306</v>
      </c>
      <c r="BO18" s="446"/>
      <c r="BP18" s="446"/>
      <c r="BQ18" s="446"/>
      <c r="BR18" s="446"/>
      <c r="BS18" s="446"/>
      <c r="BT18" s="446"/>
      <c r="BU18" s="447"/>
      <c r="BV18" s="445">
        <v>96326314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1244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117466833</v>
      </c>
      <c r="BO19" s="446"/>
      <c r="BP19" s="446"/>
      <c r="BQ19" s="446"/>
      <c r="BR19" s="446"/>
      <c r="BS19" s="446"/>
      <c r="BT19" s="446"/>
      <c r="BU19" s="447"/>
      <c r="BV19" s="445">
        <v>114539502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217419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111260791</v>
      </c>
      <c r="BO23" s="446"/>
      <c r="BP23" s="446"/>
      <c r="BQ23" s="446"/>
      <c r="BR23" s="446"/>
      <c r="BS23" s="446"/>
      <c r="BT23" s="446"/>
      <c r="BU23" s="447"/>
      <c r="BV23" s="445">
        <v>116067978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11092</v>
      </c>
      <c r="R24" s="422"/>
      <c r="S24" s="422"/>
      <c r="T24" s="422"/>
      <c r="U24" s="422"/>
      <c r="V24" s="423"/>
      <c r="W24" s="487"/>
      <c r="X24" s="478"/>
      <c r="Y24" s="479"/>
      <c r="Z24" s="418" t="s">
        <v>165</v>
      </c>
      <c r="AA24" s="419"/>
      <c r="AB24" s="419"/>
      <c r="AC24" s="419"/>
      <c r="AD24" s="419"/>
      <c r="AE24" s="419"/>
      <c r="AF24" s="419"/>
      <c r="AG24" s="420"/>
      <c r="AH24" s="421">
        <v>2885</v>
      </c>
      <c r="AI24" s="422"/>
      <c r="AJ24" s="422"/>
      <c r="AK24" s="422"/>
      <c r="AL24" s="423"/>
      <c r="AM24" s="421">
        <v>9506075</v>
      </c>
      <c r="AN24" s="422"/>
      <c r="AO24" s="422"/>
      <c r="AP24" s="422"/>
      <c r="AQ24" s="422"/>
      <c r="AR24" s="423"/>
      <c r="AS24" s="421">
        <v>3295</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65991661</v>
      </c>
      <c r="BO24" s="446"/>
      <c r="BP24" s="446"/>
      <c r="BQ24" s="446"/>
      <c r="BR24" s="446"/>
      <c r="BS24" s="446"/>
      <c r="BT24" s="446"/>
      <c r="BU24" s="447"/>
      <c r="BV24" s="445">
        <v>66762006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2</v>
      </c>
      <c r="M25" s="422"/>
      <c r="N25" s="422"/>
      <c r="O25" s="422"/>
      <c r="P25" s="423"/>
      <c r="Q25" s="421">
        <v>9024</v>
      </c>
      <c r="R25" s="422"/>
      <c r="S25" s="422"/>
      <c r="T25" s="422"/>
      <c r="U25" s="422"/>
      <c r="V25" s="423"/>
      <c r="W25" s="487"/>
      <c r="X25" s="478"/>
      <c r="Y25" s="479"/>
      <c r="Z25" s="418" t="s">
        <v>168</v>
      </c>
      <c r="AA25" s="419"/>
      <c r="AB25" s="419"/>
      <c r="AC25" s="419"/>
      <c r="AD25" s="419"/>
      <c r="AE25" s="419"/>
      <c r="AF25" s="419"/>
      <c r="AG25" s="420"/>
      <c r="AH25" s="421">
        <v>451</v>
      </c>
      <c r="AI25" s="422"/>
      <c r="AJ25" s="422"/>
      <c r="AK25" s="422"/>
      <c r="AL25" s="423"/>
      <c r="AM25" s="421">
        <v>1546028</v>
      </c>
      <c r="AN25" s="422"/>
      <c r="AO25" s="422"/>
      <c r="AP25" s="422"/>
      <c r="AQ25" s="422"/>
      <c r="AR25" s="423"/>
      <c r="AS25" s="421">
        <v>3428</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33006612</v>
      </c>
      <c r="BO25" s="441"/>
      <c r="BP25" s="441"/>
      <c r="BQ25" s="441"/>
      <c r="BR25" s="441"/>
      <c r="BS25" s="441"/>
      <c r="BT25" s="441"/>
      <c r="BU25" s="442"/>
      <c r="BV25" s="440">
        <v>22765768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7097</v>
      </c>
      <c r="R26" s="422"/>
      <c r="S26" s="422"/>
      <c r="T26" s="422"/>
      <c r="U26" s="422"/>
      <c r="V26" s="423"/>
      <c r="W26" s="487"/>
      <c r="X26" s="478"/>
      <c r="Y26" s="479"/>
      <c r="Z26" s="418" t="s">
        <v>171</v>
      </c>
      <c r="AA26" s="500"/>
      <c r="AB26" s="500"/>
      <c r="AC26" s="500"/>
      <c r="AD26" s="500"/>
      <c r="AE26" s="500"/>
      <c r="AF26" s="500"/>
      <c r="AG26" s="501"/>
      <c r="AH26" s="421">
        <v>128</v>
      </c>
      <c r="AI26" s="422"/>
      <c r="AJ26" s="422"/>
      <c r="AK26" s="422"/>
      <c r="AL26" s="423"/>
      <c r="AM26" s="421">
        <v>416000</v>
      </c>
      <c r="AN26" s="422"/>
      <c r="AO26" s="422"/>
      <c r="AP26" s="422"/>
      <c r="AQ26" s="422"/>
      <c r="AR26" s="423"/>
      <c r="AS26" s="421">
        <v>3250</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v>200000</v>
      </c>
      <c r="BO26" s="446"/>
      <c r="BP26" s="446"/>
      <c r="BQ26" s="446"/>
      <c r="BR26" s="446"/>
      <c r="BS26" s="446"/>
      <c r="BT26" s="446"/>
      <c r="BU26" s="447"/>
      <c r="BV26" s="445">
        <v>200000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8000</v>
      </c>
      <c r="R27" s="422"/>
      <c r="S27" s="422"/>
      <c r="T27" s="422"/>
      <c r="U27" s="422"/>
      <c r="V27" s="423"/>
      <c r="W27" s="487"/>
      <c r="X27" s="478"/>
      <c r="Y27" s="479"/>
      <c r="Z27" s="418" t="s">
        <v>174</v>
      </c>
      <c r="AA27" s="419"/>
      <c r="AB27" s="419"/>
      <c r="AC27" s="419"/>
      <c r="AD27" s="419"/>
      <c r="AE27" s="419"/>
      <c r="AF27" s="419"/>
      <c r="AG27" s="420"/>
      <c r="AH27" s="421">
        <v>52</v>
      </c>
      <c r="AI27" s="422"/>
      <c r="AJ27" s="422"/>
      <c r="AK27" s="422"/>
      <c r="AL27" s="423"/>
      <c r="AM27" s="421">
        <v>200512</v>
      </c>
      <c r="AN27" s="422"/>
      <c r="AO27" s="422"/>
      <c r="AP27" s="422"/>
      <c r="AQ27" s="422"/>
      <c r="AR27" s="423"/>
      <c r="AS27" s="421">
        <v>3856</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2731307</v>
      </c>
      <c r="BO27" s="449"/>
      <c r="BP27" s="449"/>
      <c r="BQ27" s="449"/>
      <c r="BR27" s="449"/>
      <c r="BS27" s="449"/>
      <c r="BT27" s="449"/>
      <c r="BU27" s="450"/>
      <c r="BV27" s="448">
        <v>2728247</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7100</v>
      </c>
      <c r="R28" s="422"/>
      <c r="S28" s="422"/>
      <c r="T28" s="422"/>
      <c r="U28" s="422"/>
      <c r="V28" s="423"/>
      <c r="W28" s="487"/>
      <c r="X28" s="478"/>
      <c r="Y28" s="479"/>
      <c r="Z28" s="418" t="s">
        <v>177</v>
      </c>
      <c r="AA28" s="419"/>
      <c r="AB28" s="419"/>
      <c r="AC28" s="419"/>
      <c r="AD28" s="419"/>
      <c r="AE28" s="419"/>
      <c r="AF28" s="419"/>
      <c r="AG28" s="420"/>
      <c r="AH28" s="421" t="s">
        <v>131</v>
      </c>
      <c r="AI28" s="422"/>
      <c r="AJ28" s="422"/>
      <c r="AK28" s="422"/>
      <c r="AL28" s="423"/>
      <c r="AM28" s="421" t="s">
        <v>178</v>
      </c>
      <c r="AN28" s="422"/>
      <c r="AO28" s="422"/>
      <c r="AP28" s="422"/>
      <c r="AQ28" s="422"/>
      <c r="AR28" s="423"/>
      <c r="AS28" s="421" t="s">
        <v>178</v>
      </c>
      <c r="AT28" s="422"/>
      <c r="AU28" s="422"/>
      <c r="AV28" s="422"/>
      <c r="AW28" s="422"/>
      <c r="AX28" s="424"/>
      <c r="AY28" s="428" t="s">
        <v>179</v>
      </c>
      <c r="AZ28" s="429"/>
      <c r="BA28" s="429"/>
      <c r="BB28" s="430"/>
      <c r="BC28" s="437" t="s">
        <v>41</v>
      </c>
      <c r="BD28" s="438"/>
      <c r="BE28" s="438"/>
      <c r="BF28" s="438"/>
      <c r="BG28" s="438"/>
      <c r="BH28" s="438"/>
      <c r="BI28" s="438"/>
      <c r="BJ28" s="438"/>
      <c r="BK28" s="438"/>
      <c r="BL28" s="438"/>
      <c r="BM28" s="439"/>
      <c r="BN28" s="440">
        <v>15234116</v>
      </c>
      <c r="BO28" s="441"/>
      <c r="BP28" s="441"/>
      <c r="BQ28" s="441"/>
      <c r="BR28" s="441"/>
      <c r="BS28" s="441"/>
      <c r="BT28" s="441"/>
      <c r="BU28" s="442"/>
      <c r="BV28" s="440">
        <v>14627396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43</v>
      </c>
      <c r="M29" s="422"/>
      <c r="N29" s="422"/>
      <c r="O29" s="422"/>
      <c r="P29" s="423"/>
      <c r="Q29" s="421">
        <v>6700</v>
      </c>
      <c r="R29" s="422"/>
      <c r="S29" s="422"/>
      <c r="T29" s="422"/>
      <c r="U29" s="422"/>
      <c r="V29" s="423"/>
      <c r="W29" s="488"/>
      <c r="X29" s="489"/>
      <c r="Y29" s="490"/>
      <c r="Z29" s="418" t="s">
        <v>181</v>
      </c>
      <c r="AA29" s="419"/>
      <c r="AB29" s="419"/>
      <c r="AC29" s="419"/>
      <c r="AD29" s="419"/>
      <c r="AE29" s="419"/>
      <c r="AF29" s="419"/>
      <c r="AG29" s="420"/>
      <c r="AH29" s="421">
        <v>2937</v>
      </c>
      <c r="AI29" s="422"/>
      <c r="AJ29" s="422"/>
      <c r="AK29" s="422"/>
      <c r="AL29" s="423"/>
      <c r="AM29" s="421">
        <v>9706587</v>
      </c>
      <c r="AN29" s="422"/>
      <c r="AO29" s="422"/>
      <c r="AP29" s="422"/>
      <c r="AQ29" s="422"/>
      <c r="AR29" s="423"/>
      <c r="AS29" s="421">
        <v>3305</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5912228</v>
      </c>
      <c r="BO29" s="446"/>
      <c r="BP29" s="446"/>
      <c r="BQ29" s="446"/>
      <c r="BR29" s="446"/>
      <c r="BS29" s="446"/>
      <c r="BT29" s="446"/>
      <c r="BU29" s="447"/>
      <c r="BV29" s="445">
        <v>6435708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102.1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14558196</v>
      </c>
      <c r="BO30" s="449"/>
      <c r="BP30" s="449"/>
      <c r="BQ30" s="449"/>
      <c r="BR30" s="449"/>
      <c r="BS30" s="449"/>
      <c r="BT30" s="449"/>
      <c r="BU30" s="450"/>
      <c r="BV30" s="448">
        <v>14801932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192</v>
      </c>
      <c r="AN33" s="408"/>
      <c r="AO33" s="407" t="s">
        <v>191</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192</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10</v>
      </c>
      <c r="V34" s="404"/>
      <c r="W34" s="403" t="str">
        <f>IF('各会計、関係団体の財政状況及び健全化判断比率'!B28="","",'各会計、関係団体の財政状況及び健全化判断比率'!B28)</f>
        <v>国民健康保険</v>
      </c>
      <c r="X34" s="403"/>
      <c r="Y34" s="403"/>
      <c r="Z34" s="403"/>
      <c r="AA34" s="403"/>
      <c r="AB34" s="403"/>
      <c r="AC34" s="403"/>
      <c r="AD34" s="403"/>
      <c r="AE34" s="403"/>
      <c r="AF34" s="403"/>
      <c r="AG34" s="403"/>
      <c r="AH34" s="403"/>
      <c r="AI34" s="403"/>
      <c r="AJ34" s="403"/>
      <c r="AK34" s="403"/>
      <c r="AL34" s="193"/>
      <c r="AM34" s="404">
        <f>IF(AO34="","",MAX(C34:D43,U34:V43)+1)</f>
        <v>15</v>
      </c>
      <c r="AN34" s="404"/>
      <c r="AO34" s="403" t="str">
        <f>IF('各会計、関係団体の財政状況及び健全化判断比率'!B33="","",'各会計、関係団体の財政状況及び健全化判断比率'!B33)</f>
        <v>水道事業</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18</v>
      </c>
      <c r="BX34" s="404"/>
      <c r="BY34" s="403" t="str">
        <f>IF('各会計、関係団体の財政状況及び健全化判断比率'!B68="","",'各会計、関係団体の財政状況及び健全化判断比率'!B68)</f>
        <v>栃木県後期高齢者医療広域連合（一般会計）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23</v>
      </c>
      <c r="CP34" s="404"/>
      <c r="CQ34" s="403" t="str">
        <f>IF('各会計、関係団体の財政状況及び健全化判断比率'!BS7="","",'各会計、関係団体の財政状況及び健全化判断比率'!BS7)</f>
        <v>宇都宮市医療保健事業団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母子父子寡婦福祉資金貸付事業</v>
      </c>
      <c r="F35" s="403"/>
      <c r="G35" s="403"/>
      <c r="H35" s="403"/>
      <c r="I35" s="403"/>
      <c r="J35" s="403"/>
      <c r="K35" s="403"/>
      <c r="L35" s="403"/>
      <c r="M35" s="403"/>
      <c r="N35" s="403"/>
      <c r="O35" s="403"/>
      <c r="P35" s="403"/>
      <c r="Q35" s="403"/>
      <c r="R35" s="403"/>
      <c r="S35" s="403"/>
      <c r="T35" s="193"/>
      <c r="U35" s="404">
        <f>IF(W35="","",U34+1)</f>
        <v>11</v>
      </c>
      <c r="V35" s="404"/>
      <c r="W35" s="403" t="str">
        <f>IF('各会計、関係団体の財政状況及び健全化判断比率'!B29="","",'各会計、関係団体の財政状況及び健全化判断比率'!B29)</f>
        <v>介護保険</v>
      </c>
      <c r="X35" s="403"/>
      <c r="Y35" s="403"/>
      <c r="Z35" s="403"/>
      <c r="AA35" s="403"/>
      <c r="AB35" s="403"/>
      <c r="AC35" s="403"/>
      <c r="AD35" s="403"/>
      <c r="AE35" s="403"/>
      <c r="AF35" s="403"/>
      <c r="AG35" s="403"/>
      <c r="AH35" s="403"/>
      <c r="AI35" s="403"/>
      <c r="AJ35" s="403"/>
      <c r="AK35" s="403"/>
      <c r="AL35" s="193"/>
      <c r="AM35" s="404">
        <f t="shared" ref="AM35:AM43" si="0">IF(AO35="","",AM34+1)</f>
        <v>16</v>
      </c>
      <c r="AN35" s="404"/>
      <c r="AO35" s="403" t="str">
        <f>IF('各会計、関係団体の財政状況及び健全化判断比率'!B34="","",'各会計、関係団体の財政状況及び健全化判断比率'!B34)</f>
        <v>下水道事業</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19</v>
      </c>
      <c r="BX35" s="404"/>
      <c r="BY35" s="403" t="str">
        <f>IF('各会計、関係団体の財政状況及び健全化判断比率'!B69="","",'各会計、関係団体の財政状況及び健全化判断比率'!B69)</f>
        <v>栃木県後期高齢者医療広域連合（後期高齢者医療特別会計）</v>
      </c>
      <c r="BZ35" s="403"/>
      <c r="CA35" s="403"/>
      <c r="CB35" s="403"/>
      <c r="CC35" s="403"/>
      <c r="CD35" s="403"/>
      <c r="CE35" s="403"/>
      <c r="CF35" s="403"/>
      <c r="CG35" s="403"/>
      <c r="CH35" s="403"/>
      <c r="CI35" s="403"/>
      <c r="CJ35" s="403"/>
      <c r="CK35" s="403"/>
      <c r="CL35" s="403"/>
      <c r="CM35" s="403"/>
      <c r="CN35" s="193"/>
      <c r="CO35" s="404">
        <f t="shared" ref="CO35:CO43" si="3">IF(CQ35="","",CO34+1)</f>
        <v>24</v>
      </c>
      <c r="CP35" s="404"/>
      <c r="CQ35" s="403" t="str">
        <f>IF('各会計、関係団体の財政状況及び健全化判断比率'!BS8="","",'各会計、関係団体の財政状況及び健全化判断比率'!BS8)</f>
        <v>宇都宮市農業公社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生活排水処理事業</v>
      </c>
      <c r="F36" s="403"/>
      <c r="G36" s="403"/>
      <c r="H36" s="403"/>
      <c r="I36" s="403"/>
      <c r="J36" s="403"/>
      <c r="K36" s="403"/>
      <c r="L36" s="403"/>
      <c r="M36" s="403"/>
      <c r="N36" s="403"/>
      <c r="O36" s="403"/>
      <c r="P36" s="403"/>
      <c r="Q36" s="403"/>
      <c r="R36" s="403"/>
      <c r="S36" s="403"/>
      <c r="T36" s="193"/>
      <c r="U36" s="404">
        <f t="shared" ref="U36:U43" si="4">IF(W36="","",U35+1)</f>
        <v>12</v>
      </c>
      <c r="V36" s="404"/>
      <c r="W36" s="403" t="str">
        <f>IF('各会計、関係団体の財政状況及び健全化判断比率'!B30="","",'各会計、関係団体の財政状況及び健全化判断比率'!B30)</f>
        <v>後期高齢者医療</v>
      </c>
      <c r="X36" s="403"/>
      <c r="Y36" s="403"/>
      <c r="Z36" s="403"/>
      <c r="AA36" s="403"/>
      <c r="AB36" s="403"/>
      <c r="AC36" s="403"/>
      <c r="AD36" s="403"/>
      <c r="AE36" s="403"/>
      <c r="AF36" s="403"/>
      <c r="AG36" s="403"/>
      <c r="AH36" s="403"/>
      <c r="AI36" s="403"/>
      <c r="AJ36" s="403"/>
      <c r="AK36" s="403"/>
      <c r="AL36" s="193"/>
      <c r="AM36" s="404">
        <f t="shared" si="0"/>
        <v>17</v>
      </c>
      <c r="AN36" s="404"/>
      <c r="AO36" s="403" t="str">
        <f>IF('各会計、関係団体の財政状況及び健全化判断比率'!B35="","",'各会計、関係団体の財政状況及び健全化判断比率'!B35)</f>
        <v>中央卸売市場事業</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20</v>
      </c>
      <c r="BX36" s="404"/>
      <c r="BY36" s="403" t="str">
        <f>IF('各会計、関係団体の財政状況及び健全化判断比率'!B70="","",'各会計、関係団体の財政状況及び健全化判断比率'!B70)</f>
        <v>栃木県市町村総合事務組合（一般会計）</v>
      </c>
      <c r="BZ36" s="403"/>
      <c r="CA36" s="403"/>
      <c r="CB36" s="403"/>
      <c r="CC36" s="403"/>
      <c r="CD36" s="403"/>
      <c r="CE36" s="403"/>
      <c r="CF36" s="403"/>
      <c r="CG36" s="403"/>
      <c r="CH36" s="403"/>
      <c r="CI36" s="403"/>
      <c r="CJ36" s="403"/>
      <c r="CK36" s="403"/>
      <c r="CL36" s="403"/>
      <c r="CM36" s="403"/>
      <c r="CN36" s="193"/>
      <c r="CO36" s="404">
        <f t="shared" si="3"/>
        <v>25</v>
      </c>
      <c r="CP36" s="404"/>
      <c r="CQ36" s="403" t="str">
        <f>IF('各会計、関係団体の財政状況及び健全化判断比率'!BS9="","",'各会計、関係団体の財政状況及び健全化判断比率'!BS9)</f>
        <v>グリーントラストうつのみや</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都市開発資金事業</v>
      </c>
      <c r="F37" s="403"/>
      <c r="G37" s="403"/>
      <c r="H37" s="403"/>
      <c r="I37" s="403"/>
      <c r="J37" s="403"/>
      <c r="K37" s="403"/>
      <c r="L37" s="403"/>
      <c r="M37" s="403"/>
      <c r="N37" s="403"/>
      <c r="O37" s="403"/>
      <c r="P37" s="403"/>
      <c r="Q37" s="403"/>
      <c r="R37" s="403"/>
      <c r="S37" s="403"/>
      <c r="T37" s="193"/>
      <c r="U37" s="404">
        <f t="shared" si="4"/>
        <v>13</v>
      </c>
      <c r="V37" s="404"/>
      <c r="W37" s="403" t="str">
        <f>IF('各会計、関係団体の財政状況及び健全化判断比率'!B31="","",'各会計、関係団体の財政状況及び健全化判断比率'!B31)</f>
        <v>競輪</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21</v>
      </c>
      <c r="BX37" s="404"/>
      <c r="BY37" s="403" t="str">
        <f>IF('各会計、関係団体の財政状況及び健全化判断比率'!B71="","",'各会計、関係団体の財政状況及び健全化判断比率'!B71)</f>
        <v>栃木県市町村総合事務組合（特別会計）</v>
      </c>
      <c r="BZ37" s="403"/>
      <c r="CA37" s="403"/>
      <c r="CB37" s="403"/>
      <c r="CC37" s="403"/>
      <c r="CD37" s="403"/>
      <c r="CE37" s="403"/>
      <c r="CF37" s="403"/>
      <c r="CG37" s="403"/>
      <c r="CH37" s="403"/>
      <c r="CI37" s="403"/>
      <c r="CJ37" s="403"/>
      <c r="CK37" s="403"/>
      <c r="CL37" s="403"/>
      <c r="CM37" s="403"/>
      <c r="CN37" s="193"/>
      <c r="CO37" s="404">
        <f t="shared" si="3"/>
        <v>26</v>
      </c>
      <c r="CP37" s="404"/>
      <c r="CQ37" s="403" t="str">
        <f>IF('各会計、関係団体の財政状況及び健全化判断比率'!BS10="","",'各会計、関係団体の財政状況及び健全化判断比率'!BS10)</f>
        <v>宇都宮市スポーツ振興財団</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f t="shared" ref="C38:C43" si="5">IF(E38="","",C37+1)</f>
        <v>5</v>
      </c>
      <c r="D38" s="404"/>
      <c r="E38" s="403" t="str">
        <f>IF('各会計、関係団体の財政状況及び健全化判断比率'!B11="","",'各会計、関係団体の財政状況及び健全化判断比率'!B11)</f>
        <v>鶴田第２土地区画整理事業</v>
      </c>
      <c r="F38" s="403"/>
      <c r="G38" s="403"/>
      <c r="H38" s="403"/>
      <c r="I38" s="403"/>
      <c r="J38" s="403"/>
      <c r="K38" s="403"/>
      <c r="L38" s="403"/>
      <c r="M38" s="403"/>
      <c r="N38" s="403"/>
      <c r="O38" s="403"/>
      <c r="P38" s="403"/>
      <c r="Q38" s="403"/>
      <c r="R38" s="403"/>
      <c r="S38" s="403"/>
      <c r="T38" s="193"/>
      <c r="U38" s="404">
        <f t="shared" si="4"/>
        <v>14</v>
      </c>
      <c r="V38" s="404"/>
      <c r="W38" s="403" t="str">
        <f>IF('各会計、関係団体の財政状況及び健全化判断比率'!B32="","",'各会計、関係団体の財政状況及び健全化判断比率'!B32)</f>
        <v>駐車場</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22</v>
      </c>
      <c r="BX38" s="404"/>
      <c r="BY38" s="403" t="str">
        <f>IF('各会計、関係団体の財政状況及び健全化判断比率'!B72="","",'各会計、関係団体の財政状況及び健全化判断比率'!B72)</f>
        <v>宇都宮市街地開発組合</v>
      </c>
      <c r="BZ38" s="403"/>
      <c r="CA38" s="403"/>
      <c r="CB38" s="403"/>
      <c r="CC38" s="403"/>
      <c r="CD38" s="403"/>
      <c r="CE38" s="403"/>
      <c r="CF38" s="403"/>
      <c r="CG38" s="403"/>
      <c r="CH38" s="403"/>
      <c r="CI38" s="403"/>
      <c r="CJ38" s="403"/>
      <c r="CK38" s="403"/>
      <c r="CL38" s="403"/>
      <c r="CM38" s="403"/>
      <c r="CN38" s="193"/>
      <c r="CO38" s="404">
        <f t="shared" si="3"/>
        <v>27</v>
      </c>
      <c r="CP38" s="404"/>
      <c r="CQ38" s="403" t="str">
        <f>IF('各会計、関係団体の財政状況及び健全化判断比率'!BS11="","",'各会計、関係団体の財政状況及び健全化判断比率'!BS11)</f>
        <v>宇都宮市土地開発公社</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v>
      </c>
      <c r="DH38" s="405"/>
      <c r="DI38" s="197"/>
      <c r="DJ38" s="165"/>
      <c r="DK38" s="165"/>
      <c r="DL38" s="165"/>
      <c r="DM38" s="165"/>
      <c r="DN38" s="165"/>
      <c r="DO38" s="165"/>
    </row>
    <row r="39" spans="1:119" ht="32.25" customHeight="1" x14ac:dyDescent="0.15">
      <c r="A39" s="166"/>
      <c r="B39" s="192"/>
      <c r="C39" s="404">
        <f t="shared" si="5"/>
        <v>6</v>
      </c>
      <c r="D39" s="404"/>
      <c r="E39" s="403" t="str">
        <f>IF('各会計、関係団体の財政状況及び健全化判断比率'!B12="","",'各会計、関係団体の財政状況及び健全化判断比率'!B12)</f>
        <v>宇大東南部第１土地区画整理事業</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f t="shared" si="3"/>
        <v>28</v>
      </c>
      <c r="CP39" s="404"/>
      <c r="CQ39" s="403" t="str">
        <f>IF('各会計、関係団体の財政状況及び健全化判断比率'!BS12="","",'各会計、関係団体の財政状況及び健全化判断比率'!BS12)</f>
        <v>うつのみや文化創造財団</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f t="shared" si="5"/>
        <v>7</v>
      </c>
      <c r="D40" s="404"/>
      <c r="E40" s="403" t="str">
        <f>IF('各会計、関係団体の財政状況及び健全化判断比率'!B13="","",'各会計、関係団体の財政状況及び健全化判断比率'!B13)</f>
        <v>宇大東南部第２土地区画整理事業</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f t="shared" si="3"/>
        <v>29</v>
      </c>
      <c r="CP40" s="404"/>
      <c r="CQ40" s="403" t="str">
        <f>IF('各会計、関係団体の財政状況及び健全化判断比率'!BS13="","",'各会計、関係団体の財政状況及び健全化判断比率'!BS13)</f>
        <v>宇都宮ライトレール</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f t="shared" si="5"/>
        <v>8</v>
      </c>
      <c r="D41" s="404"/>
      <c r="E41" s="403" t="str">
        <f>IF('各会計、関係団体の財政状況及び健全化判断比率'!B14="","",'各会計、関係団体の財政状況及び健全化判断比率'!B14)</f>
        <v>岡本駅西土地区画整理事業</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f t="shared" si="5"/>
        <v>9</v>
      </c>
      <c r="D42" s="404"/>
      <c r="E42" s="403" t="str">
        <f>IF('各会計、関係団体の財政状況及び健全化判断比率'!B15="","",'各会計、関係団体の財政状況及び健全化判断比率'!B15)</f>
        <v>育英事業</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jOojtAY3ZZ4z5LOplJ8yxF6xaU8v3sUMaxnpuRG1tCX0ipjlXOOCcyWiUhgErqTCxvTatCC2K5RAWpn38DfYQ==" saltValue="RWmIiEGaDm3ug4+xbaTjGg==" spinCount="100000" sheet="1" objects="1" scenarios="1"/>
  <customSheetViews>
    <customSheetView guid="{F25AAEF0-D191-41E5-8496-E682285CA378}" scale="70" showGridLines="0" fitToPage="1" hiddenRows="1" hiddenColumns="1" topLeftCell="K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55" zoomScaleNormal="55" zoomScaleSheetLayoutView="100" workbookViewId="0">
      <selection activeCell="CR9" sqref="CR9:DA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24" t="s">
        <v>557</v>
      </c>
      <c r="D34" s="1224"/>
      <c r="E34" s="1225"/>
      <c r="F34" s="32">
        <v>5</v>
      </c>
      <c r="G34" s="33">
        <v>6.49</v>
      </c>
      <c r="H34" s="33">
        <v>7.83</v>
      </c>
      <c r="I34" s="33">
        <v>9.64</v>
      </c>
      <c r="J34" s="34">
        <v>10.19</v>
      </c>
      <c r="K34" s="22"/>
      <c r="L34" s="22"/>
      <c r="M34" s="22"/>
      <c r="N34" s="22"/>
      <c r="O34" s="22"/>
      <c r="P34" s="22"/>
    </row>
    <row r="35" spans="1:16" ht="39" customHeight="1" x14ac:dyDescent="0.15">
      <c r="A35" s="22"/>
      <c r="B35" s="35"/>
      <c r="C35" s="1218" t="s">
        <v>558</v>
      </c>
      <c r="D35" s="1219"/>
      <c r="E35" s="1220"/>
      <c r="F35" s="36">
        <v>4.3099999999999996</v>
      </c>
      <c r="G35" s="37">
        <v>4.33</v>
      </c>
      <c r="H35" s="37">
        <v>2.23</v>
      </c>
      <c r="I35" s="37">
        <v>1.1599999999999999</v>
      </c>
      <c r="J35" s="38">
        <v>3.92</v>
      </c>
      <c r="K35" s="22"/>
      <c r="L35" s="22"/>
      <c r="M35" s="22"/>
      <c r="N35" s="22"/>
      <c r="O35" s="22"/>
      <c r="P35" s="22"/>
    </row>
    <row r="36" spans="1:16" ht="39" customHeight="1" x14ac:dyDescent="0.15">
      <c r="A36" s="22"/>
      <c r="B36" s="35"/>
      <c r="C36" s="1218" t="s">
        <v>559</v>
      </c>
      <c r="D36" s="1219"/>
      <c r="E36" s="1220"/>
      <c r="F36" s="36">
        <v>3</v>
      </c>
      <c r="G36" s="37">
        <v>2.99</v>
      </c>
      <c r="H36" s="37">
        <v>3.37</v>
      </c>
      <c r="I36" s="37">
        <v>4.07</v>
      </c>
      <c r="J36" s="38">
        <v>3.89</v>
      </c>
      <c r="K36" s="22"/>
      <c r="L36" s="22"/>
      <c r="M36" s="22"/>
      <c r="N36" s="22"/>
      <c r="O36" s="22"/>
      <c r="P36" s="22"/>
    </row>
    <row r="37" spans="1:16" ht="39" customHeight="1" x14ac:dyDescent="0.15">
      <c r="A37" s="22"/>
      <c r="B37" s="35"/>
      <c r="C37" s="1218" t="s">
        <v>560</v>
      </c>
      <c r="D37" s="1219"/>
      <c r="E37" s="1220"/>
      <c r="F37" s="36">
        <v>1.1399999999999999</v>
      </c>
      <c r="G37" s="37">
        <v>1.22</v>
      </c>
      <c r="H37" s="37">
        <v>1.3</v>
      </c>
      <c r="I37" s="37">
        <v>1.38</v>
      </c>
      <c r="J37" s="38">
        <v>1.41</v>
      </c>
      <c r="K37" s="22"/>
      <c r="L37" s="22"/>
      <c r="M37" s="22"/>
      <c r="N37" s="22"/>
      <c r="O37" s="22"/>
      <c r="P37" s="22"/>
    </row>
    <row r="38" spans="1:16" ht="39" customHeight="1" x14ac:dyDescent="0.15">
      <c r="A38" s="22"/>
      <c r="B38" s="35"/>
      <c r="C38" s="1218" t="s">
        <v>561</v>
      </c>
      <c r="D38" s="1219"/>
      <c r="E38" s="1220"/>
      <c r="F38" s="36">
        <v>0</v>
      </c>
      <c r="G38" s="37">
        <v>0.2</v>
      </c>
      <c r="H38" s="37">
        <v>0</v>
      </c>
      <c r="I38" s="37">
        <v>0.01</v>
      </c>
      <c r="J38" s="38">
        <v>0.73</v>
      </c>
      <c r="K38" s="22"/>
      <c r="L38" s="22"/>
      <c r="M38" s="22"/>
      <c r="N38" s="22"/>
      <c r="O38" s="22"/>
      <c r="P38" s="22"/>
    </row>
    <row r="39" spans="1:16" ht="39" customHeight="1" x14ac:dyDescent="0.15">
      <c r="A39" s="22"/>
      <c r="B39" s="35"/>
      <c r="C39" s="1218" t="s">
        <v>562</v>
      </c>
      <c r="D39" s="1219"/>
      <c r="E39" s="1220"/>
      <c r="F39" s="36">
        <v>0.15</v>
      </c>
      <c r="G39" s="37">
        <v>0.03</v>
      </c>
      <c r="H39" s="37">
        <v>0.05</v>
      </c>
      <c r="I39" s="37">
        <v>0.44</v>
      </c>
      <c r="J39" s="38">
        <v>0.14000000000000001</v>
      </c>
      <c r="K39" s="22"/>
      <c r="L39" s="22"/>
      <c r="M39" s="22"/>
      <c r="N39" s="22"/>
      <c r="O39" s="22"/>
      <c r="P39" s="22"/>
    </row>
    <row r="40" spans="1:16" ht="39" customHeight="1" x14ac:dyDescent="0.15">
      <c r="A40" s="22"/>
      <c r="B40" s="35"/>
      <c r="C40" s="1218" t="s">
        <v>563</v>
      </c>
      <c r="D40" s="1219"/>
      <c r="E40" s="1220"/>
      <c r="F40" s="36">
        <v>0.09</v>
      </c>
      <c r="G40" s="37">
        <v>0.22</v>
      </c>
      <c r="H40" s="37">
        <v>0.08</v>
      </c>
      <c r="I40" s="37">
        <v>0.14000000000000001</v>
      </c>
      <c r="J40" s="38">
        <v>0.11</v>
      </c>
      <c r="K40" s="22"/>
      <c r="L40" s="22"/>
      <c r="M40" s="22"/>
      <c r="N40" s="22"/>
      <c r="O40" s="22"/>
      <c r="P40" s="22"/>
    </row>
    <row r="41" spans="1:16" ht="39" customHeight="1" x14ac:dyDescent="0.15">
      <c r="A41" s="22"/>
      <c r="B41" s="35"/>
      <c r="C41" s="1218" t="s">
        <v>564</v>
      </c>
      <c r="D41" s="1219"/>
      <c r="E41" s="1220"/>
      <c r="F41" s="36">
        <v>7.0000000000000007E-2</v>
      </c>
      <c r="G41" s="37">
        <v>0.04</v>
      </c>
      <c r="H41" s="37">
        <v>0</v>
      </c>
      <c r="I41" s="37">
        <v>0.04</v>
      </c>
      <c r="J41" s="38">
        <v>0.03</v>
      </c>
      <c r="K41" s="22"/>
      <c r="L41" s="22"/>
      <c r="M41" s="22"/>
      <c r="N41" s="22"/>
      <c r="O41" s="22"/>
      <c r="P41" s="22"/>
    </row>
    <row r="42" spans="1:16" ht="39" customHeight="1" x14ac:dyDescent="0.15">
      <c r="A42" s="22"/>
      <c r="B42" s="39"/>
      <c r="C42" s="1218" t="s">
        <v>565</v>
      </c>
      <c r="D42" s="1219"/>
      <c r="E42" s="1220"/>
      <c r="F42" s="36" t="s">
        <v>507</v>
      </c>
      <c r="G42" s="37" t="s">
        <v>507</v>
      </c>
      <c r="H42" s="37" t="s">
        <v>507</v>
      </c>
      <c r="I42" s="37" t="s">
        <v>507</v>
      </c>
      <c r="J42" s="38" t="s">
        <v>507</v>
      </c>
      <c r="K42" s="22"/>
      <c r="L42" s="22"/>
      <c r="M42" s="22"/>
      <c r="N42" s="22"/>
      <c r="O42" s="22"/>
      <c r="P42" s="22"/>
    </row>
    <row r="43" spans="1:16" ht="39" customHeight="1" thickBot="1" x14ac:dyDescent="0.2">
      <c r="A43" s="22"/>
      <c r="B43" s="40"/>
      <c r="C43" s="1221" t="s">
        <v>566</v>
      </c>
      <c r="D43" s="1222"/>
      <c r="E43" s="1223"/>
      <c r="F43" s="41">
        <v>3.74</v>
      </c>
      <c r="G43" s="42">
        <v>4.28</v>
      </c>
      <c r="H43" s="42">
        <v>0.02</v>
      </c>
      <c r="I43" s="42">
        <v>0.01</v>
      </c>
      <c r="J43" s="43">
        <v>0.04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7F0MJIgWqXQduOTp2rA2Pj/I6U/NUOApoClmj83ns+sO0zSx7vQoPuCRXLAaZa5Le7NN6cs1WYWH7dolXvs4w==" saltValue="iR4ekUqT9HdLdEm2KIldXQ==" spinCount="100000" sheet="1" objects="1" scenarios="1"/>
  <customSheetViews>
    <customSheetView guid="{F25AAEF0-D191-41E5-8496-E682285CA378}" scale="55" showGridLines="0" fitToPage="1" hiddenRows="1" hiddenColumns="1" topLeftCell="A25">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55" zoomScaleNormal="55" zoomScaleSheetLayoutView="55" workbookViewId="0">
      <selection activeCell="CR9" sqref="CR9:DA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16895</v>
      </c>
      <c r="L45" s="60">
        <v>16187</v>
      </c>
      <c r="M45" s="60">
        <v>15351</v>
      </c>
      <c r="N45" s="60">
        <v>15341</v>
      </c>
      <c r="O45" s="61">
        <v>15610</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x14ac:dyDescent="0.15">
      <c r="A47" s="48"/>
      <c r="B47" s="1236"/>
      <c r="C47" s="1237"/>
      <c r="D47" s="62"/>
      <c r="E47" s="1228" t="s">
        <v>13</v>
      </c>
      <c r="F47" s="1228"/>
      <c r="G47" s="1228"/>
      <c r="H47" s="1228"/>
      <c r="I47" s="1228"/>
      <c r="J47" s="1229"/>
      <c r="K47" s="63">
        <v>83</v>
      </c>
      <c r="L47" s="64">
        <v>83</v>
      </c>
      <c r="M47" s="64">
        <v>83</v>
      </c>
      <c r="N47" s="64">
        <v>83</v>
      </c>
      <c r="O47" s="65">
        <v>67</v>
      </c>
      <c r="P47" s="48"/>
      <c r="Q47" s="48"/>
      <c r="R47" s="48"/>
      <c r="S47" s="48"/>
      <c r="T47" s="48"/>
      <c r="U47" s="48"/>
    </row>
    <row r="48" spans="1:21" ht="30.75" customHeight="1" x14ac:dyDescent="0.15">
      <c r="A48" s="48"/>
      <c r="B48" s="1236"/>
      <c r="C48" s="1237"/>
      <c r="D48" s="62"/>
      <c r="E48" s="1228" t="s">
        <v>14</v>
      </c>
      <c r="F48" s="1228"/>
      <c r="G48" s="1228"/>
      <c r="H48" s="1228"/>
      <c r="I48" s="1228"/>
      <c r="J48" s="1229"/>
      <c r="K48" s="63">
        <v>4808</v>
      </c>
      <c r="L48" s="64">
        <v>4594</v>
      </c>
      <c r="M48" s="64">
        <v>3633</v>
      </c>
      <c r="N48" s="64">
        <v>3430</v>
      </c>
      <c r="O48" s="65">
        <v>3437</v>
      </c>
      <c r="P48" s="48"/>
      <c r="Q48" s="48"/>
      <c r="R48" s="48"/>
      <c r="S48" s="48"/>
      <c r="T48" s="48"/>
      <c r="U48" s="48"/>
    </row>
    <row r="49" spans="1:21" ht="30.75" customHeight="1" x14ac:dyDescent="0.15">
      <c r="A49" s="48"/>
      <c r="B49" s="1236"/>
      <c r="C49" s="1237"/>
      <c r="D49" s="62"/>
      <c r="E49" s="1228" t="s">
        <v>15</v>
      </c>
      <c r="F49" s="1228"/>
      <c r="G49" s="1228"/>
      <c r="H49" s="1228"/>
      <c r="I49" s="1228"/>
      <c r="J49" s="1229"/>
      <c r="K49" s="63" t="s">
        <v>507</v>
      </c>
      <c r="L49" s="64" t="s">
        <v>507</v>
      </c>
      <c r="M49" s="64" t="s">
        <v>507</v>
      </c>
      <c r="N49" s="64" t="s">
        <v>507</v>
      </c>
      <c r="O49" s="65" t="s">
        <v>507</v>
      </c>
      <c r="P49" s="48"/>
      <c r="Q49" s="48"/>
      <c r="R49" s="48"/>
      <c r="S49" s="48"/>
      <c r="T49" s="48"/>
      <c r="U49" s="48"/>
    </row>
    <row r="50" spans="1:21" ht="30.75" customHeight="1" x14ac:dyDescent="0.15">
      <c r="A50" s="48"/>
      <c r="B50" s="1236"/>
      <c r="C50" s="1237"/>
      <c r="D50" s="62"/>
      <c r="E50" s="1228" t="s">
        <v>16</v>
      </c>
      <c r="F50" s="1228"/>
      <c r="G50" s="1228"/>
      <c r="H50" s="1228"/>
      <c r="I50" s="1228"/>
      <c r="J50" s="1229"/>
      <c r="K50" s="63">
        <v>480</v>
      </c>
      <c r="L50" s="64">
        <v>401</v>
      </c>
      <c r="M50" s="64">
        <v>401</v>
      </c>
      <c r="N50" s="64">
        <v>1050</v>
      </c>
      <c r="O50" s="65">
        <v>2422</v>
      </c>
      <c r="P50" s="48"/>
      <c r="Q50" s="48"/>
      <c r="R50" s="48"/>
      <c r="S50" s="48"/>
      <c r="T50" s="48"/>
      <c r="U50" s="48"/>
    </row>
    <row r="51" spans="1:21" ht="30.75" customHeight="1" x14ac:dyDescent="0.15">
      <c r="A51" s="48"/>
      <c r="B51" s="1238"/>
      <c r="C51" s="1239"/>
      <c r="D51" s="66"/>
      <c r="E51" s="1228" t="s">
        <v>17</v>
      </c>
      <c r="F51" s="1228"/>
      <c r="G51" s="1228"/>
      <c r="H51" s="1228"/>
      <c r="I51" s="1228"/>
      <c r="J51" s="1229"/>
      <c r="K51" s="63">
        <v>1</v>
      </c>
      <c r="L51" s="64">
        <v>0</v>
      </c>
      <c r="M51" s="64">
        <v>0</v>
      </c>
      <c r="N51" s="64">
        <v>0</v>
      </c>
      <c r="O51" s="65">
        <v>0</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17290</v>
      </c>
      <c r="L52" s="64">
        <v>17276</v>
      </c>
      <c r="M52" s="64">
        <v>15787</v>
      </c>
      <c r="N52" s="64">
        <v>15723</v>
      </c>
      <c r="O52" s="65">
        <v>15712</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4977</v>
      </c>
      <c r="L53" s="69">
        <v>3989</v>
      </c>
      <c r="M53" s="69">
        <v>3681</v>
      </c>
      <c r="N53" s="69">
        <v>4181</v>
      </c>
      <c r="O53" s="70">
        <v>5824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ulwFf9LJzCiyk7y0J7pAuHB87KQOxU70PIx7aFC3wbKfCbPn91NzhOJ19vo1rlFSIHazlHeVPmINYYbg1GvIA==" saltValue="HtzvgnV9LW/o/tpnk9ePvA==" spinCount="100000" sheet="1" objects="1" scenarios="1"/>
  <customSheetViews>
    <customSheetView guid="{F25AAEF0-D191-41E5-8496-E682285CA378}" scale="55" showGridLines="0" fitToPage="1" hiddenRows="1" hiddenColumns="1">
      <rowBreaks count="1" manualBreakCount="1">
        <brk id="56"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6"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activeCell="CR9" sqref="CR9:DA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549</v>
      </c>
      <c r="J40" s="79" t="s">
        <v>550</v>
      </c>
      <c r="K40" s="79" t="s">
        <v>551</v>
      </c>
      <c r="L40" s="79" t="s">
        <v>552</v>
      </c>
      <c r="M40" s="80" t="s">
        <v>553</v>
      </c>
    </row>
    <row r="41" spans="2:13" ht="27.75" customHeight="1" x14ac:dyDescent="0.15">
      <c r="B41" s="1254" t="s">
        <v>23</v>
      </c>
      <c r="C41" s="1255"/>
      <c r="D41" s="81"/>
      <c r="E41" s="1256" t="s">
        <v>24</v>
      </c>
      <c r="F41" s="1256"/>
      <c r="G41" s="1256"/>
      <c r="H41" s="1257"/>
      <c r="I41" s="82">
        <v>128101</v>
      </c>
      <c r="J41" s="83">
        <v>125287</v>
      </c>
      <c r="K41" s="83">
        <v>122071</v>
      </c>
      <c r="L41" s="83">
        <v>119784</v>
      </c>
      <c r="M41" s="84">
        <v>114663</v>
      </c>
    </row>
    <row r="42" spans="2:13" ht="27.75" customHeight="1" x14ac:dyDescent="0.15">
      <c r="B42" s="1244"/>
      <c r="C42" s="1245"/>
      <c r="D42" s="85"/>
      <c r="E42" s="1248" t="s">
        <v>25</v>
      </c>
      <c r="F42" s="1248"/>
      <c r="G42" s="1248"/>
      <c r="H42" s="1249"/>
      <c r="I42" s="86">
        <v>12901</v>
      </c>
      <c r="J42" s="87">
        <v>12115</v>
      </c>
      <c r="K42" s="87">
        <v>14179</v>
      </c>
      <c r="L42" s="87">
        <v>13190</v>
      </c>
      <c r="M42" s="88">
        <v>10764</v>
      </c>
    </row>
    <row r="43" spans="2:13" ht="27.75" customHeight="1" x14ac:dyDescent="0.15">
      <c r="B43" s="1244"/>
      <c r="C43" s="1245"/>
      <c r="D43" s="85"/>
      <c r="E43" s="1248" t="s">
        <v>26</v>
      </c>
      <c r="F43" s="1248"/>
      <c r="G43" s="1248"/>
      <c r="H43" s="1249"/>
      <c r="I43" s="86">
        <v>41557</v>
      </c>
      <c r="J43" s="87">
        <v>38601</v>
      </c>
      <c r="K43" s="87">
        <v>35112</v>
      </c>
      <c r="L43" s="87">
        <v>31309</v>
      </c>
      <c r="M43" s="88">
        <v>28275</v>
      </c>
    </row>
    <row r="44" spans="2:13" ht="27.75" customHeight="1" x14ac:dyDescent="0.15">
      <c r="B44" s="1244"/>
      <c r="C44" s="1245"/>
      <c r="D44" s="85"/>
      <c r="E44" s="1248" t="s">
        <v>27</v>
      </c>
      <c r="F44" s="1248"/>
      <c r="G44" s="1248"/>
      <c r="H44" s="1249"/>
      <c r="I44" s="86" t="s">
        <v>507</v>
      </c>
      <c r="J44" s="87" t="s">
        <v>507</v>
      </c>
      <c r="K44" s="87" t="s">
        <v>507</v>
      </c>
      <c r="L44" s="87" t="s">
        <v>507</v>
      </c>
      <c r="M44" s="88" t="s">
        <v>507</v>
      </c>
    </row>
    <row r="45" spans="2:13" ht="27.75" customHeight="1" x14ac:dyDescent="0.15">
      <c r="B45" s="1244"/>
      <c r="C45" s="1245"/>
      <c r="D45" s="85"/>
      <c r="E45" s="1248" t="s">
        <v>28</v>
      </c>
      <c r="F45" s="1248"/>
      <c r="G45" s="1248"/>
      <c r="H45" s="1249"/>
      <c r="I45" s="86">
        <v>29256</v>
      </c>
      <c r="J45" s="87">
        <v>27157</v>
      </c>
      <c r="K45" s="87">
        <v>25422</v>
      </c>
      <c r="L45" s="87">
        <v>25151</v>
      </c>
      <c r="M45" s="88">
        <v>24836</v>
      </c>
    </row>
    <row r="46" spans="2:13" ht="27.75" customHeight="1" x14ac:dyDescent="0.15">
      <c r="B46" s="1244"/>
      <c r="C46" s="1245"/>
      <c r="D46" s="89"/>
      <c r="E46" s="1248" t="s">
        <v>29</v>
      </c>
      <c r="F46" s="1248"/>
      <c r="G46" s="1248"/>
      <c r="H46" s="1249"/>
      <c r="I46" s="86" t="s">
        <v>507</v>
      </c>
      <c r="J46" s="87">
        <v>62</v>
      </c>
      <c r="K46" s="87">
        <v>47</v>
      </c>
      <c r="L46" s="87">
        <v>38</v>
      </c>
      <c r="M46" s="88">
        <v>15</v>
      </c>
    </row>
    <row r="47" spans="2:13" ht="27.75" customHeight="1" x14ac:dyDescent="0.15">
      <c r="B47" s="1244"/>
      <c r="C47" s="1245"/>
      <c r="D47" s="90"/>
      <c r="E47" s="1258" t="s">
        <v>30</v>
      </c>
      <c r="F47" s="1259"/>
      <c r="G47" s="1259"/>
      <c r="H47" s="1260"/>
      <c r="I47" s="86" t="s">
        <v>507</v>
      </c>
      <c r="J47" s="87" t="s">
        <v>507</v>
      </c>
      <c r="K47" s="87" t="s">
        <v>507</v>
      </c>
      <c r="L47" s="87" t="s">
        <v>507</v>
      </c>
      <c r="M47" s="88" t="s">
        <v>507</v>
      </c>
    </row>
    <row r="48" spans="2:13" ht="27.75" customHeight="1" x14ac:dyDescent="0.15">
      <c r="B48" s="1244"/>
      <c r="C48" s="1245"/>
      <c r="D48" s="85"/>
      <c r="E48" s="1248" t="s">
        <v>31</v>
      </c>
      <c r="F48" s="1248"/>
      <c r="G48" s="1248"/>
      <c r="H48" s="1249"/>
      <c r="I48" s="86" t="s">
        <v>507</v>
      </c>
      <c r="J48" s="87" t="s">
        <v>507</v>
      </c>
      <c r="K48" s="87" t="s">
        <v>507</v>
      </c>
      <c r="L48" s="87" t="s">
        <v>507</v>
      </c>
      <c r="M48" s="88" t="s">
        <v>507</v>
      </c>
    </row>
    <row r="49" spans="2:13" ht="27.75" customHeight="1" x14ac:dyDescent="0.15">
      <c r="B49" s="1246"/>
      <c r="C49" s="1247"/>
      <c r="D49" s="85"/>
      <c r="E49" s="1248" t="s">
        <v>32</v>
      </c>
      <c r="F49" s="1248"/>
      <c r="G49" s="1248"/>
      <c r="H49" s="1249"/>
      <c r="I49" s="86" t="s">
        <v>507</v>
      </c>
      <c r="J49" s="87" t="s">
        <v>507</v>
      </c>
      <c r="K49" s="87" t="s">
        <v>507</v>
      </c>
      <c r="L49" s="87" t="s">
        <v>507</v>
      </c>
      <c r="M49" s="88" t="s">
        <v>507</v>
      </c>
    </row>
    <row r="50" spans="2:13" ht="27.75" customHeight="1" x14ac:dyDescent="0.15">
      <c r="B50" s="1242" t="s">
        <v>33</v>
      </c>
      <c r="C50" s="1243"/>
      <c r="D50" s="91"/>
      <c r="E50" s="1248" t="s">
        <v>34</v>
      </c>
      <c r="F50" s="1248"/>
      <c r="G50" s="1248"/>
      <c r="H50" s="1249"/>
      <c r="I50" s="86">
        <v>38425</v>
      </c>
      <c r="J50" s="87">
        <v>40120</v>
      </c>
      <c r="K50" s="87">
        <v>43385</v>
      </c>
      <c r="L50" s="87">
        <v>40818</v>
      </c>
      <c r="M50" s="88">
        <v>40000</v>
      </c>
    </row>
    <row r="51" spans="2:13" ht="27.75" customHeight="1" x14ac:dyDescent="0.15">
      <c r="B51" s="1244"/>
      <c r="C51" s="1245"/>
      <c r="D51" s="85"/>
      <c r="E51" s="1248" t="s">
        <v>35</v>
      </c>
      <c r="F51" s="1248"/>
      <c r="G51" s="1248"/>
      <c r="H51" s="1249"/>
      <c r="I51" s="86">
        <v>28028</v>
      </c>
      <c r="J51" s="87">
        <v>26562</v>
      </c>
      <c r="K51" s="87">
        <v>24407</v>
      </c>
      <c r="L51" s="87">
        <v>21748</v>
      </c>
      <c r="M51" s="88">
        <v>19823</v>
      </c>
    </row>
    <row r="52" spans="2:13" ht="27.75" customHeight="1" x14ac:dyDescent="0.15">
      <c r="B52" s="1246"/>
      <c r="C52" s="1247"/>
      <c r="D52" s="85"/>
      <c r="E52" s="1248" t="s">
        <v>36</v>
      </c>
      <c r="F52" s="1248"/>
      <c r="G52" s="1248"/>
      <c r="H52" s="1249"/>
      <c r="I52" s="86">
        <v>136630</v>
      </c>
      <c r="J52" s="87">
        <v>132483</v>
      </c>
      <c r="K52" s="87">
        <v>126408</v>
      </c>
      <c r="L52" s="87">
        <v>120065</v>
      </c>
      <c r="M52" s="88">
        <v>112935</v>
      </c>
    </row>
    <row r="53" spans="2:13" ht="27.75" customHeight="1" thickBot="1" x14ac:dyDescent="0.2">
      <c r="B53" s="1250" t="s">
        <v>37</v>
      </c>
      <c r="C53" s="1251"/>
      <c r="D53" s="92"/>
      <c r="E53" s="1252" t="s">
        <v>38</v>
      </c>
      <c r="F53" s="1252"/>
      <c r="G53" s="1252"/>
      <c r="H53" s="1253"/>
      <c r="I53" s="93">
        <v>8733</v>
      </c>
      <c r="J53" s="94">
        <v>4058</v>
      </c>
      <c r="K53" s="94">
        <v>2631</v>
      </c>
      <c r="L53" s="94">
        <v>6842</v>
      </c>
      <c r="M53" s="95">
        <v>5795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7PUS4PolnSQwK+96OZpnW+JaXoN41U0Ew2aCrgH6mrXPrssbmLjB15zAvbdgZN8Olw7r5S9AyD41FXGi44jZA==" saltValue="XBkw34PBqaZLfyf1As/O1g==" spinCount="100000" sheet="1" objects="1" scenarios="1"/>
  <customSheetViews>
    <customSheetView guid="{F25AAEF0-D191-41E5-8496-E682285CA378}" scale="55" showGridLines="0" fitToPage="1" hiddenRows="1" hiddenColumns="1" topLeftCell="A25">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G22" zoomScale="70" zoomScaleNormal="70" zoomScaleSheetLayoutView="100" workbookViewId="0">
      <selection activeCell="CR9" sqref="CR9:DA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69" t="s">
        <v>41</v>
      </c>
      <c r="D55" s="1269"/>
      <c r="E55" s="1270"/>
      <c r="F55" s="107">
        <v>14018</v>
      </c>
      <c r="G55" s="107">
        <v>14627</v>
      </c>
      <c r="H55" s="108">
        <v>15234</v>
      </c>
    </row>
    <row r="56" spans="2:8" ht="52.5" customHeight="1" x14ac:dyDescent="0.15">
      <c r="B56" s="109"/>
      <c r="C56" s="1271" t="s">
        <v>42</v>
      </c>
      <c r="D56" s="1271"/>
      <c r="E56" s="1272"/>
      <c r="F56" s="110">
        <v>6975</v>
      </c>
      <c r="G56" s="110">
        <v>6436</v>
      </c>
      <c r="H56" s="111">
        <v>5912</v>
      </c>
    </row>
    <row r="57" spans="2:8" ht="53.25" customHeight="1" x14ac:dyDescent="0.15">
      <c r="B57" s="109"/>
      <c r="C57" s="1273" t="s">
        <v>43</v>
      </c>
      <c r="D57" s="1273"/>
      <c r="E57" s="1274"/>
      <c r="F57" s="112">
        <v>16483</v>
      </c>
      <c r="G57" s="112">
        <v>14802</v>
      </c>
      <c r="H57" s="113">
        <v>14558</v>
      </c>
    </row>
    <row r="58" spans="2:8" ht="45.75" customHeight="1" x14ac:dyDescent="0.15">
      <c r="B58" s="114"/>
      <c r="C58" s="1261" t="s">
        <v>567</v>
      </c>
      <c r="D58" s="1262"/>
      <c r="E58" s="1263"/>
      <c r="F58" s="115">
        <v>8955</v>
      </c>
      <c r="G58" s="115">
        <v>7034</v>
      </c>
      <c r="H58" s="116">
        <v>6807</v>
      </c>
    </row>
    <row r="59" spans="2:8" ht="45.75" customHeight="1" x14ac:dyDescent="0.15">
      <c r="B59" s="114"/>
      <c r="C59" s="1261" t="s">
        <v>568</v>
      </c>
      <c r="D59" s="1262"/>
      <c r="E59" s="1263"/>
      <c r="F59" s="115">
        <v>4662</v>
      </c>
      <c r="G59" s="115">
        <v>4925</v>
      </c>
      <c r="H59" s="116">
        <v>4925</v>
      </c>
    </row>
    <row r="60" spans="2:8" ht="45.75" customHeight="1" x14ac:dyDescent="0.15">
      <c r="B60" s="114"/>
      <c r="C60" s="1261" t="s">
        <v>569</v>
      </c>
      <c r="D60" s="1262"/>
      <c r="E60" s="1263"/>
      <c r="F60" s="115">
        <v>1664</v>
      </c>
      <c r="G60" s="115">
        <v>1663</v>
      </c>
      <c r="H60" s="116">
        <v>1662</v>
      </c>
    </row>
    <row r="61" spans="2:8" ht="45.75" customHeight="1" x14ac:dyDescent="0.15">
      <c r="B61" s="114"/>
      <c r="C61" s="1261" t="s">
        <v>570</v>
      </c>
      <c r="D61" s="1262"/>
      <c r="E61" s="1263"/>
      <c r="F61" s="115">
        <v>556</v>
      </c>
      <c r="G61" s="115">
        <v>548</v>
      </c>
      <c r="H61" s="116">
        <v>539</v>
      </c>
    </row>
    <row r="62" spans="2:8" ht="45.75" customHeight="1" thickBot="1" x14ac:dyDescent="0.2">
      <c r="B62" s="117"/>
      <c r="C62" s="1264" t="s">
        <v>571</v>
      </c>
      <c r="D62" s="1265"/>
      <c r="E62" s="1266"/>
      <c r="F62" s="118">
        <v>316</v>
      </c>
      <c r="G62" s="118">
        <v>316</v>
      </c>
      <c r="H62" s="119">
        <v>316</v>
      </c>
    </row>
    <row r="63" spans="2:8" ht="52.5" customHeight="1" thickBot="1" x14ac:dyDescent="0.2">
      <c r="B63" s="120"/>
      <c r="C63" s="1267" t="s">
        <v>44</v>
      </c>
      <c r="D63" s="1267"/>
      <c r="E63" s="1268"/>
      <c r="F63" s="121">
        <v>37476</v>
      </c>
      <c r="G63" s="121">
        <v>35865</v>
      </c>
      <c r="H63" s="122">
        <v>35705</v>
      </c>
    </row>
    <row r="64" spans="2:8" ht="15" customHeight="1" x14ac:dyDescent="0.15"/>
    <row r="65" ht="0" hidden="1" customHeight="1" x14ac:dyDescent="0.15"/>
    <row r="66" ht="0" hidden="1" customHeight="1" x14ac:dyDescent="0.15"/>
  </sheetData>
  <sheetProtection algorithmName="SHA-512" hashValue="sIR1Yxw28uOlcqC8EBh32+epegRE7OFfQEmn0t2Gp5LAqJCcWApulcqxiMVgBagTm7rU2WgCKm8WDCTGBmEiEQ==" saltValue="agKT2AG3W8MQwMCmGJDvWQ==" spinCount="100000" sheet="1" objects="1" scenarios="1"/>
  <customSheetViews>
    <customSheetView guid="{F25AAEF0-D191-41E5-8496-E682285CA378}" scale="40" showGridLines="0" fitToPage="1" hiddenRows="1" hiddenColumns="1">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J10" zoomScale="85" zoomScaleNormal="85" zoomScaleSheetLayoutView="55" workbookViewId="0">
      <selection activeCell="B1" sqref="B1:DI1"/>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609</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599</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549</v>
      </c>
      <c r="BQ50" s="1279"/>
      <c r="BR50" s="1279"/>
      <c r="BS50" s="1279"/>
      <c r="BT50" s="1279"/>
      <c r="BU50" s="1279"/>
      <c r="BV50" s="1279"/>
      <c r="BW50" s="1279"/>
      <c r="BX50" s="1279" t="s">
        <v>550</v>
      </c>
      <c r="BY50" s="1279"/>
      <c r="BZ50" s="1279"/>
      <c r="CA50" s="1279"/>
      <c r="CB50" s="1279"/>
      <c r="CC50" s="1279"/>
      <c r="CD50" s="1279"/>
      <c r="CE50" s="1279"/>
      <c r="CF50" s="1279" t="s">
        <v>551</v>
      </c>
      <c r="CG50" s="1279"/>
      <c r="CH50" s="1279"/>
      <c r="CI50" s="1279"/>
      <c r="CJ50" s="1279"/>
      <c r="CK50" s="1279"/>
      <c r="CL50" s="1279"/>
      <c r="CM50" s="1279"/>
      <c r="CN50" s="1279" t="s">
        <v>552</v>
      </c>
      <c r="CO50" s="1279"/>
      <c r="CP50" s="1279"/>
      <c r="CQ50" s="1279"/>
      <c r="CR50" s="1279"/>
      <c r="CS50" s="1279"/>
      <c r="CT50" s="1279"/>
      <c r="CU50" s="1279"/>
      <c r="CV50" s="1279" t="s">
        <v>553</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600</v>
      </c>
      <c r="AO51" s="1282"/>
      <c r="AP51" s="1282"/>
      <c r="AQ51" s="1282"/>
      <c r="AR51" s="1282"/>
      <c r="AS51" s="1282"/>
      <c r="AT51" s="1282"/>
      <c r="AU51" s="1282"/>
      <c r="AV51" s="1282"/>
      <c r="AW51" s="1282"/>
      <c r="AX51" s="1282"/>
      <c r="AY51" s="1282"/>
      <c r="AZ51" s="1282"/>
      <c r="BA51" s="1282"/>
      <c r="BB51" s="1282" t="s">
        <v>601</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1"/>
      <c r="CG51" s="1280"/>
      <c r="CH51" s="1280"/>
      <c r="CI51" s="1280"/>
      <c r="CJ51" s="1280"/>
      <c r="CK51" s="1280"/>
      <c r="CL51" s="1280"/>
      <c r="CM51" s="1280"/>
      <c r="CN51" s="1280">
        <v>7.5</v>
      </c>
      <c r="CO51" s="1280"/>
      <c r="CP51" s="1280"/>
      <c r="CQ51" s="1280"/>
      <c r="CR51" s="1280"/>
      <c r="CS51" s="1280"/>
      <c r="CT51" s="1280"/>
      <c r="CU51" s="1280"/>
      <c r="CV51" s="1280">
        <v>6.4</v>
      </c>
      <c r="CW51" s="1280"/>
      <c r="CX51" s="1280"/>
      <c r="CY51" s="1280"/>
      <c r="CZ51" s="1280"/>
      <c r="DA51" s="1280"/>
      <c r="DB51" s="1280"/>
      <c r="DC51" s="1280"/>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602</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1"/>
      <c r="CG53" s="1280"/>
      <c r="CH53" s="1280"/>
      <c r="CI53" s="1280"/>
      <c r="CJ53" s="1280"/>
      <c r="CK53" s="1280"/>
      <c r="CL53" s="1280"/>
      <c r="CM53" s="1280"/>
      <c r="CN53" s="1280">
        <v>50.7</v>
      </c>
      <c r="CO53" s="1280"/>
      <c r="CP53" s="1280"/>
      <c r="CQ53" s="1280"/>
      <c r="CR53" s="1280"/>
      <c r="CS53" s="1280"/>
      <c r="CT53" s="1280"/>
      <c r="CU53" s="1280"/>
      <c r="CV53" s="1280">
        <v>52.2</v>
      </c>
      <c r="CW53" s="1280"/>
      <c r="CX53" s="1280"/>
      <c r="CY53" s="1280"/>
      <c r="CZ53" s="1280"/>
      <c r="DA53" s="1280"/>
      <c r="DB53" s="1280"/>
      <c r="DC53" s="1280"/>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5"/>
      <c r="H55" s="1275"/>
      <c r="I55" s="1275"/>
      <c r="J55" s="1275"/>
      <c r="K55" s="1292"/>
      <c r="L55" s="1292"/>
      <c r="M55" s="1292"/>
      <c r="N55" s="1292"/>
      <c r="AN55" s="1279" t="s">
        <v>603</v>
      </c>
      <c r="AO55" s="1279"/>
      <c r="AP55" s="1279"/>
      <c r="AQ55" s="1279"/>
      <c r="AR55" s="1279"/>
      <c r="AS55" s="1279"/>
      <c r="AT55" s="1279"/>
      <c r="AU55" s="1279"/>
      <c r="AV55" s="1279"/>
      <c r="AW55" s="1279"/>
      <c r="AX55" s="1279"/>
      <c r="AY55" s="1279"/>
      <c r="AZ55" s="1279"/>
      <c r="BA55" s="1279"/>
      <c r="BB55" s="1282" t="s">
        <v>601</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1"/>
      <c r="CG55" s="1280"/>
      <c r="CH55" s="1280"/>
      <c r="CI55" s="1280"/>
      <c r="CJ55" s="1280"/>
      <c r="CK55" s="1280"/>
      <c r="CL55" s="1280"/>
      <c r="CM55" s="1280"/>
      <c r="CN55" s="1280">
        <v>38.9</v>
      </c>
      <c r="CO55" s="1280"/>
      <c r="CP55" s="1280"/>
      <c r="CQ55" s="1280"/>
      <c r="CR55" s="1280"/>
      <c r="CS55" s="1280"/>
      <c r="CT55" s="1280"/>
      <c r="CU55" s="1280"/>
      <c r="CV55" s="1280">
        <v>37.6</v>
      </c>
      <c r="CW55" s="1280"/>
      <c r="CX55" s="1280"/>
      <c r="CY55" s="1280"/>
      <c r="CZ55" s="1280"/>
      <c r="DA55" s="1280"/>
      <c r="DB55" s="1280"/>
      <c r="DC55" s="1280"/>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602</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1"/>
      <c r="CG57" s="1280"/>
      <c r="CH57" s="1280"/>
      <c r="CI57" s="1280"/>
      <c r="CJ57" s="1280"/>
      <c r="CK57" s="1280"/>
      <c r="CL57" s="1280"/>
      <c r="CM57" s="1280"/>
      <c r="CN57" s="1280">
        <v>59.3</v>
      </c>
      <c r="CO57" s="1280"/>
      <c r="CP57" s="1280"/>
      <c r="CQ57" s="1280"/>
      <c r="CR57" s="1280"/>
      <c r="CS57" s="1280"/>
      <c r="CT57" s="1280"/>
      <c r="CU57" s="1280"/>
      <c r="CV57" s="1280">
        <v>60</v>
      </c>
      <c r="CW57" s="1280"/>
      <c r="CX57" s="1280"/>
      <c r="CY57" s="1280"/>
      <c r="CZ57" s="1280"/>
      <c r="DA57" s="1280"/>
      <c r="DB57" s="1280"/>
      <c r="DC57" s="1280"/>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604</v>
      </c>
    </row>
    <row r="64" spans="1:109" x14ac:dyDescent="0.15">
      <c r="B64" s="374"/>
      <c r="G64" s="381"/>
      <c r="I64" s="394"/>
      <c r="J64" s="394"/>
      <c r="K64" s="394"/>
      <c r="L64" s="394"/>
      <c r="M64" s="394"/>
      <c r="N64" s="395"/>
      <c r="AM64" s="381"/>
      <c r="AN64" s="381" t="s">
        <v>598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610</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599</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549</v>
      </c>
      <c r="BQ72" s="1279"/>
      <c r="BR72" s="1279"/>
      <c r="BS72" s="1279"/>
      <c r="BT72" s="1279"/>
      <c r="BU72" s="1279"/>
      <c r="BV72" s="1279"/>
      <c r="BW72" s="1279"/>
      <c r="BX72" s="1279" t="s">
        <v>550</v>
      </c>
      <c r="BY72" s="1279"/>
      <c r="BZ72" s="1279"/>
      <c r="CA72" s="1279"/>
      <c r="CB72" s="1279"/>
      <c r="CC72" s="1279"/>
      <c r="CD72" s="1279"/>
      <c r="CE72" s="1279"/>
      <c r="CF72" s="1279" t="s">
        <v>551</v>
      </c>
      <c r="CG72" s="1279"/>
      <c r="CH72" s="1279"/>
      <c r="CI72" s="1279"/>
      <c r="CJ72" s="1279"/>
      <c r="CK72" s="1279"/>
      <c r="CL72" s="1279"/>
      <c r="CM72" s="1279"/>
      <c r="CN72" s="1279" t="s">
        <v>552</v>
      </c>
      <c r="CO72" s="1279"/>
      <c r="CP72" s="1279"/>
      <c r="CQ72" s="1279"/>
      <c r="CR72" s="1279"/>
      <c r="CS72" s="1279"/>
      <c r="CT72" s="1279"/>
      <c r="CU72" s="1279"/>
      <c r="CV72" s="1279" t="s">
        <v>553</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600</v>
      </c>
      <c r="AO73" s="1282"/>
      <c r="AP73" s="1282"/>
      <c r="AQ73" s="1282"/>
      <c r="AR73" s="1282"/>
      <c r="AS73" s="1282"/>
      <c r="AT73" s="1282"/>
      <c r="AU73" s="1282"/>
      <c r="AV73" s="1282"/>
      <c r="AW73" s="1282"/>
      <c r="AX73" s="1282"/>
      <c r="AY73" s="1282"/>
      <c r="AZ73" s="1282"/>
      <c r="BA73" s="1282"/>
      <c r="BB73" s="1282" t="s">
        <v>605</v>
      </c>
      <c r="BC73" s="1282"/>
      <c r="BD73" s="1282"/>
      <c r="BE73" s="1282"/>
      <c r="BF73" s="1282"/>
      <c r="BG73" s="1282"/>
      <c r="BH73" s="1282"/>
      <c r="BI73" s="1282"/>
      <c r="BJ73" s="1282"/>
      <c r="BK73" s="1282"/>
      <c r="BL73" s="1282"/>
      <c r="BM73" s="1282"/>
      <c r="BN73" s="1282"/>
      <c r="BO73" s="1282"/>
      <c r="BP73" s="1280">
        <v>9.6999999999999993</v>
      </c>
      <c r="BQ73" s="1280"/>
      <c r="BR73" s="1280"/>
      <c r="BS73" s="1280"/>
      <c r="BT73" s="1280"/>
      <c r="BU73" s="1280"/>
      <c r="BV73" s="1280"/>
      <c r="BW73" s="1280"/>
      <c r="BX73" s="1280">
        <v>4.5</v>
      </c>
      <c r="BY73" s="1280"/>
      <c r="BZ73" s="1280"/>
      <c r="CA73" s="1280"/>
      <c r="CB73" s="1280"/>
      <c r="CC73" s="1280"/>
      <c r="CD73" s="1280"/>
      <c r="CE73" s="1280"/>
      <c r="CF73" s="1280">
        <v>2.9</v>
      </c>
      <c r="CG73" s="1280"/>
      <c r="CH73" s="1280"/>
      <c r="CI73" s="1280"/>
      <c r="CJ73" s="1280"/>
      <c r="CK73" s="1280"/>
      <c r="CL73" s="1280"/>
      <c r="CM73" s="1280"/>
      <c r="CN73" s="1280">
        <v>7.5</v>
      </c>
      <c r="CO73" s="1280"/>
      <c r="CP73" s="1280"/>
      <c r="CQ73" s="1280"/>
      <c r="CR73" s="1280"/>
      <c r="CS73" s="1280"/>
      <c r="CT73" s="1280"/>
      <c r="CU73" s="1280"/>
      <c r="CV73" s="1280">
        <v>6.4</v>
      </c>
      <c r="CW73" s="1280"/>
      <c r="CX73" s="1280"/>
      <c r="CY73" s="1280"/>
      <c r="CZ73" s="1280"/>
      <c r="DA73" s="1280"/>
      <c r="DB73" s="1280"/>
      <c r="DC73" s="1280"/>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606</v>
      </c>
      <c r="BC75" s="1282"/>
      <c r="BD75" s="1282"/>
      <c r="BE75" s="1282"/>
      <c r="BF75" s="1282"/>
      <c r="BG75" s="1282"/>
      <c r="BH75" s="1282"/>
      <c r="BI75" s="1282"/>
      <c r="BJ75" s="1282"/>
      <c r="BK75" s="1282"/>
      <c r="BL75" s="1282"/>
      <c r="BM75" s="1282"/>
      <c r="BN75" s="1282"/>
      <c r="BO75" s="1282"/>
      <c r="BP75" s="1280">
        <v>6.6</v>
      </c>
      <c r="BQ75" s="1280"/>
      <c r="BR75" s="1280"/>
      <c r="BS75" s="1280"/>
      <c r="BT75" s="1280"/>
      <c r="BU75" s="1280"/>
      <c r="BV75" s="1280"/>
      <c r="BW75" s="1280"/>
      <c r="BX75" s="1280">
        <v>5.6</v>
      </c>
      <c r="BY75" s="1280"/>
      <c r="BZ75" s="1280"/>
      <c r="CA75" s="1280"/>
      <c r="CB75" s="1280"/>
      <c r="CC75" s="1280"/>
      <c r="CD75" s="1280"/>
      <c r="CE75" s="1280"/>
      <c r="CF75" s="1280">
        <v>4.7</v>
      </c>
      <c r="CG75" s="1280"/>
      <c r="CH75" s="1280"/>
      <c r="CI75" s="1280"/>
      <c r="CJ75" s="1280"/>
      <c r="CK75" s="1280"/>
      <c r="CL75" s="1280"/>
      <c r="CM75" s="1280"/>
      <c r="CN75" s="1280">
        <v>4.4000000000000004</v>
      </c>
      <c r="CO75" s="1280"/>
      <c r="CP75" s="1280"/>
      <c r="CQ75" s="1280"/>
      <c r="CR75" s="1280"/>
      <c r="CS75" s="1280"/>
      <c r="CT75" s="1280"/>
      <c r="CU75" s="1280"/>
      <c r="CV75" s="1280">
        <v>5</v>
      </c>
      <c r="CW75" s="1280"/>
      <c r="CX75" s="1280"/>
      <c r="CY75" s="1280"/>
      <c r="CZ75" s="1280"/>
      <c r="DA75" s="1280"/>
      <c r="DB75" s="1280"/>
      <c r="DC75" s="1280"/>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5"/>
      <c r="H77" s="1275"/>
      <c r="I77" s="1275"/>
      <c r="J77" s="1275"/>
      <c r="K77" s="1296"/>
      <c r="L77" s="1296"/>
      <c r="M77" s="1296"/>
      <c r="N77" s="1296"/>
      <c r="AN77" s="1279" t="s">
        <v>603</v>
      </c>
      <c r="AO77" s="1279"/>
      <c r="AP77" s="1279"/>
      <c r="AQ77" s="1279"/>
      <c r="AR77" s="1279"/>
      <c r="AS77" s="1279"/>
      <c r="AT77" s="1279"/>
      <c r="AU77" s="1279"/>
      <c r="AV77" s="1279"/>
      <c r="AW77" s="1279"/>
      <c r="AX77" s="1279"/>
      <c r="AY77" s="1279"/>
      <c r="AZ77" s="1279"/>
      <c r="BA77" s="1279"/>
      <c r="BB77" s="1282" t="s">
        <v>605</v>
      </c>
      <c r="BC77" s="1282"/>
      <c r="BD77" s="1282"/>
      <c r="BE77" s="1282"/>
      <c r="BF77" s="1282"/>
      <c r="BG77" s="1282"/>
      <c r="BH77" s="1282"/>
      <c r="BI77" s="1282"/>
      <c r="BJ77" s="1282"/>
      <c r="BK77" s="1282"/>
      <c r="BL77" s="1282"/>
      <c r="BM77" s="1282"/>
      <c r="BN77" s="1282"/>
      <c r="BO77" s="1282"/>
      <c r="BP77" s="1280">
        <v>54.4</v>
      </c>
      <c r="BQ77" s="1280"/>
      <c r="BR77" s="1280"/>
      <c r="BS77" s="1280"/>
      <c r="BT77" s="1280"/>
      <c r="BU77" s="1280"/>
      <c r="BV77" s="1280"/>
      <c r="BW77" s="1280"/>
      <c r="BX77" s="1280">
        <v>47</v>
      </c>
      <c r="BY77" s="1280"/>
      <c r="BZ77" s="1280"/>
      <c r="CA77" s="1280"/>
      <c r="CB77" s="1280"/>
      <c r="CC77" s="1280"/>
      <c r="CD77" s="1280"/>
      <c r="CE77" s="1280"/>
      <c r="CF77" s="1280">
        <v>41.4</v>
      </c>
      <c r="CG77" s="1280"/>
      <c r="CH77" s="1280"/>
      <c r="CI77" s="1280"/>
      <c r="CJ77" s="1280"/>
      <c r="CK77" s="1280"/>
      <c r="CL77" s="1280"/>
      <c r="CM77" s="1280"/>
      <c r="CN77" s="1280">
        <v>38.9</v>
      </c>
      <c r="CO77" s="1280"/>
      <c r="CP77" s="1280"/>
      <c r="CQ77" s="1280"/>
      <c r="CR77" s="1280"/>
      <c r="CS77" s="1280"/>
      <c r="CT77" s="1280"/>
      <c r="CU77" s="1280"/>
      <c r="CV77" s="1280">
        <v>37.6</v>
      </c>
      <c r="CW77" s="1280"/>
      <c r="CX77" s="1280"/>
      <c r="CY77" s="1280"/>
      <c r="CZ77" s="1280"/>
      <c r="DA77" s="1280"/>
      <c r="DB77" s="1280"/>
      <c r="DC77" s="1280"/>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607</v>
      </c>
      <c r="BC79" s="1282"/>
      <c r="BD79" s="1282"/>
      <c r="BE79" s="1282"/>
      <c r="BF79" s="1282"/>
      <c r="BG79" s="1282"/>
      <c r="BH79" s="1282"/>
      <c r="BI79" s="1282"/>
      <c r="BJ79" s="1282"/>
      <c r="BK79" s="1282"/>
      <c r="BL79" s="1282"/>
      <c r="BM79" s="1282"/>
      <c r="BN79" s="1282"/>
      <c r="BO79" s="1282"/>
      <c r="BP79" s="1280">
        <v>8.1</v>
      </c>
      <c r="BQ79" s="1280"/>
      <c r="BR79" s="1280"/>
      <c r="BS79" s="1280"/>
      <c r="BT79" s="1280"/>
      <c r="BU79" s="1280"/>
      <c r="BV79" s="1280"/>
      <c r="BW79" s="1280"/>
      <c r="BX79" s="1280">
        <v>7.3</v>
      </c>
      <c r="BY79" s="1280"/>
      <c r="BZ79" s="1280"/>
      <c r="CA79" s="1280"/>
      <c r="CB79" s="1280"/>
      <c r="CC79" s="1280"/>
      <c r="CD79" s="1280"/>
      <c r="CE79" s="1280"/>
      <c r="CF79" s="1280">
        <v>6.7</v>
      </c>
      <c r="CG79" s="1280"/>
      <c r="CH79" s="1280"/>
      <c r="CI79" s="1280"/>
      <c r="CJ79" s="1280"/>
      <c r="CK79" s="1280"/>
      <c r="CL79" s="1280"/>
      <c r="CM79" s="1280"/>
      <c r="CN79" s="1280">
        <v>6.4</v>
      </c>
      <c r="CO79" s="1280"/>
      <c r="CP79" s="1280"/>
      <c r="CQ79" s="1280"/>
      <c r="CR79" s="1280"/>
      <c r="CS79" s="1280"/>
      <c r="CT79" s="1280"/>
      <c r="CU79" s="1280"/>
      <c r="CV79" s="1280">
        <v>6.1</v>
      </c>
      <c r="CW79" s="1280"/>
      <c r="CX79" s="1280"/>
      <c r="CY79" s="1280"/>
      <c r="CZ79" s="1280"/>
      <c r="DA79" s="1280"/>
      <c r="DB79" s="1280"/>
      <c r="DC79" s="1280"/>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5znjftVZ7l6MRFQg2anDkOuq9JuQiWOJK5zOwZl7ViRuNGuFrA/IIc+BRX4sXYX63hkKFgPWdwa7XAp5jOs5A==" saltValue="E/vsW829OXiGTdxKwVL1E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8" zoomScale="70" zoomScaleNormal="70" zoomScaleSheetLayoutView="70" workbookViewId="0">
      <selection activeCell="B1" sqref="B1:DI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2xtQ6MzQK08ra94+b4vm8jpHIULnoWmdZ4a5WZf/0Gx1ICKzkqytgAA+mg+xK6Jso/I9luqzEnWnwhw2J8Jzw==" saltValue="szXdf6WpekGVrZO3FQIzc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1" zoomScale="70" zoomScaleNormal="70" zoomScaleSheetLayoutView="55" workbookViewId="0">
      <selection activeCell="B1" sqref="B1:DI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Vs1dAe7mFm6MMJunXl9NBvuWhF5elrURl93w5OI/KtI2idiXIzQ+B+5GQ7boQaKiATJHDojhdUuF+G0bDzZSg==" saltValue="E4dLGaIVu/ZC5PeZuXRSF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546</v>
      </c>
      <c r="G2" s="136"/>
      <c r="H2" s="137"/>
    </row>
    <row r="3" spans="1:8" x14ac:dyDescent="0.15">
      <c r="A3" s="133" t="s">
        <v>539</v>
      </c>
      <c r="B3" s="138"/>
      <c r="C3" s="139"/>
      <c r="D3" s="140">
        <v>47139</v>
      </c>
      <c r="E3" s="141"/>
      <c r="F3" s="142">
        <v>47677</v>
      </c>
      <c r="G3" s="143"/>
      <c r="H3" s="144"/>
    </row>
    <row r="4" spans="1:8" x14ac:dyDescent="0.15">
      <c r="A4" s="145"/>
      <c r="B4" s="146"/>
      <c r="C4" s="147"/>
      <c r="D4" s="148">
        <v>20592</v>
      </c>
      <c r="E4" s="149"/>
      <c r="F4" s="150">
        <v>23360</v>
      </c>
      <c r="G4" s="151"/>
      <c r="H4" s="152"/>
    </row>
    <row r="5" spans="1:8" x14ac:dyDescent="0.15">
      <c r="A5" s="133" t="s">
        <v>541</v>
      </c>
      <c r="B5" s="138"/>
      <c r="C5" s="139"/>
      <c r="D5" s="140">
        <v>46258</v>
      </c>
      <c r="E5" s="141"/>
      <c r="F5" s="142">
        <v>51613</v>
      </c>
      <c r="G5" s="143"/>
      <c r="H5" s="144"/>
    </row>
    <row r="6" spans="1:8" x14ac:dyDescent="0.15">
      <c r="A6" s="145"/>
      <c r="B6" s="146"/>
      <c r="C6" s="147"/>
      <c r="D6" s="148">
        <v>24426</v>
      </c>
      <c r="E6" s="149"/>
      <c r="F6" s="150">
        <v>25872</v>
      </c>
      <c r="G6" s="151"/>
      <c r="H6" s="152"/>
    </row>
    <row r="7" spans="1:8" x14ac:dyDescent="0.15">
      <c r="A7" s="133" t="s">
        <v>542</v>
      </c>
      <c r="B7" s="138"/>
      <c r="C7" s="139"/>
      <c r="D7" s="140">
        <v>52921</v>
      </c>
      <c r="E7" s="141"/>
      <c r="F7" s="142">
        <v>50880</v>
      </c>
      <c r="G7" s="143"/>
      <c r="H7" s="144"/>
    </row>
    <row r="8" spans="1:8" x14ac:dyDescent="0.15">
      <c r="A8" s="145"/>
      <c r="B8" s="146"/>
      <c r="C8" s="147"/>
      <c r="D8" s="148">
        <v>27357</v>
      </c>
      <c r="E8" s="149"/>
      <c r="F8" s="150">
        <v>27819</v>
      </c>
      <c r="G8" s="151"/>
      <c r="H8" s="152"/>
    </row>
    <row r="9" spans="1:8" x14ac:dyDescent="0.15">
      <c r="A9" s="133" t="s">
        <v>543</v>
      </c>
      <c r="B9" s="138"/>
      <c r="C9" s="139"/>
      <c r="D9" s="140">
        <v>59705</v>
      </c>
      <c r="E9" s="141"/>
      <c r="F9" s="142">
        <v>46395</v>
      </c>
      <c r="G9" s="143"/>
      <c r="H9" s="144"/>
    </row>
    <row r="10" spans="1:8" x14ac:dyDescent="0.15">
      <c r="A10" s="145"/>
      <c r="B10" s="146"/>
      <c r="C10" s="147"/>
      <c r="D10" s="148">
        <v>29914</v>
      </c>
      <c r="E10" s="149"/>
      <c r="F10" s="150">
        <v>26304</v>
      </c>
      <c r="G10" s="151"/>
      <c r="H10" s="152"/>
    </row>
    <row r="11" spans="1:8" x14ac:dyDescent="0.15">
      <c r="A11" s="133" t="s">
        <v>544</v>
      </c>
      <c r="B11" s="138"/>
      <c r="C11" s="139"/>
      <c r="D11" s="140">
        <v>54779</v>
      </c>
      <c r="E11" s="141"/>
      <c r="F11" s="142">
        <v>48088</v>
      </c>
      <c r="G11" s="143"/>
      <c r="H11" s="144"/>
    </row>
    <row r="12" spans="1:8" x14ac:dyDescent="0.15">
      <c r="A12" s="145"/>
      <c r="B12" s="146"/>
      <c r="C12" s="153"/>
      <c r="D12" s="148">
        <v>26253</v>
      </c>
      <c r="E12" s="149"/>
      <c r="F12" s="150">
        <v>25183</v>
      </c>
      <c r="G12" s="151"/>
      <c r="H12" s="152"/>
    </row>
    <row r="13" spans="1:8" x14ac:dyDescent="0.15">
      <c r="A13" s="133"/>
      <c r="B13" s="138"/>
      <c r="C13" s="154"/>
      <c r="D13" s="155">
        <v>52160</v>
      </c>
      <c r="E13" s="156"/>
      <c r="F13" s="157">
        <v>48931</v>
      </c>
      <c r="G13" s="158"/>
      <c r="H13" s="144"/>
    </row>
    <row r="14" spans="1:8" x14ac:dyDescent="0.15">
      <c r="A14" s="145"/>
      <c r="B14" s="146"/>
      <c r="C14" s="147"/>
      <c r="D14" s="148">
        <v>25708</v>
      </c>
      <c r="E14" s="149"/>
      <c r="F14" s="150">
        <v>25708</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4.3899999999999997</v>
      </c>
      <c r="C19" s="159">
        <f>ROUND(VALUE(SUBSTITUTE(実質収支比率等に係る経年分析!G$48,"▲","-")),2)</f>
        <v>4.3899999999999997</v>
      </c>
      <c r="D19" s="159">
        <f>ROUND(VALUE(SUBSTITUTE(実質収支比率等に係る経年分析!H$48,"▲","-")),2)</f>
        <v>2.2400000000000002</v>
      </c>
      <c r="E19" s="159">
        <f>ROUND(VALUE(SUBSTITUTE(実質収支比率等に係る経年分析!I$48,"▲","-")),2)</f>
        <v>1.22</v>
      </c>
      <c r="F19" s="159">
        <f>ROUND(VALUE(SUBSTITUTE(実質収支比率等に係る経年分析!J$48,"▲","-")),2)</f>
        <v>3.99</v>
      </c>
    </row>
    <row r="20" spans="1:11" x14ac:dyDescent="0.15">
      <c r="A20" s="159" t="s">
        <v>48</v>
      </c>
      <c r="B20" s="159">
        <f>ROUND(VALUE(SUBSTITUTE(実質収支比率等に係る経年分析!F$47,"▲","-")),2)</f>
        <v>13.64</v>
      </c>
      <c r="C20" s="159">
        <f>ROUND(VALUE(SUBSTITUTE(実質収支比率等に係る経年分析!G$47,"▲","-")),2)</f>
        <v>13.65</v>
      </c>
      <c r="D20" s="159">
        <f>ROUND(VALUE(SUBSTITUTE(実質収支比率等に係る経年分析!H$47,"▲","-")),2)</f>
        <v>13.81</v>
      </c>
      <c r="E20" s="159">
        <f>ROUND(VALUE(SUBSTITUTE(実質収支比率等に係る経年分析!I$47,"▲","-")),2)</f>
        <v>14.34</v>
      </c>
      <c r="F20" s="159">
        <f>ROUND(VALUE(SUBSTITUTE(実質収支比率等に係る経年分析!J$47,"▲","-")),2)</f>
        <v>14.89</v>
      </c>
    </row>
    <row r="21" spans="1:11" x14ac:dyDescent="0.15">
      <c r="A21" s="159" t="s">
        <v>49</v>
      </c>
      <c r="B21" s="159">
        <f>IF(ISNUMBER(VALUE(SUBSTITUTE(実質収支比率等に係る経年分析!F$49,"▲","-"))),ROUND(VALUE(SUBSTITUTE(実質収支比率等に係る経年分析!F$49,"▲","-")),2),NA())</f>
        <v>0.84</v>
      </c>
      <c r="C21" s="159">
        <f>IF(ISNUMBER(VALUE(SUBSTITUTE(実質収支比率等に係る経年分析!G$49,"▲","-"))),ROUND(VALUE(SUBSTITUTE(実質収支比率等に係る経年分析!G$49,"▲","-")),2),NA())</f>
        <v>-2.9</v>
      </c>
      <c r="D21" s="159">
        <f>IF(ISNUMBER(VALUE(SUBSTITUTE(実質収支比率等に係る経年分析!H$49,"▲","-"))),ROUND(VALUE(SUBSTITUTE(実質収支比率等に係る経年分析!H$49,"▲","-")),2),NA())</f>
        <v>-5.12</v>
      </c>
      <c r="E21" s="159">
        <f>IF(ISNUMBER(VALUE(SUBSTITUTE(実質収支比率等に係る経年分析!I$49,"▲","-"))),ROUND(VALUE(SUBSTITUTE(実質収支比率等に係る経年分析!I$49,"▲","-")),2),NA())</f>
        <v>-2.08</v>
      </c>
      <c r="F21" s="159">
        <f>IF(ISNUMBER(VALUE(SUBSTITUTE(実質収支比率等に係る経年分析!J$49,"▲","-"))),ROUND(VALUE(SUBSTITUTE(実質収支比率等に係る経年分析!J$49,"▲","-")),2),NA())</f>
        <v>2.84</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3.74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4.28</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0.04</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母子父子寡婦福祉資金貸付事業</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7.0000000000000007E-2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x14ac:dyDescent="0.15">
      <c r="A30" s="160" t="str">
        <f>IF(連結実質赤字比率に係る赤字・黒字の構成分析!C$40="",NA(),連結実質赤字比率に係る赤字・黒字の構成分析!C$40)</f>
        <v>競輪</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0.14000000000000001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0.11</v>
      </c>
    </row>
    <row r="31" spans="1:11" x14ac:dyDescent="0.15">
      <c r="A31" s="160" t="str">
        <f>IF(連結実質赤字比率に係る赤字・黒字の構成分析!C$39="",NA(),連結実質赤字比率に係る赤字・黒字の構成分析!C$39)</f>
        <v>介護保険</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0.14000000000000001</v>
      </c>
    </row>
    <row r="32" spans="1:11" x14ac:dyDescent="0.15">
      <c r="A32" s="160" t="str">
        <f>IF(連結実質赤字比率に係る赤字・黒字の構成分析!C$38="",NA(),連結実質赤字比率に係る赤字・黒字の構成分析!C$38)</f>
        <v>国民健康保険</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0.73</v>
      </c>
    </row>
    <row r="33" spans="1:16" x14ac:dyDescent="0.15">
      <c r="A33" s="160" t="str">
        <f>IF(連結実質赤字比率に係る赤字・黒字の構成分析!C$37="",NA(),連結実質赤字比率に係る赤字・黒字の構成分析!C$37)</f>
        <v>中央卸売市場事業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1.1399999999999999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1.22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1.41</v>
      </c>
    </row>
    <row r="34" spans="1:16" x14ac:dyDescent="0.15">
      <c r="A34" s="160" t="str">
        <f>IF(連結実質赤字比率に係る赤字・黒字の構成分析!C$36="",NA(),連結実質赤字比率に係る赤字・黒字の構成分析!C$36)</f>
        <v>下水道事業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2.99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3.37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4.07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3.89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4.3099999999999996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4.33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2.23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1.1599999999999999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3.92</v>
      </c>
    </row>
    <row r="36" spans="1:16" x14ac:dyDescent="0.15">
      <c r="A36" s="160" t="str">
        <f>IF(連結実質赤字比率に係る赤字・黒字の構成分析!C$34="",NA(),連結実質赤字比率に係る赤字・黒字の構成分析!C$34)</f>
        <v>水道事業</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6.49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7.83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9.64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10.19</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17290</v>
      </c>
      <c r="E42" s="161"/>
      <c r="F42" s="161"/>
      <c r="G42" s="161">
        <f>'実質公債費比率（分子）の構造'!L$52</f>
        <v>17276</v>
      </c>
      <c r="H42" s="161"/>
      <c r="I42" s="161"/>
      <c r="J42" s="161">
        <f>'実質公債費比率（分子）の構造'!M$52</f>
        <v>15787</v>
      </c>
      <c r="K42" s="161"/>
      <c r="L42" s="161"/>
      <c r="M42" s="161">
        <f>'実質公債費比率（分子）の構造'!N$52</f>
        <v>15723</v>
      </c>
      <c r="N42" s="161"/>
      <c r="O42" s="161"/>
      <c r="P42" s="161">
        <f>'実質公債費比率（分子）の構造'!O$52</f>
        <v>15712</v>
      </c>
    </row>
    <row r="43" spans="1:16" x14ac:dyDescent="0.15">
      <c r="A43" s="161" t="s">
        <v>57</v>
      </c>
      <c r="B43" s="161">
        <f>'実質公債費比率（分子）の構造'!K$51</f>
        <v>1</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58</v>
      </c>
      <c r="B44" s="161">
        <f>'実質公債費比率（分子）の構造'!K$50</f>
        <v>480</v>
      </c>
      <c r="C44" s="161"/>
      <c r="D44" s="161"/>
      <c r="E44" s="161">
        <f>'実質公債費比率（分子）の構造'!L$50</f>
        <v>401</v>
      </c>
      <c r="F44" s="161"/>
      <c r="G44" s="161"/>
      <c r="H44" s="161">
        <f>'実質公債費比率（分子）の構造'!M$50</f>
        <v>401</v>
      </c>
      <c r="I44" s="161"/>
      <c r="J44" s="161"/>
      <c r="K44" s="161">
        <f>'実質公債費比率（分子）の構造'!N$50</f>
        <v>1050</v>
      </c>
      <c r="L44" s="161"/>
      <c r="M44" s="161"/>
      <c r="N44" s="161">
        <f>'実質公債費比率（分子）の構造'!O$50</f>
        <v>2422</v>
      </c>
      <c r="O44" s="161"/>
      <c r="P44" s="161"/>
    </row>
    <row r="45" spans="1:16" x14ac:dyDescent="0.15">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60</v>
      </c>
      <c r="B46" s="161">
        <f>'実質公債費比率（分子）の構造'!K$48</f>
        <v>4808</v>
      </c>
      <c r="C46" s="161"/>
      <c r="D46" s="161"/>
      <c r="E46" s="161">
        <f>'実質公債費比率（分子）の構造'!L$48</f>
        <v>4594</v>
      </c>
      <c r="F46" s="161"/>
      <c r="G46" s="161"/>
      <c r="H46" s="161">
        <f>'実質公債費比率（分子）の構造'!M$48</f>
        <v>3633</v>
      </c>
      <c r="I46" s="161"/>
      <c r="J46" s="161"/>
      <c r="K46" s="161">
        <f>'実質公債費比率（分子）の構造'!N$48</f>
        <v>3430</v>
      </c>
      <c r="L46" s="161"/>
      <c r="M46" s="161"/>
      <c r="N46" s="161">
        <f>'実質公債費比率（分子）の構造'!O$48</f>
        <v>3437</v>
      </c>
      <c r="O46" s="161"/>
      <c r="P46" s="161"/>
    </row>
    <row r="47" spans="1:16" x14ac:dyDescent="0.15">
      <c r="A47" s="161" t="s">
        <v>61</v>
      </c>
      <c r="B47" s="161">
        <f>'実質公債費比率（分子）の構造'!K$47</f>
        <v>83</v>
      </c>
      <c r="C47" s="161"/>
      <c r="D47" s="161"/>
      <c r="E47" s="161">
        <f>'実質公債費比率（分子）の構造'!L$47</f>
        <v>83</v>
      </c>
      <c r="F47" s="161"/>
      <c r="G47" s="161"/>
      <c r="H47" s="161">
        <f>'実質公債費比率（分子）の構造'!M$47</f>
        <v>83</v>
      </c>
      <c r="I47" s="161"/>
      <c r="J47" s="161"/>
      <c r="K47" s="161">
        <f>'実質公債費比率（分子）の構造'!N$47</f>
        <v>83</v>
      </c>
      <c r="L47" s="161"/>
      <c r="M47" s="161"/>
      <c r="N47" s="161">
        <f>'実質公債費比率（分子）の構造'!O$47</f>
        <v>67</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16895</v>
      </c>
      <c r="C49" s="161"/>
      <c r="D49" s="161"/>
      <c r="E49" s="161">
        <f>'実質公債費比率（分子）の構造'!L$45</f>
        <v>16187</v>
      </c>
      <c r="F49" s="161"/>
      <c r="G49" s="161"/>
      <c r="H49" s="161">
        <f>'実質公債費比率（分子）の構造'!M$45</f>
        <v>15351</v>
      </c>
      <c r="I49" s="161"/>
      <c r="J49" s="161"/>
      <c r="K49" s="161">
        <f>'実質公債費比率（分子）の構造'!N$45</f>
        <v>15341</v>
      </c>
      <c r="L49" s="161"/>
      <c r="M49" s="161"/>
      <c r="N49" s="161">
        <f>'実質公債費比率（分子）の構造'!O$45</f>
        <v>15610</v>
      </c>
      <c r="O49" s="161"/>
      <c r="P49" s="161"/>
    </row>
    <row r="50" spans="1:16" x14ac:dyDescent="0.15">
      <c r="A50" s="161" t="s">
        <v>64</v>
      </c>
      <c r="B50" s="161" t="e">
        <f>NA()</f>
        <v>#N/A</v>
      </c>
      <c r="C50" s="161">
        <f>IF(ISNUMBER('実質公債費比率（分子）の構造'!K$53),'実質公債費比率（分子）の構造'!K$53,NA())</f>
        <v>4977</v>
      </c>
      <c r="D50" s="161" t="e">
        <f>NA()</f>
        <v>#N/A</v>
      </c>
      <c r="E50" s="161" t="e">
        <f>NA()</f>
        <v>#N/A</v>
      </c>
      <c r="F50" s="161">
        <f>IF(ISNUMBER('実質公債費比率（分子）の構造'!L$53),'実質公債費比率（分子）の構造'!L$53,NA())</f>
        <v>3989</v>
      </c>
      <c r="G50" s="161" t="e">
        <f>NA()</f>
        <v>#N/A</v>
      </c>
      <c r="H50" s="161" t="e">
        <f>NA()</f>
        <v>#N/A</v>
      </c>
      <c r="I50" s="161">
        <f>IF(ISNUMBER('実質公債費比率（分子）の構造'!M$53),'実質公債費比率（分子）の構造'!M$53,NA())</f>
        <v>3681</v>
      </c>
      <c r="J50" s="161" t="e">
        <f>NA()</f>
        <v>#N/A</v>
      </c>
      <c r="K50" s="161" t="e">
        <f>NA()</f>
        <v>#N/A</v>
      </c>
      <c r="L50" s="161">
        <f>IF(ISNUMBER('実質公債費比率（分子）の構造'!N$53),'実質公債費比率（分子）の構造'!N$53,NA())</f>
        <v>4181</v>
      </c>
      <c r="M50" s="161" t="e">
        <f>NA()</f>
        <v>#N/A</v>
      </c>
      <c r="N50" s="161" t="e">
        <f>NA()</f>
        <v>#N/A</v>
      </c>
      <c r="O50" s="161">
        <f>IF(ISNUMBER('実質公債費比率（分子）の構造'!O$53),'実質公債費比率（分子）の構造'!O$53,NA())</f>
        <v>5824</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136630</v>
      </c>
      <c r="E56" s="160"/>
      <c r="F56" s="160"/>
      <c r="G56" s="160">
        <f>'将来負担比率（分子）の構造'!J$52</f>
        <v>132483</v>
      </c>
      <c r="H56" s="160"/>
      <c r="I56" s="160"/>
      <c r="J56" s="160">
        <f>'将来負担比率（分子）の構造'!K$52</f>
        <v>126408</v>
      </c>
      <c r="K56" s="160"/>
      <c r="L56" s="160"/>
      <c r="M56" s="160">
        <f>'将来負担比率（分子）の構造'!L$52</f>
        <v>120065</v>
      </c>
      <c r="N56" s="160"/>
      <c r="O56" s="160"/>
      <c r="P56" s="160">
        <f>'将来負担比率（分子）の構造'!M$52</f>
        <v>112935</v>
      </c>
    </row>
    <row r="57" spans="1:16" x14ac:dyDescent="0.15">
      <c r="A57" s="160" t="s">
        <v>35</v>
      </c>
      <c r="B57" s="160"/>
      <c r="C57" s="160"/>
      <c r="D57" s="160">
        <f>'将来負担比率（分子）の構造'!I$51</f>
        <v>28028</v>
      </c>
      <c r="E57" s="160"/>
      <c r="F57" s="160"/>
      <c r="G57" s="160">
        <f>'将来負担比率（分子）の構造'!J$51</f>
        <v>26562</v>
      </c>
      <c r="H57" s="160"/>
      <c r="I57" s="160"/>
      <c r="J57" s="160">
        <f>'将来負担比率（分子）の構造'!K$51</f>
        <v>24407</v>
      </c>
      <c r="K57" s="160"/>
      <c r="L57" s="160"/>
      <c r="M57" s="160">
        <f>'将来負担比率（分子）の構造'!L$51</f>
        <v>21748</v>
      </c>
      <c r="N57" s="160"/>
      <c r="O57" s="160"/>
      <c r="P57" s="160">
        <f>'将来負担比率（分子）の構造'!M$51</f>
        <v>19823</v>
      </c>
    </row>
    <row r="58" spans="1:16" x14ac:dyDescent="0.15">
      <c r="A58" s="160" t="s">
        <v>34</v>
      </c>
      <c r="B58" s="160"/>
      <c r="C58" s="160"/>
      <c r="D58" s="160">
        <f>'将来負担比率（分子）の構造'!I$50</f>
        <v>38425</v>
      </c>
      <c r="E58" s="160"/>
      <c r="F58" s="160"/>
      <c r="G58" s="160">
        <f>'将来負担比率（分子）の構造'!J$50</f>
        <v>40120</v>
      </c>
      <c r="H58" s="160"/>
      <c r="I58" s="160"/>
      <c r="J58" s="160">
        <f>'将来負担比率（分子）の構造'!K$50</f>
        <v>43385</v>
      </c>
      <c r="K58" s="160"/>
      <c r="L58" s="160"/>
      <c r="M58" s="160">
        <f>'将来負担比率（分子）の構造'!L$50</f>
        <v>40818</v>
      </c>
      <c r="N58" s="160"/>
      <c r="O58" s="160"/>
      <c r="P58" s="160">
        <f>'将来負担比率（分子）の構造'!M$50</f>
        <v>40000</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f>'将来負担比率（分子）の構造'!J$46</f>
        <v>62</v>
      </c>
      <c r="F61" s="160"/>
      <c r="G61" s="160"/>
      <c r="H61" s="160">
        <f>'将来負担比率（分子）の構造'!K$46</f>
        <v>47</v>
      </c>
      <c r="I61" s="160"/>
      <c r="J61" s="160"/>
      <c r="K61" s="160">
        <f>'将来負担比率（分子）の構造'!L$46</f>
        <v>38</v>
      </c>
      <c r="L61" s="160"/>
      <c r="M61" s="160"/>
      <c r="N61" s="160">
        <f>'将来負担比率（分子）の構造'!M$46</f>
        <v>15</v>
      </c>
      <c r="O61" s="160"/>
      <c r="P61" s="160"/>
    </row>
    <row r="62" spans="1:16" x14ac:dyDescent="0.15">
      <c r="A62" s="160" t="s">
        <v>28</v>
      </c>
      <c r="B62" s="160">
        <f>'将来負担比率（分子）の構造'!I$45</f>
        <v>29256</v>
      </c>
      <c r="C62" s="160"/>
      <c r="D62" s="160"/>
      <c r="E62" s="160">
        <f>'将来負担比率（分子）の構造'!J$45</f>
        <v>27157</v>
      </c>
      <c r="F62" s="160"/>
      <c r="G62" s="160"/>
      <c r="H62" s="160">
        <f>'将来負担比率（分子）の構造'!K$45</f>
        <v>25422</v>
      </c>
      <c r="I62" s="160"/>
      <c r="J62" s="160"/>
      <c r="K62" s="160">
        <f>'将来負担比率（分子）の構造'!L$45</f>
        <v>25151</v>
      </c>
      <c r="L62" s="160"/>
      <c r="M62" s="160"/>
      <c r="N62" s="160">
        <f>'将来負担比率（分子）の構造'!M$45</f>
        <v>24836</v>
      </c>
      <c r="O62" s="160"/>
      <c r="P62" s="160"/>
    </row>
    <row r="63" spans="1:16" x14ac:dyDescent="0.15">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26</v>
      </c>
      <c r="B64" s="160">
        <f>'将来負担比率（分子）の構造'!I$43</f>
        <v>41557</v>
      </c>
      <c r="C64" s="160"/>
      <c r="D64" s="160"/>
      <c r="E64" s="160">
        <f>'将来負担比率（分子）の構造'!J$43</f>
        <v>38601</v>
      </c>
      <c r="F64" s="160"/>
      <c r="G64" s="160"/>
      <c r="H64" s="160">
        <f>'将来負担比率（分子）の構造'!K$43</f>
        <v>35112</v>
      </c>
      <c r="I64" s="160"/>
      <c r="J64" s="160"/>
      <c r="K64" s="160">
        <f>'将来負担比率（分子）の構造'!L$43</f>
        <v>31309</v>
      </c>
      <c r="L64" s="160"/>
      <c r="M64" s="160"/>
      <c r="N64" s="160">
        <f>'将来負担比率（分子）の構造'!M$43</f>
        <v>28275</v>
      </c>
      <c r="O64" s="160"/>
      <c r="P64" s="160"/>
    </row>
    <row r="65" spans="1:16" x14ac:dyDescent="0.15">
      <c r="A65" s="160" t="s">
        <v>25</v>
      </c>
      <c r="B65" s="160">
        <f>'将来負担比率（分子）の構造'!I$42</f>
        <v>12901</v>
      </c>
      <c r="C65" s="160"/>
      <c r="D65" s="160"/>
      <c r="E65" s="160">
        <f>'将来負担比率（分子）の構造'!J$42</f>
        <v>12115</v>
      </c>
      <c r="F65" s="160"/>
      <c r="G65" s="160"/>
      <c r="H65" s="160">
        <f>'将来負担比率（分子）の構造'!K$42</f>
        <v>14179</v>
      </c>
      <c r="I65" s="160"/>
      <c r="J65" s="160"/>
      <c r="K65" s="160">
        <f>'将来負担比率（分子）の構造'!L$42</f>
        <v>13190</v>
      </c>
      <c r="L65" s="160"/>
      <c r="M65" s="160"/>
      <c r="N65" s="160">
        <f>'将来負担比率（分子）の構造'!M$42</f>
        <v>10764</v>
      </c>
      <c r="O65" s="160"/>
      <c r="P65" s="160"/>
    </row>
    <row r="66" spans="1:16" x14ac:dyDescent="0.15">
      <c r="A66" s="160" t="s">
        <v>24</v>
      </c>
      <c r="B66" s="160">
        <f>'将来負担比率（分子）の構造'!I$41</f>
        <v>128101</v>
      </c>
      <c r="C66" s="160"/>
      <c r="D66" s="160"/>
      <c r="E66" s="160">
        <f>'将来負担比率（分子）の構造'!J$41</f>
        <v>125287</v>
      </c>
      <c r="F66" s="160"/>
      <c r="G66" s="160"/>
      <c r="H66" s="160">
        <f>'将来負担比率（分子）の構造'!K$41</f>
        <v>122071</v>
      </c>
      <c r="I66" s="160"/>
      <c r="J66" s="160"/>
      <c r="K66" s="160">
        <f>'将来負担比率（分子）の構造'!L$41</f>
        <v>119784</v>
      </c>
      <c r="L66" s="160"/>
      <c r="M66" s="160"/>
      <c r="N66" s="160">
        <f>'将来負担比率（分子）の構造'!M$41</f>
        <v>114663</v>
      </c>
      <c r="O66" s="160"/>
      <c r="P66" s="160"/>
    </row>
    <row r="67" spans="1:16" x14ac:dyDescent="0.15">
      <c r="A67" s="160" t="s">
        <v>68</v>
      </c>
      <c r="B67" s="160" t="e">
        <f>NA()</f>
        <v>#N/A</v>
      </c>
      <c r="C67" s="160">
        <f>IF(ISNUMBER('将来負担比率（分子）の構造'!I$53), IF('将来負担比率（分子）の構造'!I$53 &lt; 0, 0, '将来負担比率（分子）の構造'!I$53), NA())</f>
        <v>8733</v>
      </c>
      <c r="D67" s="160" t="e">
        <f>NA()</f>
        <v>#N/A</v>
      </c>
      <c r="E67" s="160" t="e">
        <f>NA()</f>
        <v>#N/A</v>
      </c>
      <c r="F67" s="160">
        <f>IF(ISNUMBER('将来負担比率（分子）の構造'!J$53), IF('将来負担比率（分子）の構造'!J$53 &lt; 0, 0, '将来負担比率（分子）の構造'!J$53), NA())</f>
        <v>4058</v>
      </c>
      <c r="G67" s="160" t="e">
        <f>NA()</f>
        <v>#N/A</v>
      </c>
      <c r="H67" s="160" t="e">
        <f>NA()</f>
        <v>#N/A</v>
      </c>
      <c r="I67" s="160">
        <f>IF(ISNUMBER('将来負担比率（分子）の構造'!K$53), IF('将来負担比率（分子）の構造'!K$53 &lt; 0, 0, '将来負担比率（分子）の構造'!K$53), NA())</f>
        <v>2631</v>
      </c>
      <c r="J67" s="160" t="e">
        <f>NA()</f>
        <v>#N/A</v>
      </c>
      <c r="K67" s="160" t="e">
        <f>NA()</f>
        <v>#N/A</v>
      </c>
      <c r="L67" s="160">
        <f>IF(ISNUMBER('将来負担比率（分子）の構造'!L$53), IF('将来負担比率（分子）の構造'!L$53 &lt; 0, 0, '将来負担比率（分子）の構造'!L$53), NA())</f>
        <v>6842</v>
      </c>
      <c r="M67" s="160" t="e">
        <f>NA()</f>
        <v>#N/A</v>
      </c>
      <c r="N67" s="160" t="e">
        <f>NA()</f>
        <v>#N/A</v>
      </c>
      <c r="O67" s="160">
        <f>IF(ISNUMBER('将来負担比率（分子）の構造'!M$53), IF('将来負担比率（分子）の構造'!M$53 &lt; 0, 0, '将来負担比率（分子）の構造'!M$53), NA())</f>
        <v>5795</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14018</v>
      </c>
      <c r="C72" s="164">
        <f>基金残高に係る経年分析!G55</f>
        <v>14627</v>
      </c>
      <c r="D72" s="164">
        <f>基金残高に係る経年分析!H55</f>
        <v>15234</v>
      </c>
    </row>
    <row r="73" spans="1:16" x14ac:dyDescent="0.15">
      <c r="A73" s="163" t="s">
        <v>71</v>
      </c>
      <c r="B73" s="164">
        <f>基金残高に係る経年分析!F56</f>
        <v>6975</v>
      </c>
      <c r="C73" s="164">
        <f>基金残高に係る経年分析!G56</f>
        <v>6436</v>
      </c>
      <c r="D73" s="164">
        <f>基金残高に係る経年分析!H56</f>
        <v>5912</v>
      </c>
    </row>
    <row r="74" spans="1:16" x14ac:dyDescent="0.15">
      <c r="A74" s="163" t="s">
        <v>72</v>
      </c>
      <c r="B74" s="164">
        <f>基金残高に係る経年分析!F57</f>
        <v>16483</v>
      </c>
      <c r="C74" s="164">
        <f>基金残高に係る経年分析!G57</f>
        <v>14802</v>
      </c>
      <c r="D74" s="164">
        <f>基金残高に係る経年分析!H57</f>
        <v>14558</v>
      </c>
    </row>
  </sheetData>
  <sheetProtection algorithmName="SHA-512" hashValue="vpEQbcVwRjAKnU0oFyLFbb+Ha08OebVTYh0qp30bIcdVJ5Frvoo6OSK7Lp+R40UCwXBSUocx7S7yh1xe54Hfnw==" saltValue="9r0GaCh5kEWO6ZyyeAGQgw==" spinCount="100000" sheet="1" objects="1" scenarios="1"/>
  <customSheetViews>
    <customSheetView guid="{F25AAEF0-D191-41E5-8496-E682285CA378}"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Q1" workbookViewId="0">
      <selection activeCell="DH1" sqref="DH1:DN1"/>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93344064</v>
      </c>
      <c r="S5" s="707"/>
      <c r="T5" s="707"/>
      <c r="U5" s="707"/>
      <c r="V5" s="707"/>
      <c r="W5" s="707"/>
      <c r="X5" s="707"/>
      <c r="Y5" s="753"/>
      <c r="Z5" s="771">
        <v>46.8</v>
      </c>
      <c r="AA5" s="771"/>
      <c r="AB5" s="771"/>
      <c r="AC5" s="771"/>
      <c r="AD5" s="772">
        <v>88015081</v>
      </c>
      <c r="AE5" s="772"/>
      <c r="AF5" s="772"/>
      <c r="AG5" s="772"/>
      <c r="AH5" s="772"/>
      <c r="AI5" s="772"/>
      <c r="AJ5" s="772"/>
      <c r="AK5" s="772"/>
      <c r="AL5" s="754">
        <v>84.6</v>
      </c>
      <c r="AM5" s="723"/>
      <c r="AN5" s="723"/>
      <c r="AO5" s="755"/>
      <c r="AP5" s="740" t="s">
        <v>221</v>
      </c>
      <c r="AQ5" s="741"/>
      <c r="AR5" s="741"/>
      <c r="AS5" s="741"/>
      <c r="AT5" s="741"/>
      <c r="AU5" s="741"/>
      <c r="AV5" s="741"/>
      <c r="AW5" s="741"/>
      <c r="AX5" s="741"/>
      <c r="AY5" s="741"/>
      <c r="AZ5" s="741"/>
      <c r="BA5" s="741"/>
      <c r="BB5" s="741"/>
      <c r="BC5" s="741"/>
      <c r="BD5" s="741"/>
      <c r="BE5" s="741"/>
      <c r="BF5" s="742"/>
      <c r="BG5" s="641">
        <v>84552503</v>
      </c>
      <c r="BH5" s="644"/>
      <c r="BI5" s="644"/>
      <c r="BJ5" s="644"/>
      <c r="BK5" s="644"/>
      <c r="BL5" s="644"/>
      <c r="BM5" s="644"/>
      <c r="BN5" s="645"/>
      <c r="BO5" s="703">
        <v>90.6</v>
      </c>
      <c r="BP5" s="703"/>
      <c r="BQ5" s="703"/>
      <c r="BR5" s="703"/>
      <c r="BS5" s="704">
        <v>2082737</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1266857</v>
      </c>
      <c r="S6" s="644"/>
      <c r="T6" s="644"/>
      <c r="U6" s="644"/>
      <c r="V6" s="644"/>
      <c r="W6" s="644"/>
      <c r="X6" s="644"/>
      <c r="Y6" s="645"/>
      <c r="Z6" s="703">
        <v>0.6</v>
      </c>
      <c r="AA6" s="703"/>
      <c r="AB6" s="703"/>
      <c r="AC6" s="703"/>
      <c r="AD6" s="704">
        <v>1266857</v>
      </c>
      <c r="AE6" s="704"/>
      <c r="AF6" s="704"/>
      <c r="AG6" s="704"/>
      <c r="AH6" s="704"/>
      <c r="AI6" s="704"/>
      <c r="AJ6" s="704"/>
      <c r="AK6" s="704"/>
      <c r="AL6" s="646">
        <v>1.2</v>
      </c>
      <c r="AM6" s="647"/>
      <c r="AN6" s="647"/>
      <c r="AO6" s="705"/>
      <c r="AP6" s="638" t="s">
        <v>226</v>
      </c>
      <c r="AQ6" s="639"/>
      <c r="AR6" s="639"/>
      <c r="AS6" s="639"/>
      <c r="AT6" s="639"/>
      <c r="AU6" s="639"/>
      <c r="AV6" s="639"/>
      <c r="AW6" s="639"/>
      <c r="AX6" s="639"/>
      <c r="AY6" s="639"/>
      <c r="AZ6" s="639"/>
      <c r="BA6" s="639"/>
      <c r="BB6" s="639"/>
      <c r="BC6" s="639"/>
      <c r="BD6" s="639"/>
      <c r="BE6" s="639"/>
      <c r="BF6" s="640"/>
      <c r="BG6" s="641">
        <v>84552503</v>
      </c>
      <c r="BH6" s="644"/>
      <c r="BI6" s="644"/>
      <c r="BJ6" s="644"/>
      <c r="BK6" s="644"/>
      <c r="BL6" s="644"/>
      <c r="BM6" s="644"/>
      <c r="BN6" s="645"/>
      <c r="BO6" s="703">
        <v>90.6</v>
      </c>
      <c r="BP6" s="703"/>
      <c r="BQ6" s="703"/>
      <c r="BR6" s="703"/>
      <c r="BS6" s="704">
        <v>2082737</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905414</v>
      </c>
      <c r="CS6" s="644"/>
      <c r="CT6" s="644"/>
      <c r="CU6" s="644"/>
      <c r="CV6" s="644"/>
      <c r="CW6" s="644"/>
      <c r="CX6" s="644"/>
      <c r="CY6" s="645"/>
      <c r="CZ6" s="754">
        <v>0.5</v>
      </c>
      <c r="DA6" s="723"/>
      <c r="DB6" s="723"/>
      <c r="DC6" s="757"/>
      <c r="DD6" s="649" t="s">
        <v>178</v>
      </c>
      <c r="DE6" s="644"/>
      <c r="DF6" s="644"/>
      <c r="DG6" s="644"/>
      <c r="DH6" s="644"/>
      <c r="DI6" s="644"/>
      <c r="DJ6" s="644"/>
      <c r="DK6" s="644"/>
      <c r="DL6" s="644"/>
      <c r="DM6" s="644"/>
      <c r="DN6" s="644"/>
      <c r="DO6" s="644"/>
      <c r="DP6" s="645"/>
      <c r="DQ6" s="649">
        <v>898453</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121766</v>
      </c>
      <c r="S7" s="644"/>
      <c r="T7" s="644"/>
      <c r="U7" s="644"/>
      <c r="V7" s="644"/>
      <c r="W7" s="644"/>
      <c r="X7" s="644"/>
      <c r="Y7" s="645"/>
      <c r="Z7" s="703">
        <v>0.1</v>
      </c>
      <c r="AA7" s="703"/>
      <c r="AB7" s="703"/>
      <c r="AC7" s="703"/>
      <c r="AD7" s="704">
        <v>121766</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43993105</v>
      </c>
      <c r="BH7" s="644"/>
      <c r="BI7" s="644"/>
      <c r="BJ7" s="644"/>
      <c r="BK7" s="644"/>
      <c r="BL7" s="644"/>
      <c r="BM7" s="644"/>
      <c r="BN7" s="645"/>
      <c r="BO7" s="703">
        <v>47.1</v>
      </c>
      <c r="BP7" s="703"/>
      <c r="BQ7" s="703"/>
      <c r="BR7" s="703"/>
      <c r="BS7" s="704">
        <v>2082737</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16592261</v>
      </c>
      <c r="CS7" s="644"/>
      <c r="CT7" s="644"/>
      <c r="CU7" s="644"/>
      <c r="CV7" s="644"/>
      <c r="CW7" s="644"/>
      <c r="CX7" s="644"/>
      <c r="CY7" s="645"/>
      <c r="CZ7" s="703">
        <v>8.6</v>
      </c>
      <c r="DA7" s="703"/>
      <c r="DB7" s="703"/>
      <c r="DC7" s="703"/>
      <c r="DD7" s="649">
        <v>1127332</v>
      </c>
      <c r="DE7" s="644"/>
      <c r="DF7" s="644"/>
      <c r="DG7" s="644"/>
      <c r="DH7" s="644"/>
      <c r="DI7" s="644"/>
      <c r="DJ7" s="644"/>
      <c r="DK7" s="644"/>
      <c r="DL7" s="644"/>
      <c r="DM7" s="644"/>
      <c r="DN7" s="644"/>
      <c r="DO7" s="644"/>
      <c r="DP7" s="645"/>
      <c r="DQ7" s="649">
        <v>13365330</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371660</v>
      </c>
      <c r="S8" s="644"/>
      <c r="T8" s="644"/>
      <c r="U8" s="644"/>
      <c r="V8" s="644"/>
      <c r="W8" s="644"/>
      <c r="X8" s="644"/>
      <c r="Y8" s="645"/>
      <c r="Z8" s="703">
        <v>0.2</v>
      </c>
      <c r="AA8" s="703"/>
      <c r="AB8" s="703"/>
      <c r="AC8" s="703"/>
      <c r="AD8" s="704">
        <v>371660</v>
      </c>
      <c r="AE8" s="704"/>
      <c r="AF8" s="704"/>
      <c r="AG8" s="704"/>
      <c r="AH8" s="704"/>
      <c r="AI8" s="704"/>
      <c r="AJ8" s="704"/>
      <c r="AK8" s="704"/>
      <c r="AL8" s="646">
        <v>0.4</v>
      </c>
      <c r="AM8" s="647"/>
      <c r="AN8" s="647"/>
      <c r="AO8" s="705"/>
      <c r="AP8" s="638" t="s">
        <v>232</v>
      </c>
      <c r="AQ8" s="639"/>
      <c r="AR8" s="639"/>
      <c r="AS8" s="639"/>
      <c r="AT8" s="639"/>
      <c r="AU8" s="639"/>
      <c r="AV8" s="639"/>
      <c r="AW8" s="639"/>
      <c r="AX8" s="639"/>
      <c r="AY8" s="639"/>
      <c r="AZ8" s="639"/>
      <c r="BA8" s="639"/>
      <c r="BB8" s="639"/>
      <c r="BC8" s="639"/>
      <c r="BD8" s="639"/>
      <c r="BE8" s="639"/>
      <c r="BF8" s="640"/>
      <c r="BG8" s="641">
        <v>908964</v>
      </c>
      <c r="BH8" s="644"/>
      <c r="BI8" s="644"/>
      <c r="BJ8" s="644"/>
      <c r="BK8" s="644"/>
      <c r="BL8" s="644"/>
      <c r="BM8" s="644"/>
      <c r="BN8" s="645"/>
      <c r="BO8" s="703">
        <v>1</v>
      </c>
      <c r="BP8" s="703"/>
      <c r="BQ8" s="703"/>
      <c r="BR8" s="703"/>
      <c r="BS8" s="649" t="s">
        <v>233</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77207217</v>
      </c>
      <c r="CS8" s="644"/>
      <c r="CT8" s="644"/>
      <c r="CU8" s="644"/>
      <c r="CV8" s="644"/>
      <c r="CW8" s="644"/>
      <c r="CX8" s="644"/>
      <c r="CY8" s="645"/>
      <c r="CZ8" s="703">
        <v>39.9</v>
      </c>
      <c r="DA8" s="703"/>
      <c r="DB8" s="703"/>
      <c r="DC8" s="703"/>
      <c r="DD8" s="649">
        <v>1859149</v>
      </c>
      <c r="DE8" s="644"/>
      <c r="DF8" s="644"/>
      <c r="DG8" s="644"/>
      <c r="DH8" s="644"/>
      <c r="DI8" s="644"/>
      <c r="DJ8" s="644"/>
      <c r="DK8" s="644"/>
      <c r="DL8" s="644"/>
      <c r="DM8" s="644"/>
      <c r="DN8" s="644"/>
      <c r="DO8" s="644"/>
      <c r="DP8" s="645"/>
      <c r="DQ8" s="649">
        <v>34874464</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395333</v>
      </c>
      <c r="S9" s="644"/>
      <c r="T9" s="644"/>
      <c r="U9" s="644"/>
      <c r="V9" s="644"/>
      <c r="W9" s="644"/>
      <c r="X9" s="644"/>
      <c r="Y9" s="645"/>
      <c r="Z9" s="703">
        <v>0.2</v>
      </c>
      <c r="AA9" s="703"/>
      <c r="AB9" s="703"/>
      <c r="AC9" s="703"/>
      <c r="AD9" s="704">
        <v>395333</v>
      </c>
      <c r="AE9" s="704"/>
      <c r="AF9" s="704"/>
      <c r="AG9" s="704"/>
      <c r="AH9" s="704"/>
      <c r="AI9" s="704"/>
      <c r="AJ9" s="704"/>
      <c r="AK9" s="704"/>
      <c r="AL9" s="646">
        <v>0.4</v>
      </c>
      <c r="AM9" s="647"/>
      <c r="AN9" s="647"/>
      <c r="AO9" s="705"/>
      <c r="AP9" s="638" t="s">
        <v>236</v>
      </c>
      <c r="AQ9" s="639"/>
      <c r="AR9" s="639"/>
      <c r="AS9" s="639"/>
      <c r="AT9" s="639"/>
      <c r="AU9" s="639"/>
      <c r="AV9" s="639"/>
      <c r="AW9" s="639"/>
      <c r="AX9" s="639"/>
      <c r="AY9" s="639"/>
      <c r="AZ9" s="639"/>
      <c r="BA9" s="639"/>
      <c r="BB9" s="639"/>
      <c r="BC9" s="639"/>
      <c r="BD9" s="639"/>
      <c r="BE9" s="639"/>
      <c r="BF9" s="640"/>
      <c r="BG9" s="641">
        <v>32093978</v>
      </c>
      <c r="BH9" s="644"/>
      <c r="BI9" s="644"/>
      <c r="BJ9" s="644"/>
      <c r="BK9" s="644"/>
      <c r="BL9" s="644"/>
      <c r="BM9" s="644"/>
      <c r="BN9" s="645"/>
      <c r="BO9" s="703">
        <v>34.4</v>
      </c>
      <c r="BP9" s="703"/>
      <c r="BQ9" s="703"/>
      <c r="BR9" s="703"/>
      <c r="BS9" s="649" t="s">
        <v>233</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14473122</v>
      </c>
      <c r="CS9" s="644"/>
      <c r="CT9" s="644"/>
      <c r="CU9" s="644"/>
      <c r="CV9" s="644"/>
      <c r="CW9" s="644"/>
      <c r="CX9" s="644"/>
      <c r="CY9" s="645"/>
      <c r="CZ9" s="703">
        <v>7.5</v>
      </c>
      <c r="DA9" s="703"/>
      <c r="DB9" s="703"/>
      <c r="DC9" s="703"/>
      <c r="DD9" s="649">
        <v>2767255</v>
      </c>
      <c r="DE9" s="644"/>
      <c r="DF9" s="644"/>
      <c r="DG9" s="644"/>
      <c r="DH9" s="644"/>
      <c r="DI9" s="644"/>
      <c r="DJ9" s="644"/>
      <c r="DK9" s="644"/>
      <c r="DL9" s="644"/>
      <c r="DM9" s="644"/>
      <c r="DN9" s="644"/>
      <c r="DO9" s="644"/>
      <c r="DP9" s="645"/>
      <c r="DQ9" s="649">
        <v>10433750</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178</v>
      </c>
      <c r="S10" s="644"/>
      <c r="T10" s="644"/>
      <c r="U10" s="644"/>
      <c r="V10" s="644"/>
      <c r="W10" s="644"/>
      <c r="X10" s="644"/>
      <c r="Y10" s="645"/>
      <c r="Z10" s="703" t="s">
        <v>178</v>
      </c>
      <c r="AA10" s="703"/>
      <c r="AB10" s="703"/>
      <c r="AC10" s="703"/>
      <c r="AD10" s="704" t="s">
        <v>178</v>
      </c>
      <c r="AE10" s="704"/>
      <c r="AF10" s="704"/>
      <c r="AG10" s="704"/>
      <c r="AH10" s="704"/>
      <c r="AI10" s="704"/>
      <c r="AJ10" s="704"/>
      <c r="AK10" s="704"/>
      <c r="AL10" s="646" t="s">
        <v>178</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2203109</v>
      </c>
      <c r="BH10" s="644"/>
      <c r="BI10" s="644"/>
      <c r="BJ10" s="644"/>
      <c r="BK10" s="644"/>
      <c r="BL10" s="644"/>
      <c r="BM10" s="644"/>
      <c r="BN10" s="645"/>
      <c r="BO10" s="703">
        <v>2.4</v>
      </c>
      <c r="BP10" s="703"/>
      <c r="BQ10" s="703"/>
      <c r="BR10" s="703"/>
      <c r="BS10" s="649">
        <v>366262</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143649</v>
      </c>
      <c r="CS10" s="644"/>
      <c r="CT10" s="644"/>
      <c r="CU10" s="644"/>
      <c r="CV10" s="644"/>
      <c r="CW10" s="644"/>
      <c r="CX10" s="644"/>
      <c r="CY10" s="645"/>
      <c r="CZ10" s="703">
        <v>0.1</v>
      </c>
      <c r="DA10" s="703"/>
      <c r="DB10" s="703"/>
      <c r="DC10" s="703"/>
      <c r="DD10" s="649" t="s">
        <v>178</v>
      </c>
      <c r="DE10" s="644"/>
      <c r="DF10" s="644"/>
      <c r="DG10" s="644"/>
      <c r="DH10" s="644"/>
      <c r="DI10" s="644"/>
      <c r="DJ10" s="644"/>
      <c r="DK10" s="644"/>
      <c r="DL10" s="644"/>
      <c r="DM10" s="644"/>
      <c r="DN10" s="644"/>
      <c r="DO10" s="644"/>
      <c r="DP10" s="645"/>
      <c r="DQ10" s="649">
        <v>83307</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178</v>
      </c>
      <c r="S11" s="644"/>
      <c r="T11" s="644"/>
      <c r="U11" s="644"/>
      <c r="V11" s="644"/>
      <c r="W11" s="644"/>
      <c r="X11" s="644"/>
      <c r="Y11" s="645"/>
      <c r="Z11" s="703" t="s">
        <v>233</v>
      </c>
      <c r="AA11" s="703"/>
      <c r="AB11" s="703"/>
      <c r="AC11" s="703"/>
      <c r="AD11" s="704" t="s">
        <v>233</v>
      </c>
      <c r="AE11" s="704"/>
      <c r="AF11" s="704"/>
      <c r="AG11" s="704"/>
      <c r="AH11" s="704"/>
      <c r="AI11" s="704"/>
      <c r="AJ11" s="704"/>
      <c r="AK11" s="704"/>
      <c r="AL11" s="646" t="s">
        <v>178</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8787054</v>
      </c>
      <c r="BH11" s="644"/>
      <c r="BI11" s="644"/>
      <c r="BJ11" s="644"/>
      <c r="BK11" s="644"/>
      <c r="BL11" s="644"/>
      <c r="BM11" s="644"/>
      <c r="BN11" s="645"/>
      <c r="BO11" s="703">
        <v>9.4</v>
      </c>
      <c r="BP11" s="703"/>
      <c r="BQ11" s="703"/>
      <c r="BR11" s="703"/>
      <c r="BS11" s="649">
        <v>1716475</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2396075</v>
      </c>
      <c r="CS11" s="644"/>
      <c r="CT11" s="644"/>
      <c r="CU11" s="644"/>
      <c r="CV11" s="644"/>
      <c r="CW11" s="644"/>
      <c r="CX11" s="644"/>
      <c r="CY11" s="645"/>
      <c r="CZ11" s="703">
        <v>1.2</v>
      </c>
      <c r="DA11" s="703"/>
      <c r="DB11" s="703"/>
      <c r="DC11" s="703"/>
      <c r="DD11" s="649">
        <v>740223</v>
      </c>
      <c r="DE11" s="644"/>
      <c r="DF11" s="644"/>
      <c r="DG11" s="644"/>
      <c r="DH11" s="644"/>
      <c r="DI11" s="644"/>
      <c r="DJ11" s="644"/>
      <c r="DK11" s="644"/>
      <c r="DL11" s="644"/>
      <c r="DM11" s="644"/>
      <c r="DN11" s="644"/>
      <c r="DO11" s="644"/>
      <c r="DP11" s="645"/>
      <c r="DQ11" s="649">
        <v>1724748</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9982201</v>
      </c>
      <c r="S12" s="644"/>
      <c r="T12" s="644"/>
      <c r="U12" s="644"/>
      <c r="V12" s="644"/>
      <c r="W12" s="644"/>
      <c r="X12" s="644"/>
      <c r="Y12" s="645"/>
      <c r="Z12" s="703">
        <v>5</v>
      </c>
      <c r="AA12" s="703"/>
      <c r="AB12" s="703"/>
      <c r="AC12" s="703"/>
      <c r="AD12" s="704">
        <v>9982201</v>
      </c>
      <c r="AE12" s="704"/>
      <c r="AF12" s="704"/>
      <c r="AG12" s="704"/>
      <c r="AH12" s="704"/>
      <c r="AI12" s="704"/>
      <c r="AJ12" s="704"/>
      <c r="AK12" s="704"/>
      <c r="AL12" s="646">
        <v>9.6</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35892012</v>
      </c>
      <c r="BH12" s="644"/>
      <c r="BI12" s="644"/>
      <c r="BJ12" s="644"/>
      <c r="BK12" s="644"/>
      <c r="BL12" s="644"/>
      <c r="BM12" s="644"/>
      <c r="BN12" s="645"/>
      <c r="BO12" s="703">
        <v>38.5</v>
      </c>
      <c r="BP12" s="703"/>
      <c r="BQ12" s="703"/>
      <c r="BR12" s="703"/>
      <c r="BS12" s="649" t="s">
        <v>233</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16607925</v>
      </c>
      <c r="CS12" s="644"/>
      <c r="CT12" s="644"/>
      <c r="CU12" s="644"/>
      <c r="CV12" s="644"/>
      <c r="CW12" s="644"/>
      <c r="CX12" s="644"/>
      <c r="CY12" s="645"/>
      <c r="CZ12" s="703">
        <v>8.6</v>
      </c>
      <c r="DA12" s="703"/>
      <c r="DB12" s="703"/>
      <c r="DC12" s="703"/>
      <c r="DD12" s="649">
        <v>2314269</v>
      </c>
      <c r="DE12" s="644"/>
      <c r="DF12" s="644"/>
      <c r="DG12" s="644"/>
      <c r="DH12" s="644"/>
      <c r="DI12" s="644"/>
      <c r="DJ12" s="644"/>
      <c r="DK12" s="644"/>
      <c r="DL12" s="644"/>
      <c r="DM12" s="644"/>
      <c r="DN12" s="644"/>
      <c r="DO12" s="644"/>
      <c r="DP12" s="645"/>
      <c r="DQ12" s="649">
        <v>3511697</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v>121748</v>
      </c>
      <c r="S13" s="644"/>
      <c r="T13" s="644"/>
      <c r="U13" s="644"/>
      <c r="V13" s="644"/>
      <c r="W13" s="644"/>
      <c r="X13" s="644"/>
      <c r="Y13" s="645"/>
      <c r="Z13" s="703">
        <v>0.1</v>
      </c>
      <c r="AA13" s="703"/>
      <c r="AB13" s="703"/>
      <c r="AC13" s="703"/>
      <c r="AD13" s="704">
        <v>121748</v>
      </c>
      <c r="AE13" s="704"/>
      <c r="AF13" s="704"/>
      <c r="AG13" s="704"/>
      <c r="AH13" s="704"/>
      <c r="AI13" s="704"/>
      <c r="AJ13" s="704"/>
      <c r="AK13" s="704"/>
      <c r="AL13" s="646">
        <v>0.1</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35754925</v>
      </c>
      <c r="BH13" s="644"/>
      <c r="BI13" s="644"/>
      <c r="BJ13" s="644"/>
      <c r="BK13" s="644"/>
      <c r="BL13" s="644"/>
      <c r="BM13" s="644"/>
      <c r="BN13" s="645"/>
      <c r="BO13" s="703">
        <v>38.299999999999997</v>
      </c>
      <c r="BP13" s="703"/>
      <c r="BQ13" s="703"/>
      <c r="BR13" s="703"/>
      <c r="BS13" s="649" t="s">
        <v>178</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27776902</v>
      </c>
      <c r="CS13" s="644"/>
      <c r="CT13" s="644"/>
      <c r="CU13" s="644"/>
      <c r="CV13" s="644"/>
      <c r="CW13" s="644"/>
      <c r="CX13" s="644"/>
      <c r="CY13" s="645"/>
      <c r="CZ13" s="703">
        <v>14.3</v>
      </c>
      <c r="DA13" s="703"/>
      <c r="DB13" s="703"/>
      <c r="DC13" s="703"/>
      <c r="DD13" s="649">
        <v>15996032</v>
      </c>
      <c r="DE13" s="644"/>
      <c r="DF13" s="644"/>
      <c r="DG13" s="644"/>
      <c r="DH13" s="644"/>
      <c r="DI13" s="644"/>
      <c r="DJ13" s="644"/>
      <c r="DK13" s="644"/>
      <c r="DL13" s="644"/>
      <c r="DM13" s="644"/>
      <c r="DN13" s="644"/>
      <c r="DO13" s="644"/>
      <c r="DP13" s="645"/>
      <c r="DQ13" s="649">
        <v>13388664</v>
      </c>
      <c r="DR13" s="644"/>
      <c r="DS13" s="644"/>
      <c r="DT13" s="644"/>
      <c r="DU13" s="644"/>
      <c r="DV13" s="644"/>
      <c r="DW13" s="644"/>
      <c r="DX13" s="644"/>
      <c r="DY13" s="644"/>
      <c r="DZ13" s="644"/>
      <c r="EA13" s="644"/>
      <c r="EB13" s="644"/>
      <c r="EC13" s="684"/>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233</v>
      </c>
      <c r="S14" s="644"/>
      <c r="T14" s="644"/>
      <c r="U14" s="644"/>
      <c r="V14" s="644"/>
      <c r="W14" s="644"/>
      <c r="X14" s="644"/>
      <c r="Y14" s="645"/>
      <c r="Z14" s="703" t="s">
        <v>233</v>
      </c>
      <c r="AA14" s="703"/>
      <c r="AB14" s="703"/>
      <c r="AC14" s="703"/>
      <c r="AD14" s="704" t="s">
        <v>233</v>
      </c>
      <c r="AE14" s="704"/>
      <c r="AF14" s="704"/>
      <c r="AG14" s="704"/>
      <c r="AH14" s="704"/>
      <c r="AI14" s="704"/>
      <c r="AJ14" s="704"/>
      <c r="AK14" s="704"/>
      <c r="AL14" s="646" t="s">
        <v>178</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1033885</v>
      </c>
      <c r="BH14" s="644"/>
      <c r="BI14" s="644"/>
      <c r="BJ14" s="644"/>
      <c r="BK14" s="644"/>
      <c r="BL14" s="644"/>
      <c r="BM14" s="644"/>
      <c r="BN14" s="645"/>
      <c r="BO14" s="703">
        <v>1.1000000000000001</v>
      </c>
      <c r="BP14" s="703"/>
      <c r="BQ14" s="703"/>
      <c r="BR14" s="703"/>
      <c r="BS14" s="649" t="s">
        <v>233</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5142126</v>
      </c>
      <c r="CS14" s="644"/>
      <c r="CT14" s="644"/>
      <c r="CU14" s="644"/>
      <c r="CV14" s="644"/>
      <c r="CW14" s="644"/>
      <c r="CX14" s="644"/>
      <c r="CY14" s="645"/>
      <c r="CZ14" s="703">
        <v>2.7</v>
      </c>
      <c r="DA14" s="703"/>
      <c r="DB14" s="703"/>
      <c r="DC14" s="703"/>
      <c r="DD14" s="649">
        <v>350794</v>
      </c>
      <c r="DE14" s="644"/>
      <c r="DF14" s="644"/>
      <c r="DG14" s="644"/>
      <c r="DH14" s="644"/>
      <c r="DI14" s="644"/>
      <c r="DJ14" s="644"/>
      <c r="DK14" s="644"/>
      <c r="DL14" s="644"/>
      <c r="DM14" s="644"/>
      <c r="DN14" s="644"/>
      <c r="DO14" s="644"/>
      <c r="DP14" s="645"/>
      <c r="DQ14" s="649">
        <v>4828574</v>
      </c>
      <c r="DR14" s="644"/>
      <c r="DS14" s="644"/>
      <c r="DT14" s="644"/>
      <c r="DU14" s="644"/>
      <c r="DV14" s="644"/>
      <c r="DW14" s="644"/>
      <c r="DX14" s="644"/>
      <c r="DY14" s="644"/>
      <c r="DZ14" s="644"/>
      <c r="EA14" s="644"/>
      <c r="EB14" s="644"/>
      <c r="EC14" s="684"/>
    </row>
    <row r="15" spans="2:143" ht="11.25" customHeight="1" x14ac:dyDescent="0.15">
      <c r="B15" s="638" t="s">
        <v>253</v>
      </c>
      <c r="C15" s="639"/>
      <c r="D15" s="639"/>
      <c r="E15" s="639"/>
      <c r="F15" s="639"/>
      <c r="G15" s="639"/>
      <c r="H15" s="639"/>
      <c r="I15" s="639"/>
      <c r="J15" s="639"/>
      <c r="K15" s="639"/>
      <c r="L15" s="639"/>
      <c r="M15" s="639"/>
      <c r="N15" s="639"/>
      <c r="O15" s="639"/>
      <c r="P15" s="639"/>
      <c r="Q15" s="640"/>
      <c r="R15" s="641">
        <v>352083</v>
      </c>
      <c r="S15" s="644"/>
      <c r="T15" s="644"/>
      <c r="U15" s="644"/>
      <c r="V15" s="644"/>
      <c r="W15" s="644"/>
      <c r="X15" s="644"/>
      <c r="Y15" s="645"/>
      <c r="Z15" s="703">
        <v>0.2</v>
      </c>
      <c r="AA15" s="703"/>
      <c r="AB15" s="703"/>
      <c r="AC15" s="703"/>
      <c r="AD15" s="704">
        <v>352083</v>
      </c>
      <c r="AE15" s="704"/>
      <c r="AF15" s="704"/>
      <c r="AG15" s="704"/>
      <c r="AH15" s="704"/>
      <c r="AI15" s="704"/>
      <c r="AJ15" s="704"/>
      <c r="AK15" s="704"/>
      <c r="AL15" s="646">
        <v>0.3</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3633481</v>
      </c>
      <c r="BH15" s="644"/>
      <c r="BI15" s="644"/>
      <c r="BJ15" s="644"/>
      <c r="BK15" s="644"/>
      <c r="BL15" s="644"/>
      <c r="BM15" s="644"/>
      <c r="BN15" s="645"/>
      <c r="BO15" s="703">
        <v>3.9</v>
      </c>
      <c r="BP15" s="703"/>
      <c r="BQ15" s="703"/>
      <c r="BR15" s="703"/>
      <c r="BS15" s="649" t="s">
        <v>233</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16950516</v>
      </c>
      <c r="CS15" s="644"/>
      <c r="CT15" s="644"/>
      <c r="CU15" s="644"/>
      <c r="CV15" s="644"/>
      <c r="CW15" s="644"/>
      <c r="CX15" s="644"/>
      <c r="CY15" s="645"/>
      <c r="CZ15" s="703">
        <v>8.8000000000000007</v>
      </c>
      <c r="DA15" s="703"/>
      <c r="DB15" s="703"/>
      <c r="DC15" s="703"/>
      <c r="DD15" s="649">
        <v>3490864</v>
      </c>
      <c r="DE15" s="644"/>
      <c r="DF15" s="644"/>
      <c r="DG15" s="644"/>
      <c r="DH15" s="644"/>
      <c r="DI15" s="644"/>
      <c r="DJ15" s="644"/>
      <c r="DK15" s="644"/>
      <c r="DL15" s="644"/>
      <c r="DM15" s="644"/>
      <c r="DN15" s="644"/>
      <c r="DO15" s="644"/>
      <c r="DP15" s="645"/>
      <c r="DQ15" s="649">
        <v>13682993</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233</v>
      </c>
      <c r="S16" s="644"/>
      <c r="T16" s="644"/>
      <c r="U16" s="644"/>
      <c r="V16" s="644"/>
      <c r="W16" s="644"/>
      <c r="X16" s="644"/>
      <c r="Y16" s="645"/>
      <c r="Z16" s="703" t="s">
        <v>178</v>
      </c>
      <c r="AA16" s="703"/>
      <c r="AB16" s="703"/>
      <c r="AC16" s="703"/>
      <c r="AD16" s="704" t="s">
        <v>178</v>
      </c>
      <c r="AE16" s="704"/>
      <c r="AF16" s="704"/>
      <c r="AG16" s="704"/>
      <c r="AH16" s="704"/>
      <c r="AI16" s="704"/>
      <c r="AJ16" s="704"/>
      <c r="AK16" s="704"/>
      <c r="AL16" s="646" t="s">
        <v>178</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v>20</v>
      </c>
      <c r="BH16" s="644"/>
      <c r="BI16" s="644"/>
      <c r="BJ16" s="644"/>
      <c r="BK16" s="644"/>
      <c r="BL16" s="644"/>
      <c r="BM16" s="644"/>
      <c r="BN16" s="645"/>
      <c r="BO16" s="703">
        <v>0</v>
      </c>
      <c r="BP16" s="703"/>
      <c r="BQ16" s="703"/>
      <c r="BR16" s="703"/>
      <c r="BS16" s="649" t="s">
        <v>178</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162704</v>
      </c>
      <c r="CS16" s="644"/>
      <c r="CT16" s="644"/>
      <c r="CU16" s="644"/>
      <c r="CV16" s="644"/>
      <c r="CW16" s="644"/>
      <c r="CX16" s="644"/>
      <c r="CY16" s="645"/>
      <c r="CZ16" s="703">
        <v>0.1</v>
      </c>
      <c r="DA16" s="703"/>
      <c r="DB16" s="703"/>
      <c r="DC16" s="703"/>
      <c r="DD16" s="649" t="s">
        <v>178</v>
      </c>
      <c r="DE16" s="644"/>
      <c r="DF16" s="644"/>
      <c r="DG16" s="644"/>
      <c r="DH16" s="644"/>
      <c r="DI16" s="644"/>
      <c r="DJ16" s="644"/>
      <c r="DK16" s="644"/>
      <c r="DL16" s="644"/>
      <c r="DM16" s="644"/>
      <c r="DN16" s="644"/>
      <c r="DO16" s="644"/>
      <c r="DP16" s="645"/>
      <c r="DQ16" s="649">
        <v>2174</v>
      </c>
      <c r="DR16" s="644"/>
      <c r="DS16" s="644"/>
      <c r="DT16" s="644"/>
      <c r="DU16" s="644"/>
      <c r="DV16" s="644"/>
      <c r="DW16" s="644"/>
      <c r="DX16" s="644"/>
      <c r="DY16" s="644"/>
      <c r="DZ16" s="644"/>
      <c r="EA16" s="644"/>
      <c r="EB16" s="644"/>
      <c r="EC16" s="684"/>
    </row>
    <row r="17" spans="2:133" ht="11.25" customHeight="1" x14ac:dyDescent="0.15">
      <c r="B17" s="638" t="s">
        <v>259</v>
      </c>
      <c r="C17" s="639"/>
      <c r="D17" s="639"/>
      <c r="E17" s="639"/>
      <c r="F17" s="639"/>
      <c r="G17" s="639"/>
      <c r="H17" s="639"/>
      <c r="I17" s="639"/>
      <c r="J17" s="639"/>
      <c r="K17" s="639"/>
      <c r="L17" s="639"/>
      <c r="M17" s="639"/>
      <c r="N17" s="639"/>
      <c r="O17" s="639"/>
      <c r="P17" s="639"/>
      <c r="Q17" s="640"/>
      <c r="R17" s="641">
        <v>394698</v>
      </c>
      <c r="S17" s="644"/>
      <c r="T17" s="644"/>
      <c r="U17" s="644"/>
      <c r="V17" s="644"/>
      <c r="W17" s="644"/>
      <c r="X17" s="644"/>
      <c r="Y17" s="645"/>
      <c r="Z17" s="703">
        <v>0.2</v>
      </c>
      <c r="AA17" s="703"/>
      <c r="AB17" s="703"/>
      <c r="AC17" s="703"/>
      <c r="AD17" s="704">
        <v>394698</v>
      </c>
      <c r="AE17" s="704"/>
      <c r="AF17" s="704"/>
      <c r="AG17" s="704"/>
      <c r="AH17" s="704"/>
      <c r="AI17" s="704"/>
      <c r="AJ17" s="704"/>
      <c r="AK17" s="704"/>
      <c r="AL17" s="646">
        <v>0.4</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178</v>
      </c>
      <c r="BH17" s="644"/>
      <c r="BI17" s="644"/>
      <c r="BJ17" s="644"/>
      <c r="BK17" s="644"/>
      <c r="BL17" s="644"/>
      <c r="BM17" s="644"/>
      <c r="BN17" s="645"/>
      <c r="BO17" s="703" t="s">
        <v>233</v>
      </c>
      <c r="BP17" s="703"/>
      <c r="BQ17" s="703"/>
      <c r="BR17" s="703"/>
      <c r="BS17" s="649" t="s">
        <v>233</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15334544</v>
      </c>
      <c r="CS17" s="644"/>
      <c r="CT17" s="644"/>
      <c r="CU17" s="644"/>
      <c r="CV17" s="644"/>
      <c r="CW17" s="644"/>
      <c r="CX17" s="644"/>
      <c r="CY17" s="645"/>
      <c r="CZ17" s="703">
        <v>7.9</v>
      </c>
      <c r="DA17" s="703"/>
      <c r="DB17" s="703"/>
      <c r="DC17" s="703"/>
      <c r="DD17" s="649" t="s">
        <v>233</v>
      </c>
      <c r="DE17" s="644"/>
      <c r="DF17" s="644"/>
      <c r="DG17" s="644"/>
      <c r="DH17" s="644"/>
      <c r="DI17" s="644"/>
      <c r="DJ17" s="644"/>
      <c r="DK17" s="644"/>
      <c r="DL17" s="644"/>
      <c r="DM17" s="644"/>
      <c r="DN17" s="644"/>
      <c r="DO17" s="644"/>
      <c r="DP17" s="645"/>
      <c r="DQ17" s="649">
        <v>15087974</v>
      </c>
      <c r="DR17" s="644"/>
      <c r="DS17" s="644"/>
      <c r="DT17" s="644"/>
      <c r="DU17" s="644"/>
      <c r="DV17" s="644"/>
      <c r="DW17" s="644"/>
      <c r="DX17" s="644"/>
      <c r="DY17" s="644"/>
      <c r="DZ17" s="644"/>
      <c r="EA17" s="644"/>
      <c r="EB17" s="644"/>
      <c r="EC17" s="684"/>
    </row>
    <row r="18" spans="2:133" ht="11.25" customHeight="1" x14ac:dyDescent="0.15">
      <c r="B18" s="638" t="s">
        <v>262</v>
      </c>
      <c r="C18" s="639"/>
      <c r="D18" s="639"/>
      <c r="E18" s="639"/>
      <c r="F18" s="639"/>
      <c r="G18" s="639"/>
      <c r="H18" s="639"/>
      <c r="I18" s="639"/>
      <c r="J18" s="639"/>
      <c r="K18" s="639"/>
      <c r="L18" s="639"/>
      <c r="M18" s="639"/>
      <c r="N18" s="639"/>
      <c r="O18" s="639"/>
      <c r="P18" s="639"/>
      <c r="Q18" s="640"/>
      <c r="R18" s="641">
        <v>3630073</v>
      </c>
      <c r="S18" s="644"/>
      <c r="T18" s="644"/>
      <c r="U18" s="644"/>
      <c r="V18" s="644"/>
      <c r="W18" s="644"/>
      <c r="X18" s="644"/>
      <c r="Y18" s="645"/>
      <c r="Z18" s="703">
        <v>1.8</v>
      </c>
      <c r="AA18" s="703"/>
      <c r="AB18" s="703"/>
      <c r="AC18" s="703"/>
      <c r="AD18" s="704">
        <v>2534638</v>
      </c>
      <c r="AE18" s="704"/>
      <c r="AF18" s="704"/>
      <c r="AG18" s="704"/>
      <c r="AH18" s="704"/>
      <c r="AI18" s="704"/>
      <c r="AJ18" s="704"/>
      <c r="AK18" s="704"/>
      <c r="AL18" s="646">
        <v>2.4</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233</v>
      </c>
      <c r="BH18" s="644"/>
      <c r="BI18" s="644"/>
      <c r="BJ18" s="644"/>
      <c r="BK18" s="644"/>
      <c r="BL18" s="644"/>
      <c r="BM18" s="644"/>
      <c r="BN18" s="645"/>
      <c r="BO18" s="703" t="s">
        <v>178</v>
      </c>
      <c r="BP18" s="703"/>
      <c r="BQ18" s="703"/>
      <c r="BR18" s="703"/>
      <c r="BS18" s="649" t="s">
        <v>178</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233</v>
      </c>
      <c r="CS18" s="644"/>
      <c r="CT18" s="644"/>
      <c r="CU18" s="644"/>
      <c r="CV18" s="644"/>
      <c r="CW18" s="644"/>
      <c r="CX18" s="644"/>
      <c r="CY18" s="645"/>
      <c r="CZ18" s="703" t="s">
        <v>178</v>
      </c>
      <c r="DA18" s="703"/>
      <c r="DB18" s="703"/>
      <c r="DC18" s="703"/>
      <c r="DD18" s="649" t="s">
        <v>233</v>
      </c>
      <c r="DE18" s="644"/>
      <c r="DF18" s="644"/>
      <c r="DG18" s="644"/>
      <c r="DH18" s="644"/>
      <c r="DI18" s="644"/>
      <c r="DJ18" s="644"/>
      <c r="DK18" s="644"/>
      <c r="DL18" s="644"/>
      <c r="DM18" s="644"/>
      <c r="DN18" s="644"/>
      <c r="DO18" s="644"/>
      <c r="DP18" s="645"/>
      <c r="DQ18" s="649" t="s">
        <v>178</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v>2534638</v>
      </c>
      <c r="S19" s="644"/>
      <c r="T19" s="644"/>
      <c r="U19" s="644"/>
      <c r="V19" s="644"/>
      <c r="W19" s="644"/>
      <c r="X19" s="644"/>
      <c r="Y19" s="645"/>
      <c r="Z19" s="703">
        <v>1.3</v>
      </c>
      <c r="AA19" s="703"/>
      <c r="AB19" s="703"/>
      <c r="AC19" s="703"/>
      <c r="AD19" s="704">
        <v>2534638</v>
      </c>
      <c r="AE19" s="704"/>
      <c r="AF19" s="704"/>
      <c r="AG19" s="704"/>
      <c r="AH19" s="704"/>
      <c r="AI19" s="704"/>
      <c r="AJ19" s="704"/>
      <c r="AK19" s="704"/>
      <c r="AL19" s="646">
        <v>2.4</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8791561</v>
      </c>
      <c r="BH19" s="644"/>
      <c r="BI19" s="644"/>
      <c r="BJ19" s="644"/>
      <c r="BK19" s="644"/>
      <c r="BL19" s="644"/>
      <c r="BM19" s="644"/>
      <c r="BN19" s="645"/>
      <c r="BO19" s="703">
        <v>9.4</v>
      </c>
      <c r="BP19" s="703"/>
      <c r="BQ19" s="703"/>
      <c r="BR19" s="703"/>
      <c r="BS19" s="649" t="s">
        <v>178</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178</v>
      </c>
      <c r="CS19" s="644"/>
      <c r="CT19" s="644"/>
      <c r="CU19" s="644"/>
      <c r="CV19" s="644"/>
      <c r="CW19" s="644"/>
      <c r="CX19" s="644"/>
      <c r="CY19" s="645"/>
      <c r="CZ19" s="703" t="s">
        <v>233</v>
      </c>
      <c r="DA19" s="703"/>
      <c r="DB19" s="703"/>
      <c r="DC19" s="703"/>
      <c r="DD19" s="649" t="s">
        <v>178</v>
      </c>
      <c r="DE19" s="644"/>
      <c r="DF19" s="644"/>
      <c r="DG19" s="644"/>
      <c r="DH19" s="644"/>
      <c r="DI19" s="644"/>
      <c r="DJ19" s="644"/>
      <c r="DK19" s="644"/>
      <c r="DL19" s="644"/>
      <c r="DM19" s="644"/>
      <c r="DN19" s="644"/>
      <c r="DO19" s="644"/>
      <c r="DP19" s="645"/>
      <c r="DQ19" s="649" t="s">
        <v>178</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449560</v>
      </c>
      <c r="S20" s="644"/>
      <c r="T20" s="644"/>
      <c r="U20" s="644"/>
      <c r="V20" s="644"/>
      <c r="W20" s="644"/>
      <c r="X20" s="644"/>
      <c r="Y20" s="645"/>
      <c r="Z20" s="703">
        <v>0.2</v>
      </c>
      <c r="AA20" s="703"/>
      <c r="AB20" s="703"/>
      <c r="AC20" s="703"/>
      <c r="AD20" s="704" t="s">
        <v>178</v>
      </c>
      <c r="AE20" s="704"/>
      <c r="AF20" s="704"/>
      <c r="AG20" s="704"/>
      <c r="AH20" s="704"/>
      <c r="AI20" s="704"/>
      <c r="AJ20" s="704"/>
      <c r="AK20" s="704"/>
      <c r="AL20" s="646" t="s">
        <v>178</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8791561</v>
      </c>
      <c r="BH20" s="644"/>
      <c r="BI20" s="644"/>
      <c r="BJ20" s="644"/>
      <c r="BK20" s="644"/>
      <c r="BL20" s="644"/>
      <c r="BM20" s="644"/>
      <c r="BN20" s="645"/>
      <c r="BO20" s="703">
        <v>9.4</v>
      </c>
      <c r="BP20" s="703"/>
      <c r="BQ20" s="703"/>
      <c r="BR20" s="703"/>
      <c r="BS20" s="649" t="s">
        <v>178</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193692455</v>
      </c>
      <c r="CS20" s="644"/>
      <c r="CT20" s="644"/>
      <c r="CU20" s="644"/>
      <c r="CV20" s="644"/>
      <c r="CW20" s="644"/>
      <c r="CX20" s="644"/>
      <c r="CY20" s="645"/>
      <c r="CZ20" s="703">
        <v>100</v>
      </c>
      <c r="DA20" s="703"/>
      <c r="DB20" s="703"/>
      <c r="DC20" s="703"/>
      <c r="DD20" s="649">
        <v>28645918</v>
      </c>
      <c r="DE20" s="644"/>
      <c r="DF20" s="644"/>
      <c r="DG20" s="644"/>
      <c r="DH20" s="644"/>
      <c r="DI20" s="644"/>
      <c r="DJ20" s="644"/>
      <c r="DK20" s="644"/>
      <c r="DL20" s="644"/>
      <c r="DM20" s="644"/>
      <c r="DN20" s="644"/>
      <c r="DO20" s="644"/>
      <c r="DP20" s="645"/>
      <c r="DQ20" s="649">
        <v>111882128</v>
      </c>
      <c r="DR20" s="644"/>
      <c r="DS20" s="644"/>
      <c r="DT20" s="644"/>
      <c r="DU20" s="644"/>
      <c r="DV20" s="644"/>
      <c r="DW20" s="644"/>
      <c r="DX20" s="644"/>
      <c r="DY20" s="644"/>
      <c r="DZ20" s="644"/>
      <c r="EA20" s="644"/>
      <c r="EB20" s="644"/>
      <c r="EC20" s="684"/>
    </row>
    <row r="21" spans="2:133" ht="11.25" customHeight="1" x14ac:dyDescent="0.15">
      <c r="B21" s="638" t="s">
        <v>271</v>
      </c>
      <c r="C21" s="639"/>
      <c r="D21" s="639"/>
      <c r="E21" s="639"/>
      <c r="F21" s="639"/>
      <c r="G21" s="639"/>
      <c r="H21" s="639"/>
      <c r="I21" s="639"/>
      <c r="J21" s="639"/>
      <c r="K21" s="639"/>
      <c r="L21" s="639"/>
      <c r="M21" s="639"/>
      <c r="N21" s="639"/>
      <c r="O21" s="639"/>
      <c r="P21" s="639"/>
      <c r="Q21" s="640"/>
      <c r="R21" s="641">
        <v>645875</v>
      </c>
      <c r="S21" s="644"/>
      <c r="T21" s="644"/>
      <c r="U21" s="644"/>
      <c r="V21" s="644"/>
      <c r="W21" s="644"/>
      <c r="X21" s="644"/>
      <c r="Y21" s="645"/>
      <c r="Z21" s="703">
        <v>0.3</v>
      </c>
      <c r="AA21" s="703"/>
      <c r="AB21" s="703"/>
      <c r="AC21" s="703"/>
      <c r="AD21" s="704" t="s">
        <v>178</v>
      </c>
      <c r="AE21" s="704"/>
      <c r="AF21" s="704"/>
      <c r="AG21" s="704"/>
      <c r="AH21" s="704"/>
      <c r="AI21" s="704"/>
      <c r="AJ21" s="704"/>
      <c r="AK21" s="704"/>
      <c r="AL21" s="646" t="s">
        <v>233</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v>31528</v>
      </c>
      <c r="BH21" s="644"/>
      <c r="BI21" s="644"/>
      <c r="BJ21" s="644"/>
      <c r="BK21" s="644"/>
      <c r="BL21" s="644"/>
      <c r="BM21" s="644"/>
      <c r="BN21" s="645"/>
      <c r="BO21" s="703">
        <v>0</v>
      </c>
      <c r="BP21" s="703"/>
      <c r="BQ21" s="703"/>
      <c r="BR21" s="703"/>
      <c r="BS21" s="649" t="s">
        <v>178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273</v>
      </c>
      <c r="C22" s="639"/>
      <c r="D22" s="639"/>
      <c r="E22" s="639"/>
      <c r="F22" s="639"/>
      <c r="G22" s="639"/>
      <c r="H22" s="639"/>
      <c r="I22" s="639"/>
      <c r="J22" s="639"/>
      <c r="K22" s="639"/>
      <c r="L22" s="639"/>
      <c r="M22" s="639"/>
      <c r="N22" s="639"/>
      <c r="O22" s="639"/>
      <c r="P22" s="639"/>
      <c r="Q22" s="640"/>
      <c r="R22" s="641">
        <v>109980483</v>
      </c>
      <c r="S22" s="644"/>
      <c r="T22" s="644"/>
      <c r="U22" s="644"/>
      <c r="V22" s="644"/>
      <c r="W22" s="644"/>
      <c r="X22" s="644"/>
      <c r="Y22" s="645"/>
      <c r="Z22" s="703">
        <v>55.2</v>
      </c>
      <c r="AA22" s="703"/>
      <c r="AB22" s="703"/>
      <c r="AC22" s="703"/>
      <c r="AD22" s="704">
        <v>103556065</v>
      </c>
      <c r="AE22" s="704"/>
      <c r="AF22" s="704"/>
      <c r="AG22" s="704"/>
      <c r="AH22" s="704"/>
      <c r="AI22" s="704"/>
      <c r="AJ22" s="704"/>
      <c r="AK22" s="704"/>
      <c r="AL22" s="646">
        <v>99.5</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v>3431050</v>
      </c>
      <c r="BH22" s="644"/>
      <c r="BI22" s="644"/>
      <c r="BJ22" s="644"/>
      <c r="BK22" s="644"/>
      <c r="BL22" s="644"/>
      <c r="BM22" s="644"/>
      <c r="BN22" s="645"/>
      <c r="BO22" s="703">
        <v>3.7</v>
      </c>
      <c r="BP22" s="703"/>
      <c r="BQ22" s="703"/>
      <c r="BR22" s="703"/>
      <c r="BS22" s="649" t="s">
        <v>178</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276</v>
      </c>
      <c r="C23" s="639"/>
      <c r="D23" s="639"/>
      <c r="E23" s="639"/>
      <c r="F23" s="639"/>
      <c r="G23" s="639"/>
      <c r="H23" s="639"/>
      <c r="I23" s="639"/>
      <c r="J23" s="639"/>
      <c r="K23" s="639"/>
      <c r="L23" s="639"/>
      <c r="M23" s="639"/>
      <c r="N23" s="639"/>
      <c r="O23" s="639"/>
      <c r="P23" s="639"/>
      <c r="Q23" s="640"/>
      <c r="R23" s="641">
        <v>81118</v>
      </c>
      <c r="S23" s="644"/>
      <c r="T23" s="644"/>
      <c r="U23" s="644"/>
      <c r="V23" s="644"/>
      <c r="W23" s="644"/>
      <c r="X23" s="644"/>
      <c r="Y23" s="645"/>
      <c r="Z23" s="703">
        <v>0</v>
      </c>
      <c r="AA23" s="703"/>
      <c r="AB23" s="703"/>
      <c r="AC23" s="703"/>
      <c r="AD23" s="704">
        <v>81118</v>
      </c>
      <c r="AE23" s="704"/>
      <c r="AF23" s="704"/>
      <c r="AG23" s="704"/>
      <c r="AH23" s="704"/>
      <c r="AI23" s="704"/>
      <c r="AJ23" s="704"/>
      <c r="AK23" s="704"/>
      <c r="AL23" s="646">
        <v>0.1</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v>5328983</v>
      </c>
      <c r="BH23" s="644"/>
      <c r="BI23" s="644"/>
      <c r="BJ23" s="644"/>
      <c r="BK23" s="644"/>
      <c r="BL23" s="644"/>
      <c r="BM23" s="644"/>
      <c r="BN23" s="645"/>
      <c r="BO23" s="703">
        <v>5.7</v>
      </c>
      <c r="BP23" s="703"/>
      <c r="BQ23" s="703"/>
      <c r="BR23" s="703"/>
      <c r="BS23" s="649" t="s">
        <v>178</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38" t="s">
        <v>283</v>
      </c>
      <c r="C24" s="639"/>
      <c r="D24" s="639"/>
      <c r="E24" s="639"/>
      <c r="F24" s="639"/>
      <c r="G24" s="639"/>
      <c r="H24" s="639"/>
      <c r="I24" s="639"/>
      <c r="J24" s="639"/>
      <c r="K24" s="639"/>
      <c r="L24" s="639"/>
      <c r="M24" s="639"/>
      <c r="N24" s="639"/>
      <c r="O24" s="639"/>
      <c r="P24" s="639"/>
      <c r="Q24" s="640"/>
      <c r="R24" s="641">
        <v>1873145</v>
      </c>
      <c r="S24" s="644"/>
      <c r="T24" s="644"/>
      <c r="U24" s="644"/>
      <c r="V24" s="644"/>
      <c r="W24" s="644"/>
      <c r="X24" s="644"/>
      <c r="Y24" s="645"/>
      <c r="Z24" s="703">
        <v>0.9</v>
      </c>
      <c r="AA24" s="703"/>
      <c r="AB24" s="703"/>
      <c r="AC24" s="703"/>
      <c r="AD24" s="704" t="s">
        <v>178</v>
      </c>
      <c r="AE24" s="704"/>
      <c r="AF24" s="704"/>
      <c r="AG24" s="704"/>
      <c r="AH24" s="704"/>
      <c r="AI24" s="704"/>
      <c r="AJ24" s="704"/>
      <c r="AK24" s="704"/>
      <c r="AL24" s="646" t="s">
        <v>178</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233</v>
      </c>
      <c r="BH24" s="644"/>
      <c r="BI24" s="644"/>
      <c r="BJ24" s="644"/>
      <c r="BK24" s="644"/>
      <c r="BL24" s="644"/>
      <c r="BM24" s="644"/>
      <c r="BN24" s="645"/>
      <c r="BO24" s="703" t="s">
        <v>178</v>
      </c>
      <c r="BP24" s="703"/>
      <c r="BQ24" s="703"/>
      <c r="BR24" s="703"/>
      <c r="BS24" s="649" t="s">
        <v>178</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99130817</v>
      </c>
      <c r="CS24" s="707"/>
      <c r="CT24" s="707"/>
      <c r="CU24" s="707"/>
      <c r="CV24" s="707"/>
      <c r="CW24" s="707"/>
      <c r="CX24" s="707"/>
      <c r="CY24" s="753"/>
      <c r="CZ24" s="754">
        <v>51.2</v>
      </c>
      <c r="DA24" s="723"/>
      <c r="DB24" s="723"/>
      <c r="DC24" s="757"/>
      <c r="DD24" s="752">
        <v>60287703</v>
      </c>
      <c r="DE24" s="707"/>
      <c r="DF24" s="707"/>
      <c r="DG24" s="707"/>
      <c r="DH24" s="707"/>
      <c r="DI24" s="707"/>
      <c r="DJ24" s="707"/>
      <c r="DK24" s="753"/>
      <c r="DL24" s="752">
        <v>59561466</v>
      </c>
      <c r="DM24" s="707"/>
      <c r="DN24" s="707"/>
      <c r="DO24" s="707"/>
      <c r="DP24" s="707"/>
      <c r="DQ24" s="707"/>
      <c r="DR24" s="707"/>
      <c r="DS24" s="707"/>
      <c r="DT24" s="707"/>
      <c r="DU24" s="707"/>
      <c r="DV24" s="753"/>
      <c r="DW24" s="754">
        <v>56.8</v>
      </c>
      <c r="DX24" s="723"/>
      <c r="DY24" s="723"/>
      <c r="DZ24" s="723"/>
      <c r="EA24" s="723"/>
      <c r="EB24" s="723"/>
      <c r="EC24" s="755"/>
    </row>
    <row r="25" spans="2:133" ht="11.25" customHeight="1" x14ac:dyDescent="0.15">
      <c r="B25" s="638" t="s">
        <v>286</v>
      </c>
      <c r="C25" s="639"/>
      <c r="D25" s="639"/>
      <c r="E25" s="639"/>
      <c r="F25" s="639"/>
      <c r="G25" s="639"/>
      <c r="H25" s="639"/>
      <c r="I25" s="639"/>
      <c r="J25" s="639"/>
      <c r="K25" s="639"/>
      <c r="L25" s="639"/>
      <c r="M25" s="639"/>
      <c r="N25" s="639"/>
      <c r="O25" s="639"/>
      <c r="P25" s="639"/>
      <c r="Q25" s="640"/>
      <c r="R25" s="641">
        <v>2368857</v>
      </c>
      <c r="S25" s="644"/>
      <c r="T25" s="644"/>
      <c r="U25" s="644"/>
      <c r="V25" s="644"/>
      <c r="W25" s="644"/>
      <c r="X25" s="644"/>
      <c r="Y25" s="645"/>
      <c r="Z25" s="703">
        <v>1.2</v>
      </c>
      <c r="AA25" s="703"/>
      <c r="AB25" s="703"/>
      <c r="AC25" s="703"/>
      <c r="AD25" s="704">
        <v>120290</v>
      </c>
      <c r="AE25" s="704"/>
      <c r="AF25" s="704"/>
      <c r="AG25" s="704"/>
      <c r="AH25" s="704"/>
      <c r="AI25" s="704"/>
      <c r="AJ25" s="704"/>
      <c r="AK25" s="704"/>
      <c r="AL25" s="646">
        <v>0.1</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178</v>
      </c>
      <c r="BH25" s="644"/>
      <c r="BI25" s="644"/>
      <c r="BJ25" s="644"/>
      <c r="BK25" s="644"/>
      <c r="BL25" s="644"/>
      <c r="BM25" s="644"/>
      <c r="BN25" s="645"/>
      <c r="BO25" s="703" t="s">
        <v>233</v>
      </c>
      <c r="BP25" s="703"/>
      <c r="BQ25" s="703"/>
      <c r="BR25" s="703"/>
      <c r="BS25" s="649" t="s">
        <v>178</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29776323</v>
      </c>
      <c r="CS25" s="642"/>
      <c r="CT25" s="642"/>
      <c r="CU25" s="642"/>
      <c r="CV25" s="642"/>
      <c r="CW25" s="642"/>
      <c r="CX25" s="642"/>
      <c r="CY25" s="643"/>
      <c r="CZ25" s="646">
        <v>15.4</v>
      </c>
      <c r="DA25" s="675"/>
      <c r="DB25" s="675"/>
      <c r="DC25" s="676"/>
      <c r="DD25" s="649">
        <v>28008916</v>
      </c>
      <c r="DE25" s="642"/>
      <c r="DF25" s="642"/>
      <c r="DG25" s="642"/>
      <c r="DH25" s="642"/>
      <c r="DI25" s="642"/>
      <c r="DJ25" s="642"/>
      <c r="DK25" s="643"/>
      <c r="DL25" s="649">
        <v>27579564</v>
      </c>
      <c r="DM25" s="642"/>
      <c r="DN25" s="642"/>
      <c r="DO25" s="642"/>
      <c r="DP25" s="642"/>
      <c r="DQ25" s="642"/>
      <c r="DR25" s="642"/>
      <c r="DS25" s="642"/>
      <c r="DT25" s="642"/>
      <c r="DU25" s="642"/>
      <c r="DV25" s="643"/>
      <c r="DW25" s="646">
        <v>26.3</v>
      </c>
      <c r="DX25" s="675"/>
      <c r="DY25" s="675"/>
      <c r="DZ25" s="675"/>
      <c r="EA25" s="675"/>
      <c r="EB25" s="675"/>
      <c r="EC25" s="677"/>
    </row>
    <row r="26" spans="2:133" ht="11.25" customHeight="1" x14ac:dyDescent="0.15">
      <c r="B26" s="638" t="s">
        <v>289</v>
      </c>
      <c r="C26" s="639"/>
      <c r="D26" s="639"/>
      <c r="E26" s="639"/>
      <c r="F26" s="639"/>
      <c r="G26" s="639"/>
      <c r="H26" s="639"/>
      <c r="I26" s="639"/>
      <c r="J26" s="639"/>
      <c r="K26" s="639"/>
      <c r="L26" s="639"/>
      <c r="M26" s="639"/>
      <c r="N26" s="639"/>
      <c r="O26" s="639"/>
      <c r="P26" s="639"/>
      <c r="Q26" s="640"/>
      <c r="R26" s="641">
        <v>1748409</v>
      </c>
      <c r="S26" s="644"/>
      <c r="T26" s="644"/>
      <c r="U26" s="644"/>
      <c r="V26" s="644"/>
      <c r="W26" s="644"/>
      <c r="X26" s="644"/>
      <c r="Y26" s="645"/>
      <c r="Z26" s="703">
        <v>0.9</v>
      </c>
      <c r="AA26" s="703"/>
      <c r="AB26" s="703"/>
      <c r="AC26" s="703"/>
      <c r="AD26" s="704" t="s">
        <v>178</v>
      </c>
      <c r="AE26" s="704"/>
      <c r="AF26" s="704"/>
      <c r="AG26" s="704"/>
      <c r="AH26" s="704"/>
      <c r="AI26" s="704"/>
      <c r="AJ26" s="704"/>
      <c r="AK26" s="704"/>
      <c r="AL26" s="646" t="s">
        <v>178</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233</v>
      </c>
      <c r="BH26" s="644"/>
      <c r="BI26" s="644"/>
      <c r="BJ26" s="644"/>
      <c r="BK26" s="644"/>
      <c r="BL26" s="644"/>
      <c r="BM26" s="644"/>
      <c r="BN26" s="645"/>
      <c r="BO26" s="703" t="s">
        <v>178</v>
      </c>
      <c r="BP26" s="703"/>
      <c r="BQ26" s="703"/>
      <c r="BR26" s="703"/>
      <c r="BS26" s="649" t="s">
        <v>233</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19089986</v>
      </c>
      <c r="CS26" s="644"/>
      <c r="CT26" s="644"/>
      <c r="CU26" s="644"/>
      <c r="CV26" s="644"/>
      <c r="CW26" s="644"/>
      <c r="CX26" s="644"/>
      <c r="CY26" s="645"/>
      <c r="CZ26" s="646">
        <v>9.9</v>
      </c>
      <c r="DA26" s="675"/>
      <c r="DB26" s="675"/>
      <c r="DC26" s="676"/>
      <c r="DD26" s="649">
        <v>17981480</v>
      </c>
      <c r="DE26" s="644"/>
      <c r="DF26" s="644"/>
      <c r="DG26" s="644"/>
      <c r="DH26" s="644"/>
      <c r="DI26" s="644"/>
      <c r="DJ26" s="644"/>
      <c r="DK26" s="645"/>
      <c r="DL26" s="649" t="s">
        <v>233</v>
      </c>
      <c r="DM26" s="644"/>
      <c r="DN26" s="644"/>
      <c r="DO26" s="644"/>
      <c r="DP26" s="644"/>
      <c r="DQ26" s="644"/>
      <c r="DR26" s="644"/>
      <c r="DS26" s="644"/>
      <c r="DT26" s="644"/>
      <c r="DU26" s="644"/>
      <c r="DV26" s="645"/>
      <c r="DW26" s="646" t="s">
        <v>178</v>
      </c>
      <c r="DX26" s="675"/>
      <c r="DY26" s="675"/>
      <c r="DZ26" s="675"/>
      <c r="EA26" s="675"/>
      <c r="EB26" s="675"/>
      <c r="EC26" s="677"/>
    </row>
    <row r="27" spans="2:133" ht="11.25" customHeight="1" x14ac:dyDescent="0.15">
      <c r="B27" s="638" t="s">
        <v>292</v>
      </c>
      <c r="C27" s="639"/>
      <c r="D27" s="639"/>
      <c r="E27" s="639"/>
      <c r="F27" s="639"/>
      <c r="G27" s="639"/>
      <c r="H27" s="639"/>
      <c r="I27" s="639"/>
      <c r="J27" s="639"/>
      <c r="K27" s="639"/>
      <c r="L27" s="639"/>
      <c r="M27" s="639"/>
      <c r="N27" s="639"/>
      <c r="O27" s="639"/>
      <c r="P27" s="639"/>
      <c r="Q27" s="640"/>
      <c r="R27" s="641">
        <v>35931844</v>
      </c>
      <c r="S27" s="644"/>
      <c r="T27" s="644"/>
      <c r="U27" s="644"/>
      <c r="V27" s="644"/>
      <c r="W27" s="644"/>
      <c r="X27" s="644"/>
      <c r="Y27" s="645"/>
      <c r="Z27" s="703">
        <v>18</v>
      </c>
      <c r="AA27" s="703"/>
      <c r="AB27" s="703"/>
      <c r="AC27" s="703"/>
      <c r="AD27" s="704" t="s">
        <v>178</v>
      </c>
      <c r="AE27" s="704"/>
      <c r="AF27" s="704"/>
      <c r="AG27" s="704"/>
      <c r="AH27" s="704"/>
      <c r="AI27" s="704"/>
      <c r="AJ27" s="704"/>
      <c r="AK27" s="704"/>
      <c r="AL27" s="646" t="s">
        <v>178</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93344064</v>
      </c>
      <c r="BH27" s="644"/>
      <c r="BI27" s="644"/>
      <c r="BJ27" s="644"/>
      <c r="BK27" s="644"/>
      <c r="BL27" s="644"/>
      <c r="BM27" s="644"/>
      <c r="BN27" s="645"/>
      <c r="BO27" s="703">
        <v>100</v>
      </c>
      <c r="BP27" s="703"/>
      <c r="BQ27" s="703"/>
      <c r="BR27" s="703"/>
      <c r="BS27" s="649">
        <v>2082737</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54019950</v>
      </c>
      <c r="CS27" s="642"/>
      <c r="CT27" s="642"/>
      <c r="CU27" s="642"/>
      <c r="CV27" s="642"/>
      <c r="CW27" s="642"/>
      <c r="CX27" s="642"/>
      <c r="CY27" s="643"/>
      <c r="CZ27" s="646">
        <v>27.9</v>
      </c>
      <c r="DA27" s="675"/>
      <c r="DB27" s="675"/>
      <c r="DC27" s="676"/>
      <c r="DD27" s="649">
        <v>17190813</v>
      </c>
      <c r="DE27" s="642"/>
      <c r="DF27" s="642"/>
      <c r="DG27" s="642"/>
      <c r="DH27" s="642"/>
      <c r="DI27" s="642"/>
      <c r="DJ27" s="642"/>
      <c r="DK27" s="643"/>
      <c r="DL27" s="649">
        <v>16952615</v>
      </c>
      <c r="DM27" s="642"/>
      <c r="DN27" s="642"/>
      <c r="DO27" s="642"/>
      <c r="DP27" s="642"/>
      <c r="DQ27" s="642"/>
      <c r="DR27" s="642"/>
      <c r="DS27" s="642"/>
      <c r="DT27" s="642"/>
      <c r="DU27" s="642"/>
      <c r="DV27" s="643"/>
      <c r="DW27" s="646">
        <v>16.2</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1">
        <v>143298</v>
      </c>
      <c r="S28" s="644"/>
      <c r="T28" s="644"/>
      <c r="U28" s="644"/>
      <c r="V28" s="644"/>
      <c r="W28" s="644"/>
      <c r="X28" s="644"/>
      <c r="Y28" s="645"/>
      <c r="Z28" s="703">
        <v>0.1</v>
      </c>
      <c r="AA28" s="703"/>
      <c r="AB28" s="703"/>
      <c r="AC28" s="703"/>
      <c r="AD28" s="704">
        <v>143298</v>
      </c>
      <c r="AE28" s="704"/>
      <c r="AF28" s="704"/>
      <c r="AG28" s="704"/>
      <c r="AH28" s="704"/>
      <c r="AI28" s="704"/>
      <c r="AJ28" s="704"/>
      <c r="AK28" s="704"/>
      <c r="AL28" s="646">
        <v>0.1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15334544</v>
      </c>
      <c r="CS28" s="644"/>
      <c r="CT28" s="644"/>
      <c r="CU28" s="644"/>
      <c r="CV28" s="644"/>
      <c r="CW28" s="644"/>
      <c r="CX28" s="644"/>
      <c r="CY28" s="645"/>
      <c r="CZ28" s="646">
        <v>7.9</v>
      </c>
      <c r="DA28" s="675"/>
      <c r="DB28" s="675"/>
      <c r="DC28" s="676"/>
      <c r="DD28" s="649">
        <v>15087974</v>
      </c>
      <c r="DE28" s="644"/>
      <c r="DF28" s="644"/>
      <c r="DG28" s="644"/>
      <c r="DH28" s="644"/>
      <c r="DI28" s="644"/>
      <c r="DJ28" s="644"/>
      <c r="DK28" s="645"/>
      <c r="DL28" s="649">
        <v>15029287</v>
      </c>
      <c r="DM28" s="644"/>
      <c r="DN28" s="644"/>
      <c r="DO28" s="644"/>
      <c r="DP28" s="644"/>
      <c r="DQ28" s="644"/>
      <c r="DR28" s="644"/>
      <c r="DS28" s="644"/>
      <c r="DT28" s="644"/>
      <c r="DU28" s="644"/>
      <c r="DV28" s="645"/>
      <c r="DW28" s="646">
        <v>14.3</v>
      </c>
      <c r="DX28" s="675"/>
      <c r="DY28" s="675"/>
      <c r="DZ28" s="675"/>
      <c r="EA28" s="675"/>
      <c r="EB28" s="675"/>
      <c r="EC28" s="677"/>
    </row>
    <row r="29" spans="2:133" ht="11.25" customHeight="1" x14ac:dyDescent="0.15">
      <c r="B29" s="638" t="s">
        <v>297</v>
      </c>
      <c r="C29" s="639"/>
      <c r="D29" s="639"/>
      <c r="E29" s="639"/>
      <c r="F29" s="639"/>
      <c r="G29" s="639"/>
      <c r="H29" s="639"/>
      <c r="I29" s="639"/>
      <c r="J29" s="639"/>
      <c r="K29" s="639"/>
      <c r="L29" s="639"/>
      <c r="M29" s="639"/>
      <c r="N29" s="639"/>
      <c r="O29" s="639"/>
      <c r="P29" s="639"/>
      <c r="Q29" s="640"/>
      <c r="R29" s="641">
        <v>12084399</v>
      </c>
      <c r="S29" s="644"/>
      <c r="T29" s="644"/>
      <c r="U29" s="644"/>
      <c r="V29" s="644"/>
      <c r="W29" s="644"/>
      <c r="X29" s="644"/>
      <c r="Y29" s="645"/>
      <c r="Z29" s="703">
        <v>6.1</v>
      </c>
      <c r="AA29" s="703"/>
      <c r="AB29" s="703"/>
      <c r="AC29" s="703"/>
      <c r="AD29" s="704" t="s">
        <v>233</v>
      </c>
      <c r="AE29" s="704"/>
      <c r="AF29" s="704"/>
      <c r="AG29" s="704"/>
      <c r="AH29" s="704"/>
      <c r="AI29" s="704"/>
      <c r="AJ29" s="704"/>
      <c r="AK29" s="704"/>
      <c r="AL29" s="646" t="s">
        <v>178</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41">
        <v>15333879</v>
      </c>
      <c r="CS29" s="642"/>
      <c r="CT29" s="642"/>
      <c r="CU29" s="642"/>
      <c r="CV29" s="642"/>
      <c r="CW29" s="642"/>
      <c r="CX29" s="642"/>
      <c r="CY29" s="643"/>
      <c r="CZ29" s="646">
        <v>7.9</v>
      </c>
      <c r="DA29" s="675"/>
      <c r="DB29" s="675"/>
      <c r="DC29" s="676"/>
      <c r="DD29" s="649">
        <v>15087309</v>
      </c>
      <c r="DE29" s="642"/>
      <c r="DF29" s="642"/>
      <c r="DG29" s="642"/>
      <c r="DH29" s="642"/>
      <c r="DI29" s="642"/>
      <c r="DJ29" s="642"/>
      <c r="DK29" s="643"/>
      <c r="DL29" s="649">
        <v>15028622</v>
      </c>
      <c r="DM29" s="642"/>
      <c r="DN29" s="642"/>
      <c r="DO29" s="642"/>
      <c r="DP29" s="642"/>
      <c r="DQ29" s="642"/>
      <c r="DR29" s="642"/>
      <c r="DS29" s="642"/>
      <c r="DT29" s="642"/>
      <c r="DU29" s="642"/>
      <c r="DV29" s="643"/>
      <c r="DW29" s="646">
        <v>14.3</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4653769</v>
      </c>
      <c r="S30" s="644"/>
      <c r="T30" s="644"/>
      <c r="U30" s="644"/>
      <c r="V30" s="644"/>
      <c r="W30" s="644"/>
      <c r="X30" s="644"/>
      <c r="Y30" s="645"/>
      <c r="Z30" s="703">
        <v>2.2999999999999998</v>
      </c>
      <c r="AA30" s="703"/>
      <c r="AB30" s="703"/>
      <c r="AC30" s="703"/>
      <c r="AD30" s="704">
        <v>169096</v>
      </c>
      <c r="AE30" s="704"/>
      <c r="AF30" s="704"/>
      <c r="AG30" s="704"/>
      <c r="AH30" s="704"/>
      <c r="AI30" s="704"/>
      <c r="AJ30" s="704"/>
      <c r="AK30" s="704"/>
      <c r="AL30" s="646">
        <v>0.2</v>
      </c>
      <c r="AM30" s="647"/>
      <c r="AN30" s="647"/>
      <c r="AO30" s="705"/>
      <c r="AP30" s="731" t="s">
        <v>303</v>
      </c>
      <c r="AQ30" s="732"/>
      <c r="AR30" s="732"/>
      <c r="AS30" s="732"/>
      <c r="AT30" s="737" t="s">
        <v>304</v>
      </c>
      <c r="AU30" s="210"/>
      <c r="AV30" s="210"/>
      <c r="AW30" s="210"/>
      <c r="AX30" s="740" t="s">
        <v>181</v>
      </c>
      <c r="AY30" s="741"/>
      <c r="AZ30" s="741"/>
      <c r="BA30" s="741"/>
      <c r="BB30" s="741"/>
      <c r="BC30" s="741"/>
      <c r="BD30" s="741"/>
      <c r="BE30" s="741"/>
      <c r="BF30" s="742"/>
      <c r="BG30" s="721">
        <v>99</v>
      </c>
      <c r="BH30" s="722"/>
      <c r="BI30" s="722"/>
      <c r="BJ30" s="722"/>
      <c r="BK30" s="722"/>
      <c r="BL30" s="722"/>
      <c r="BM30" s="723">
        <v>96.7</v>
      </c>
      <c r="BN30" s="722"/>
      <c r="BO30" s="722"/>
      <c r="BP30" s="722"/>
      <c r="BQ30" s="724"/>
      <c r="BR30" s="721">
        <v>98.9</v>
      </c>
      <c r="BS30" s="722"/>
      <c r="BT30" s="722"/>
      <c r="BU30" s="722"/>
      <c r="BV30" s="722"/>
      <c r="BW30" s="722"/>
      <c r="BX30" s="723">
        <v>95.7</v>
      </c>
      <c r="BY30" s="722"/>
      <c r="BZ30" s="722"/>
      <c r="CA30" s="722"/>
      <c r="CB30" s="724"/>
      <c r="CD30" s="727"/>
      <c r="CE30" s="728"/>
      <c r="CF30" s="685" t="s">
        <v>305</v>
      </c>
      <c r="CG30" s="682"/>
      <c r="CH30" s="682"/>
      <c r="CI30" s="682"/>
      <c r="CJ30" s="682"/>
      <c r="CK30" s="682"/>
      <c r="CL30" s="682"/>
      <c r="CM30" s="682"/>
      <c r="CN30" s="682"/>
      <c r="CO30" s="682"/>
      <c r="CP30" s="682"/>
      <c r="CQ30" s="683"/>
      <c r="CR30" s="641">
        <v>14541687</v>
      </c>
      <c r="CS30" s="644"/>
      <c r="CT30" s="644"/>
      <c r="CU30" s="644"/>
      <c r="CV30" s="644"/>
      <c r="CW30" s="644"/>
      <c r="CX30" s="644"/>
      <c r="CY30" s="645"/>
      <c r="CZ30" s="646">
        <v>7.5</v>
      </c>
      <c r="DA30" s="675"/>
      <c r="DB30" s="675"/>
      <c r="DC30" s="676"/>
      <c r="DD30" s="649">
        <v>14323086</v>
      </c>
      <c r="DE30" s="644"/>
      <c r="DF30" s="644"/>
      <c r="DG30" s="644"/>
      <c r="DH30" s="644"/>
      <c r="DI30" s="644"/>
      <c r="DJ30" s="644"/>
      <c r="DK30" s="645"/>
      <c r="DL30" s="649">
        <v>14264399</v>
      </c>
      <c r="DM30" s="644"/>
      <c r="DN30" s="644"/>
      <c r="DO30" s="644"/>
      <c r="DP30" s="644"/>
      <c r="DQ30" s="644"/>
      <c r="DR30" s="644"/>
      <c r="DS30" s="644"/>
      <c r="DT30" s="644"/>
      <c r="DU30" s="644"/>
      <c r="DV30" s="645"/>
      <c r="DW30" s="646">
        <v>13.6</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52055</v>
      </c>
      <c r="S31" s="644"/>
      <c r="T31" s="644"/>
      <c r="U31" s="644"/>
      <c r="V31" s="644"/>
      <c r="W31" s="644"/>
      <c r="X31" s="644"/>
      <c r="Y31" s="645"/>
      <c r="Z31" s="703">
        <v>0</v>
      </c>
      <c r="AA31" s="703"/>
      <c r="AB31" s="703"/>
      <c r="AC31" s="703"/>
      <c r="AD31" s="704" t="s">
        <v>178</v>
      </c>
      <c r="AE31" s="704"/>
      <c r="AF31" s="704"/>
      <c r="AG31" s="704"/>
      <c r="AH31" s="704"/>
      <c r="AI31" s="704"/>
      <c r="AJ31" s="704"/>
      <c r="AK31" s="704"/>
      <c r="AL31" s="646" t="s">
        <v>233</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99.1</v>
      </c>
      <c r="BH31" s="642"/>
      <c r="BI31" s="642"/>
      <c r="BJ31" s="642"/>
      <c r="BK31" s="642"/>
      <c r="BL31" s="642"/>
      <c r="BM31" s="647">
        <v>96.6</v>
      </c>
      <c r="BN31" s="720"/>
      <c r="BO31" s="720"/>
      <c r="BP31" s="720"/>
      <c r="BQ31" s="681"/>
      <c r="BR31" s="719">
        <v>99</v>
      </c>
      <c r="BS31" s="642"/>
      <c r="BT31" s="642"/>
      <c r="BU31" s="642"/>
      <c r="BV31" s="642"/>
      <c r="BW31" s="642"/>
      <c r="BX31" s="647">
        <v>95.7</v>
      </c>
      <c r="BY31" s="720"/>
      <c r="BZ31" s="720"/>
      <c r="CA31" s="720"/>
      <c r="CB31" s="681"/>
      <c r="CD31" s="727"/>
      <c r="CE31" s="728"/>
      <c r="CF31" s="685" t="s">
        <v>309</v>
      </c>
      <c r="CG31" s="682"/>
      <c r="CH31" s="682"/>
      <c r="CI31" s="682"/>
      <c r="CJ31" s="682"/>
      <c r="CK31" s="682"/>
      <c r="CL31" s="682"/>
      <c r="CM31" s="682"/>
      <c r="CN31" s="682"/>
      <c r="CO31" s="682"/>
      <c r="CP31" s="682"/>
      <c r="CQ31" s="683"/>
      <c r="CR31" s="641">
        <v>792192</v>
      </c>
      <c r="CS31" s="642"/>
      <c r="CT31" s="642"/>
      <c r="CU31" s="642"/>
      <c r="CV31" s="642"/>
      <c r="CW31" s="642"/>
      <c r="CX31" s="642"/>
      <c r="CY31" s="643"/>
      <c r="CZ31" s="646">
        <v>0.4</v>
      </c>
      <c r="DA31" s="675"/>
      <c r="DB31" s="675"/>
      <c r="DC31" s="676"/>
      <c r="DD31" s="649">
        <v>764223</v>
      </c>
      <c r="DE31" s="642"/>
      <c r="DF31" s="642"/>
      <c r="DG31" s="642"/>
      <c r="DH31" s="642"/>
      <c r="DI31" s="642"/>
      <c r="DJ31" s="642"/>
      <c r="DK31" s="643"/>
      <c r="DL31" s="649">
        <v>764223</v>
      </c>
      <c r="DM31" s="642"/>
      <c r="DN31" s="642"/>
      <c r="DO31" s="642"/>
      <c r="DP31" s="642"/>
      <c r="DQ31" s="642"/>
      <c r="DR31" s="642"/>
      <c r="DS31" s="642"/>
      <c r="DT31" s="642"/>
      <c r="DU31" s="642"/>
      <c r="DV31" s="643"/>
      <c r="DW31" s="646">
        <v>0.7</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1879127</v>
      </c>
      <c r="S32" s="644"/>
      <c r="T32" s="644"/>
      <c r="U32" s="644"/>
      <c r="V32" s="644"/>
      <c r="W32" s="644"/>
      <c r="X32" s="644"/>
      <c r="Y32" s="645"/>
      <c r="Z32" s="703">
        <v>0.9</v>
      </c>
      <c r="AA32" s="703"/>
      <c r="AB32" s="703"/>
      <c r="AC32" s="703"/>
      <c r="AD32" s="704" t="s">
        <v>178</v>
      </c>
      <c r="AE32" s="704"/>
      <c r="AF32" s="704"/>
      <c r="AG32" s="704"/>
      <c r="AH32" s="704"/>
      <c r="AI32" s="704"/>
      <c r="AJ32" s="704"/>
      <c r="AK32" s="704"/>
      <c r="AL32" s="646" t="s">
        <v>233</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98.9</v>
      </c>
      <c r="BH32" s="657"/>
      <c r="BI32" s="657"/>
      <c r="BJ32" s="657"/>
      <c r="BK32" s="657"/>
      <c r="BL32" s="657"/>
      <c r="BM32" s="701">
        <v>96.4</v>
      </c>
      <c r="BN32" s="657"/>
      <c r="BO32" s="657"/>
      <c r="BP32" s="657"/>
      <c r="BQ32" s="694"/>
      <c r="BR32" s="718">
        <v>98.6</v>
      </c>
      <c r="BS32" s="657"/>
      <c r="BT32" s="657"/>
      <c r="BU32" s="657"/>
      <c r="BV32" s="657"/>
      <c r="BW32" s="657"/>
      <c r="BX32" s="701">
        <v>95.2</v>
      </c>
      <c r="BY32" s="657"/>
      <c r="BZ32" s="657"/>
      <c r="CA32" s="657"/>
      <c r="CB32" s="694"/>
      <c r="CD32" s="729"/>
      <c r="CE32" s="730"/>
      <c r="CF32" s="685" t="s">
        <v>312</v>
      </c>
      <c r="CG32" s="682"/>
      <c r="CH32" s="682"/>
      <c r="CI32" s="682"/>
      <c r="CJ32" s="682"/>
      <c r="CK32" s="682"/>
      <c r="CL32" s="682"/>
      <c r="CM32" s="682"/>
      <c r="CN32" s="682"/>
      <c r="CO32" s="682"/>
      <c r="CP32" s="682"/>
      <c r="CQ32" s="683"/>
      <c r="CR32" s="641">
        <v>665</v>
      </c>
      <c r="CS32" s="644"/>
      <c r="CT32" s="644"/>
      <c r="CU32" s="644"/>
      <c r="CV32" s="644"/>
      <c r="CW32" s="644"/>
      <c r="CX32" s="644"/>
      <c r="CY32" s="645"/>
      <c r="CZ32" s="646">
        <v>0</v>
      </c>
      <c r="DA32" s="675"/>
      <c r="DB32" s="675"/>
      <c r="DC32" s="676"/>
      <c r="DD32" s="649">
        <v>665</v>
      </c>
      <c r="DE32" s="644"/>
      <c r="DF32" s="644"/>
      <c r="DG32" s="644"/>
      <c r="DH32" s="644"/>
      <c r="DI32" s="644"/>
      <c r="DJ32" s="644"/>
      <c r="DK32" s="645"/>
      <c r="DL32" s="649">
        <v>665</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3074989</v>
      </c>
      <c r="S33" s="644"/>
      <c r="T33" s="644"/>
      <c r="U33" s="644"/>
      <c r="V33" s="644"/>
      <c r="W33" s="644"/>
      <c r="X33" s="644"/>
      <c r="Y33" s="645"/>
      <c r="Z33" s="703">
        <v>1.5</v>
      </c>
      <c r="AA33" s="703"/>
      <c r="AB33" s="703"/>
      <c r="AC33" s="703"/>
      <c r="AD33" s="704" t="s">
        <v>233</v>
      </c>
      <c r="AE33" s="704"/>
      <c r="AF33" s="704"/>
      <c r="AG33" s="704"/>
      <c r="AH33" s="704"/>
      <c r="AI33" s="704"/>
      <c r="AJ33" s="704"/>
      <c r="AK33" s="704"/>
      <c r="AL33" s="646" t="s">
        <v>233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65753016</v>
      </c>
      <c r="CS33" s="642"/>
      <c r="CT33" s="642"/>
      <c r="CU33" s="642"/>
      <c r="CV33" s="642"/>
      <c r="CW33" s="642"/>
      <c r="CX33" s="642"/>
      <c r="CY33" s="643"/>
      <c r="CZ33" s="646">
        <v>33.9</v>
      </c>
      <c r="DA33" s="675"/>
      <c r="DB33" s="675"/>
      <c r="DC33" s="676"/>
      <c r="DD33" s="649">
        <v>42776701</v>
      </c>
      <c r="DE33" s="642"/>
      <c r="DF33" s="642"/>
      <c r="DG33" s="642"/>
      <c r="DH33" s="642"/>
      <c r="DI33" s="642"/>
      <c r="DJ33" s="642"/>
      <c r="DK33" s="643"/>
      <c r="DL33" s="649">
        <v>37692840</v>
      </c>
      <c r="DM33" s="642"/>
      <c r="DN33" s="642"/>
      <c r="DO33" s="642"/>
      <c r="DP33" s="642"/>
      <c r="DQ33" s="642"/>
      <c r="DR33" s="642"/>
      <c r="DS33" s="642"/>
      <c r="DT33" s="642"/>
      <c r="DU33" s="642"/>
      <c r="DV33" s="643"/>
      <c r="DW33" s="646">
        <v>35.9</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15671167</v>
      </c>
      <c r="S34" s="644"/>
      <c r="T34" s="644"/>
      <c r="U34" s="644"/>
      <c r="V34" s="644"/>
      <c r="W34" s="644"/>
      <c r="X34" s="644"/>
      <c r="Y34" s="645"/>
      <c r="Z34" s="703">
        <v>7.9</v>
      </c>
      <c r="AA34" s="703"/>
      <c r="AB34" s="703"/>
      <c r="AC34" s="703"/>
      <c r="AD34" s="704">
        <v>332</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23708177</v>
      </c>
      <c r="CS34" s="644"/>
      <c r="CT34" s="644"/>
      <c r="CU34" s="644"/>
      <c r="CV34" s="644"/>
      <c r="CW34" s="644"/>
      <c r="CX34" s="644"/>
      <c r="CY34" s="645"/>
      <c r="CZ34" s="646">
        <v>12.2</v>
      </c>
      <c r="DA34" s="675"/>
      <c r="DB34" s="675"/>
      <c r="DC34" s="676"/>
      <c r="DD34" s="649">
        <v>19637243</v>
      </c>
      <c r="DE34" s="644"/>
      <c r="DF34" s="644"/>
      <c r="DG34" s="644"/>
      <c r="DH34" s="644"/>
      <c r="DI34" s="644"/>
      <c r="DJ34" s="644"/>
      <c r="DK34" s="645"/>
      <c r="DL34" s="649">
        <v>18863575</v>
      </c>
      <c r="DM34" s="644"/>
      <c r="DN34" s="644"/>
      <c r="DO34" s="644"/>
      <c r="DP34" s="644"/>
      <c r="DQ34" s="644"/>
      <c r="DR34" s="644"/>
      <c r="DS34" s="644"/>
      <c r="DT34" s="644"/>
      <c r="DU34" s="644"/>
      <c r="DV34" s="645"/>
      <c r="DW34" s="646">
        <v>18</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9734500</v>
      </c>
      <c r="S35" s="644"/>
      <c r="T35" s="644"/>
      <c r="U35" s="644"/>
      <c r="V35" s="644"/>
      <c r="W35" s="644"/>
      <c r="X35" s="644"/>
      <c r="Y35" s="645"/>
      <c r="Z35" s="703">
        <v>4.9000000000000004</v>
      </c>
      <c r="AA35" s="703"/>
      <c r="AB35" s="703"/>
      <c r="AC35" s="703"/>
      <c r="AD35" s="704" t="s">
        <v>178</v>
      </c>
      <c r="AE35" s="704"/>
      <c r="AF35" s="704"/>
      <c r="AG35" s="704"/>
      <c r="AH35" s="704"/>
      <c r="AI35" s="704"/>
      <c r="AJ35" s="704"/>
      <c r="AK35" s="704"/>
      <c r="AL35" s="646" t="s">
        <v>233</v>
      </c>
      <c r="AM35" s="647"/>
      <c r="AN35" s="647"/>
      <c r="AO35" s="705"/>
      <c r="AP35" s="214"/>
      <c r="AQ35" s="709" t="s">
        <v>320</v>
      </c>
      <c r="AR35" s="710"/>
      <c r="AS35" s="710"/>
      <c r="AT35" s="710"/>
      <c r="AU35" s="710"/>
      <c r="AV35" s="710"/>
      <c r="AW35" s="710"/>
      <c r="AX35" s="710"/>
      <c r="AY35" s="711"/>
      <c r="AZ35" s="706">
        <v>18708410</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752285</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2057049</v>
      </c>
      <c r="CS35" s="642"/>
      <c r="CT35" s="642"/>
      <c r="CU35" s="642"/>
      <c r="CV35" s="642"/>
      <c r="CW35" s="642"/>
      <c r="CX35" s="642"/>
      <c r="CY35" s="643"/>
      <c r="CZ35" s="646">
        <v>1.1000000000000001</v>
      </c>
      <c r="DA35" s="675"/>
      <c r="DB35" s="675"/>
      <c r="DC35" s="676"/>
      <c r="DD35" s="649">
        <v>1648654</v>
      </c>
      <c r="DE35" s="642"/>
      <c r="DF35" s="642"/>
      <c r="DG35" s="642"/>
      <c r="DH35" s="642"/>
      <c r="DI35" s="642"/>
      <c r="DJ35" s="642"/>
      <c r="DK35" s="643"/>
      <c r="DL35" s="649">
        <v>1648654</v>
      </c>
      <c r="DM35" s="642"/>
      <c r="DN35" s="642"/>
      <c r="DO35" s="642"/>
      <c r="DP35" s="642"/>
      <c r="DQ35" s="642"/>
      <c r="DR35" s="642"/>
      <c r="DS35" s="642"/>
      <c r="DT35" s="642"/>
      <c r="DU35" s="642"/>
      <c r="DV35" s="643"/>
      <c r="DW35" s="646">
        <v>1.6</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233</v>
      </c>
      <c r="S36" s="644"/>
      <c r="T36" s="644"/>
      <c r="U36" s="644"/>
      <c r="V36" s="644"/>
      <c r="W36" s="644"/>
      <c r="X36" s="644"/>
      <c r="Y36" s="645"/>
      <c r="Z36" s="703" t="s">
        <v>233</v>
      </c>
      <c r="AA36" s="703"/>
      <c r="AB36" s="703"/>
      <c r="AC36" s="703"/>
      <c r="AD36" s="704" t="s">
        <v>233</v>
      </c>
      <c r="AE36" s="704"/>
      <c r="AF36" s="704"/>
      <c r="AG36" s="704"/>
      <c r="AH36" s="704"/>
      <c r="AI36" s="704"/>
      <c r="AJ36" s="704"/>
      <c r="AK36" s="704"/>
      <c r="AL36" s="646" t="s">
        <v>233</v>
      </c>
      <c r="AM36" s="647"/>
      <c r="AN36" s="647"/>
      <c r="AO36" s="705"/>
      <c r="AQ36" s="678" t="s">
        <v>324</v>
      </c>
      <c r="AR36" s="679"/>
      <c r="AS36" s="679"/>
      <c r="AT36" s="679"/>
      <c r="AU36" s="679"/>
      <c r="AV36" s="679"/>
      <c r="AW36" s="679"/>
      <c r="AX36" s="679"/>
      <c r="AY36" s="680"/>
      <c r="AZ36" s="641">
        <v>4827426</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-82546</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10347856</v>
      </c>
      <c r="CS36" s="644"/>
      <c r="CT36" s="644"/>
      <c r="CU36" s="644"/>
      <c r="CV36" s="644"/>
      <c r="CW36" s="644"/>
      <c r="CX36" s="644"/>
      <c r="CY36" s="645"/>
      <c r="CZ36" s="646">
        <v>5.3</v>
      </c>
      <c r="DA36" s="675"/>
      <c r="DB36" s="675"/>
      <c r="DC36" s="676"/>
      <c r="DD36" s="649">
        <v>9258736</v>
      </c>
      <c r="DE36" s="644"/>
      <c r="DF36" s="644"/>
      <c r="DG36" s="644"/>
      <c r="DH36" s="644"/>
      <c r="DI36" s="644"/>
      <c r="DJ36" s="644"/>
      <c r="DK36" s="645"/>
      <c r="DL36" s="649">
        <v>8563855</v>
      </c>
      <c r="DM36" s="644"/>
      <c r="DN36" s="644"/>
      <c r="DO36" s="644"/>
      <c r="DP36" s="644"/>
      <c r="DQ36" s="644"/>
      <c r="DR36" s="644"/>
      <c r="DS36" s="644"/>
      <c r="DT36" s="644"/>
      <c r="DU36" s="644"/>
      <c r="DV36" s="645"/>
      <c r="DW36" s="646">
        <v>8.1999999999999993</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v>837800</v>
      </c>
      <c r="S37" s="644"/>
      <c r="T37" s="644"/>
      <c r="U37" s="644"/>
      <c r="V37" s="644"/>
      <c r="W37" s="644"/>
      <c r="X37" s="644"/>
      <c r="Y37" s="645"/>
      <c r="Z37" s="703">
        <v>0.4</v>
      </c>
      <c r="AA37" s="703"/>
      <c r="AB37" s="703"/>
      <c r="AC37" s="703"/>
      <c r="AD37" s="704" t="s">
        <v>178</v>
      </c>
      <c r="AE37" s="704"/>
      <c r="AF37" s="704"/>
      <c r="AG37" s="704"/>
      <c r="AH37" s="704"/>
      <c r="AI37" s="704"/>
      <c r="AJ37" s="704"/>
      <c r="AK37" s="704"/>
      <c r="AL37" s="646" t="s">
        <v>178</v>
      </c>
      <c r="AM37" s="647"/>
      <c r="AN37" s="647"/>
      <c r="AO37" s="705"/>
      <c r="AQ37" s="678" t="s">
        <v>328</v>
      </c>
      <c r="AR37" s="679"/>
      <c r="AS37" s="679"/>
      <c r="AT37" s="679"/>
      <c r="AU37" s="679"/>
      <c r="AV37" s="679"/>
      <c r="AW37" s="679"/>
      <c r="AX37" s="679"/>
      <c r="AY37" s="680"/>
      <c r="AZ37" s="641">
        <v>205055</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72089</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72719</v>
      </c>
      <c r="CS37" s="642"/>
      <c r="CT37" s="642"/>
      <c r="CU37" s="642"/>
      <c r="CV37" s="642"/>
      <c r="CW37" s="642"/>
      <c r="CX37" s="642"/>
      <c r="CY37" s="643"/>
      <c r="CZ37" s="646">
        <v>0</v>
      </c>
      <c r="DA37" s="675"/>
      <c r="DB37" s="675"/>
      <c r="DC37" s="676"/>
      <c r="DD37" s="649">
        <v>72520</v>
      </c>
      <c r="DE37" s="642"/>
      <c r="DF37" s="642"/>
      <c r="DG37" s="642"/>
      <c r="DH37" s="642"/>
      <c r="DI37" s="642"/>
      <c r="DJ37" s="642"/>
      <c r="DK37" s="643"/>
      <c r="DL37" s="649">
        <v>61490</v>
      </c>
      <c r="DM37" s="642"/>
      <c r="DN37" s="642"/>
      <c r="DO37" s="642"/>
      <c r="DP37" s="642"/>
      <c r="DQ37" s="642"/>
      <c r="DR37" s="642"/>
      <c r="DS37" s="642"/>
      <c r="DT37" s="642"/>
      <c r="DU37" s="642"/>
      <c r="DV37" s="643"/>
      <c r="DW37" s="646">
        <v>0.1</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199277160</v>
      </c>
      <c r="S38" s="693"/>
      <c r="T38" s="693"/>
      <c r="U38" s="693"/>
      <c r="V38" s="693"/>
      <c r="W38" s="693"/>
      <c r="X38" s="693"/>
      <c r="Y38" s="698"/>
      <c r="Z38" s="699">
        <v>100</v>
      </c>
      <c r="AA38" s="699"/>
      <c r="AB38" s="699"/>
      <c r="AC38" s="699"/>
      <c r="AD38" s="700">
        <v>104070199</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150175</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116053</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14026207</v>
      </c>
      <c r="CS38" s="644"/>
      <c r="CT38" s="644"/>
      <c r="CU38" s="644"/>
      <c r="CV38" s="644"/>
      <c r="CW38" s="644"/>
      <c r="CX38" s="644"/>
      <c r="CY38" s="645"/>
      <c r="CZ38" s="646">
        <v>7.2</v>
      </c>
      <c r="DA38" s="675"/>
      <c r="DB38" s="675"/>
      <c r="DC38" s="676"/>
      <c r="DD38" s="649">
        <v>11353335</v>
      </c>
      <c r="DE38" s="644"/>
      <c r="DF38" s="644"/>
      <c r="DG38" s="644"/>
      <c r="DH38" s="644"/>
      <c r="DI38" s="644"/>
      <c r="DJ38" s="644"/>
      <c r="DK38" s="645"/>
      <c r="DL38" s="649">
        <v>8616756</v>
      </c>
      <c r="DM38" s="644"/>
      <c r="DN38" s="644"/>
      <c r="DO38" s="644"/>
      <c r="DP38" s="644"/>
      <c r="DQ38" s="644"/>
      <c r="DR38" s="644"/>
      <c r="DS38" s="644"/>
      <c r="DT38" s="644"/>
      <c r="DU38" s="644"/>
      <c r="DV38" s="645"/>
      <c r="DW38" s="646">
        <v>8.1999999999999993</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t="s">
        <v>178</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96</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1081766</v>
      </c>
      <c r="CS39" s="642"/>
      <c r="CT39" s="642"/>
      <c r="CU39" s="642"/>
      <c r="CV39" s="642"/>
      <c r="CW39" s="642"/>
      <c r="CX39" s="642"/>
      <c r="CY39" s="643"/>
      <c r="CZ39" s="646">
        <v>0.6</v>
      </c>
      <c r="DA39" s="675"/>
      <c r="DB39" s="675"/>
      <c r="DC39" s="676"/>
      <c r="DD39" s="649">
        <v>191695</v>
      </c>
      <c r="DE39" s="642"/>
      <c r="DF39" s="642"/>
      <c r="DG39" s="642"/>
      <c r="DH39" s="642"/>
      <c r="DI39" s="642"/>
      <c r="DJ39" s="642"/>
      <c r="DK39" s="643"/>
      <c r="DL39" s="649" t="s">
        <v>178</v>
      </c>
      <c r="DM39" s="642"/>
      <c r="DN39" s="642"/>
      <c r="DO39" s="642"/>
      <c r="DP39" s="642"/>
      <c r="DQ39" s="642"/>
      <c r="DR39" s="642"/>
      <c r="DS39" s="642"/>
      <c r="DT39" s="642"/>
      <c r="DU39" s="642"/>
      <c r="DV39" s="643"/>
      <c r="DW39" s="646" t="s">
        <v>178</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4600678</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106</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14531961</v>
      </c>
      <c r="CS40" s="644"/>
      <c r="CT40" s="644"/>
      <c r="CU40" s="644"/>
      <c r="CV40" s="644"/>
      <c r="CW40" s="644"/>
      <c r="CX40" s="644"/>
      <c r="CY40" s="645"/>
      <c r="CZ40" s="646">
        <v>7.5</v>
      </c>
      <c r="DA40" s="675"/>
      <c r="DB40" s="675"/>
      <c r="DC40" s="676"/>
      <c r="DD40" s="649">
        <v>687038</v>
      </c>
      <c r="DE40" s="644"/>
      <c r="DF40" s="644"/>
      <c r="DG40" s="644"/>
      <c r="DH40" s="644"/>
      <c r="DI40" s="644"/>
      <c r="DJ40" s="644"/>
      <c r="DK40" s="645"/>
      <c r="DL40" s="649" t="s">
        <v>178</v>
      </c>
      <c r="DM40" s="644"/>
      <c r="DN40" s="644"/>
      <c r="DO40" s="644"/>
      <c r="DP40" s="644"/>
      <c r="DQ40" s="644"/>
      <c r="DR40" s="644"/>
      <c r="DS40" s="644"/>
      <c r="DT40" s="644"/>
      <c r="DU40" s="644"/>
      <c r="DV40" s="645"/>
      <c r="DW40" s="646" t="s">
        <v>233</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8925076</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290</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233</v>
      </c>
      <c r="CS41" s="642"/>
      <c r="CT41" s="642"/>
      <c r="CU41" s="642"/>
      <c r="CV41" s="642"/>
      <c r="CW41" s="642"/>
      <c r="CX41" s="642"/>
      <c r="CY41" s="643"/>
      <c r="CZ41" s="646" t="s">
        <v>233</v>
      </c>
      <c r="DA41" s="675"/>
      <c r="DB41" s="675"/>
      <c r="DC41" s="676"/>
      <c r="DD41" s="649" t="s">
        <v>233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28808622</v>
      </c>
      <c r="CS42" s="644"/>
      <c r="CT42" s="644"/>
      <c r="CU42" s="644"/>
      <c r="CV42" s="644"/>
      <c r="CW42" s="644"/>
      <c r="CX42" s="644"/>
      <c r="CY42" s="645"/>
      <c r="CZ42" s="646">
        <v>14.9</v>
      </c>
      <c r="DA42" s="647"/>
      <c r="DB42" s="647"/>
      <c r="DC42" s="648"/>
      <c r="DD42" s="649">
        <v>8817724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967936</v>
      </c>
      <c r="CS43" s="642"/>
      <c r="CT43" s="642"/>
      <c r="CU43" s="642"/>
      <c r="CV43" s="642"/>
      <c r="CW43" s="642"/>
      <c r="CX43" s="642"/>
      <c r="CY43" s="643"/>
      <c r="CZ43" s="646">
        <v>0.5</v>
      </c>
      <c r="DA43" s="675"/>
      <c r="DB43" s="675"/>
      <c r="DC43" s="676"/>
      <c r="DD43" s="649">
        <v>967936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300</v>
      </c>
      <c r="CE44" s="670"/>
      <c r="CF44" s="638" t="s">
        <v>350</v>
      </c>
      <c r="CG44" s="639"/>
      <c r="CH44" s="639"/>
      <c r="CI44" s="639"/>
      <c r="CJ44" s="639"/>
      <c r="CK44" s="639"/>
      <c r="CL44" s="639"/>
      <c r="CM44" s="639"/>
      <c r="CN44" s="639"/>
      <c r="CO44" s="639"/>
      <c r="CP44" s="639"/>
      <c r="CQ44" s="640"/>
      <c r="CR44" s="641">
        <v>28645918</v>
      </c>
      <c r="CS44" s="644"/>
      <c r="CT44" s="644"/>
      <c r="CU44" s="644"/>
      <c r="CV44" s="644"/>
      <c r="CW44" s="644"/>
      <c r="CX44" s="644"/>
      <c r="CY44" s="645"/>
      <c r="CZ44" s="646">
        <v>14.8</v>
      </c>
      <c r="DA44" s="647"/>
      <c r="DB44" s="647"/>
      <c r="DC44" s="648"/>
      <c r="DD44" s="649">
        <v>8815550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14873941</v>
      </c>
      <c r="CS45" s="642"/>
      <c r="CT45" s="642"/>
      <c r="CU45" s="642"/>
      <c r="CV45" s="642"/>
      <c r="CW45" s="642"/>
      <c r="CX45" s="642"/>
      <c r="CY45" s="643"/>
      <c r="CZ45" s="646">
        <v>7.7</v>
      </c>
      <c r="DA45" s="675"/>
      <c r="DB45" s="675"/>
      <c r="DC45" s="676"/>
      <c r="DD45" s="649">
        <v>971036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13728590</v>
      </c>
      <c r="CS46" s="644"/>
      <c r="CT46" s="644"/>
      <c r="CU46" s="644"/>
      <c r="CV46" s="644"/>
      <c r="CW46" s="644"/>
      <c r="CX46" s="644"/>
      <c r="CY46" s="645"/>
      <c r="CZ46" s="646">
        <v>7.1</v>
      </c>
      <c r="DA46" s="647"/>
      <c r="DB46" s="647"/>
      <c r="DC46" s="648"/>
      <c r="DD46" s="649">
        <v>7818365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v>162704</v>
      </c>
      <c r="CS47" s="642"/>
      <c r="CT47" s="642"/>
      <c r="CU47" s="642"/>
      <c r="CV47" s="642"/>
      <c r="CW47" s="642"/>
      <c r="CX47" s="642"/>
      <c r="CY47" s="643"/>
      <c r="CZ47" s="646">
        <v>0.1</v>
      </c>
      <c r="DA47" s="675"/>
      <c r="DB47" s="675"/>
      <c r="DC47" s="676"/>
      <c r="DD47" s="649">
        <v>2174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178</v>
      </c>
      <c r="CS48" s="644"/>
      <c r="CT48" s="644"/>
      <c r="CU48" s="644"/>
      <c r="CV48" s="644"/>
      <c r="CW48" s="644"/>
      <c r="CX48" s="644"/>
      <c r="CY48" s="645"/>
      <c r="CZ48" s="646" t="s">
        <v>233</v>
      </c>
      <c r="DA48" s="647"/>
      <c r="DB48" s="647"/>
      <c r="DC48" s="648"/>
      <c r="DD48" s="649" t="s">
        <v>178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193692455</v>
      </c>
      <c r="CS49" s="657"/>
      <c r="CT49" s="657"/>
      <c r="CU49" s="657"/>
      <c r="CV49" s="657"/>
      <c r="CW49" s="657"/>
      <c r="CX49" s="657"/>
      <c r="CY49" s="658"/>
      <c r="CZ49" s="659">
        <v>100</v>
      </c>
      <c r="DA49" s="660"/>
      <c r="DB49" s="660"/>
      <c r="DC49" s="661"/>
      <c r="DD49" s="662">
        <v>111882128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cN0XpAZfGbQQ38AQaUb1wQTP3XGaiEzgUbCeSupauinVqujsfpvmmPQPxyD3YZhl9s+dnHtvZPn9QmwvpUo8rw==" saltValue="GwmXmwPIov8tCFSC8hAvaw==" spinCount="100000" sheet="1" objects="1" scenarios="1"/>
  <customSheetViews>
    <customSheetView guid="{F25AAEF0-D191-41E5-8496-E682285CA378}" showGridLines="0" fitToPage="1" hiddenRows="1" hiddenColumns="1" topLeftCell="AQ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A5" sqref="A5:P6"/>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3">
        <v>195488</v>
      </c>
      <c r="R7" s="1174"/>
      <c r="S7" s="1174"/>
      <c r="T7" s="1174"/>
      <c r="U7" s="1174"/>
      <c r="V7" s="1174">
        <v>190158</v>
      </c>
      <c r="W7" s="1174"/>
      <c r="X7" s="1174"/>
      <c r="Y7" s="1174"/>
      <c r="Z7" s="1174"/>
      <c r="AA7" s="1174">
        <f>Q7-V7</f>
        <v>5330</v>
      </c>
      <c r="AB7" s="1174"/>
      <c r="AC7" s="1174"/>
      <c r="AD7" s="1174"/>
      <c r="AE7" s="1175"/>
      <c r="AF7" s="1176">
        <v>4015</v>
      </c>
      <c r="AG7" s="1177"/>
      <c r="AH7" s="1177"/>
      <c r="AI7" s="1177"/>
      <c r="AJ7" s="1178"/>
      <c r="AK7" s="1160">
        <v>2144</v>
      </c>
      <c r="AL7" s="1161"/>
      <c r="AM7" s="1161"/>
      <c r="AN7" s="1161"/>
      <c r="AO7" s="1161"/>
      <c r="AP7" s="1161">
        <v>102506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586</v>
      </c>
      <c r="BT7" s="1165"/>
      <c r="BU7" s="1165"/>
      <c r="BV7" s="1165"/>
      <c r="BW7" s="1165"/>
      <c r="BX7" s="1165"/>
      <c r="BY7" s="1165"/>
      <c r="BZ7" s="1165"/>
      <c r="CA7" s="1165"/>
      <c r="CB7" s="1165"/>
      <c r="CC7" s="1165"/>
      <c r="CD7" s="1165"/>
      <c r="CE7" s="1165"/>
      <c r="CF7" s="1165"/>
      <c r="CG7" s="1166"/>
      <c r="CH7" s="1157">
        <v>-49</v>
      </c>
      <c r="CI7" s="1158"/>
      <c r="CJ7" s="1158"/>
      <c r="CK7" s="1158"/>
      <c r="CL7" s="1159"/>
      <c r="CM7" s="1157">
        <v>890</v>
      </c>
      <c r="CN7" s="1158"/>
      <c r="CO7" s="1158"/>
      <c r="CP7" s="1158"/>
      <c r="CQ7" s="1159"/>
      <c r="CR7" s="1157">
        <v>5</v>
      </c>
      <c r="CS7" s="1158"/>
      <c r="CT7" s="1158"/>
      <c r="CU7" s="1158"/>
      <c r="CV7" s="1159"/>
      <c r="CW7" s="1157">
        <v>92</v>
      </c>
      <c r="CX7" s="1158"/>
      <c r="CY7" s="1158"/>
      <c r="CZ7" s="1158"/>
      <c r="DA7" s="1159"/>
      <c r="DB7" s="1157" t="s">
        <v>587</v>
      </c>
      <c r="DC7" s="1158"/>
      <c r="DD7" s="1158"/>
      <c r="DE7" s="1158"/>
      <c r="DF7" s="1159"/>
      <c r="DG7" s="1157" t="s">
        <v>588</v>
      </c>
      <c r="DH7" s="1158"/>
      <c r="DI7" s="1158"/>
      <c r="DJ7" s="1158"/>
      <c r="DK7" s="1159"/>
      <c r="DL7" s="1157" t="s">
        <v>507</v>
      </c>
      <c r="DM7" s="1158"/>
      <c r="DN7" s="1158"/>
      <c r="DO7" s="1158"/>
      <c r="DP7" s="1159"/>
      <c r="DQ7" s="1157" t="s">
        <v>507</v>
      </c>
      <c r="DR7" s="1158"/>
      <c r="DS7" s="1158"/>
      <c r="DT7" s="1158"/>
      <c r="DU7" s="1159"/>
      <c r="DV7" s="1184"/>
      <c r="DW7" s="1185"/>
      <c r="DX7" s="1185"/>
      <c r="DY7" s="1185"/>
      <c r="DZ7" s="1186"/>
      <c r="EA7" s="234"/>
    </row>
    <row r="8" spans="1:131" s="235" customFormat="1" ht="26.25" customHeight="1" x14ac:dyDescent="0.15">
      <c r="A8" s="241">
        <v>2</v>
      </c>
      <c r="B8" s="1106" t="s">
        <v>379</v>
      </c>
      <c r="C8" s="1107"/>
      <c r="D8" s="1107"/>
      <c r="E8" s="1107"/>
      <c r="F8" s="1107"/>
      <c r="G8" s="1107"/>
      <c r="H8" s="1107"/>
      <c r="I8" s="1107"/>
      <c r="J8" s="1107"/>
      <c r="K8" s="1107"/>
      <c r="L8" s="1107"/>
      <c r="M8" s="1107"/>
      <c r="N8" s="1107"/>
      <c r="O8" s="1107"/>
      <c r="P8" s="1108"/>
      <c r="Q8" s="1112">
        <v>197</v>
      </c>
      <c r="R8" s="1113"/>
      <c r="S8" s="1113"/>
      <c r="T8" s="1113"/>
      <c r="U8" s="1113"/>
      <c r="V8" s="1113">
        <v>161</v>
      </c>
      <c r="W8" s="1113"/>
      <c r="X8" s="1113"/>
      <c r="Y8" s="1113"/>
      <c r="Z8" s="1113"/>
      <c r="AA8" s="1113">
        <f t="shared" ref="AA8:AA15" si="0">Q8-V8</f>
        <v>36</v>
      </c>
      <c r="AB8" s="1113"/>
      <c r="AC8" s="1113"/>
      <c r="AD8" s="1113"/>
      <c r="AE8" s="1114"/>
      <c r="AF8" s="1088">
        <v>36</v>
      </c>
      <c r="AG8" s="1089"/>
      <c r="AH8" s="1089"/>
      <c r="AI8" s="1089"/>
      <c r="AJ8" s="1090"/>
      <c r="AK8" s="1155">
        <v>22</v>
      </c>
      <c r="AL8" s="1156"/>
      <c r="AM8" s="1156"/>
      <c r="AN8" s="1156"/>
      <c r="AO8" s="1156"/>
      <c r="AP8" s="1156">
        <v>694</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589</v>
      </c>
      <c r="BT8" s="1084"/>
      <c r="BU8" s="1084"/>
      <c r="BV8" s="1084"/>
      <c r="BW8" s="1084"/>
      <c r="BX8" s="1084"/>
      <c r="BY8" s="1084"/>
      <c r="BZ8" s="1084"/>
      <c r="CA8" s="1084"/>
      <c r="CB8" s="1084"/>
      <c r="CC8" s="1084"/>
      <c r="CD8" s="1084"/>
      <c r="CE8" s="1084"/>
      <c r="CF8" s="1084"/>
      <c r="CG8" s="1085"/>
      <c r="CH8" s="1058">
        <v>-4</v>
      </c>
      <c r="CI8" s="1059"/>
      <c r="CJ8" s="1059"/>
      <c r="CK8" s="1059"/>
      <c r="CL8" s="1060"/>
      <c r="CM8" s="1058">
        <v>69</v>
      </c>
      <c r="CN8" s="1059"/>
      <c r="CO8" s="1059"/>
      <c r="CP8" s="1059"/>
      <c r="CQ8" s="1060"/>
      <c r="CR8" s="1058">
        <v>30</v>
      </c>
      <c r="CS8" s="1059"/>
      <c r="CT8" s="1059"/>
      <c r="CU8" s="1059"/>
      <c r="CV8" s="1060"/>
      <c r="CW8" s="1058">
        <v>26</v>
      </c>
      <c r="CX8" s="1059"/>
      <c r="CY8" s="1059"/>
      <c r="CZ8" s="1059"/>
      <c r="DA8" s="1060"/>
      <c r="DB8" s="1058" t="s">
        <v>507</v>
      </c>
      <c r="DC8" s="1059"/>
      <c r="DD8" s="1059"/>
      <c r="DE8" s="1059"/>
      <c r="DF8" s="1060"/>
      <c r="DG8" s="1058" t="s">
        <v>507</v>
      </c>
      <c r="DH8" s="1059"/>
      <c r="DI8" s="1059"/>
      <c r="DJ8" s="1059"/>
      <c r="DK8" s="1060"/>
      <c r="DL8" s="1058" t="s">
        <v>507</v>
      </c>
      <c r="DM8" s="1059"/>
      <c r="DN8" s="1059"/>
      <c r="DO8" s="1059"/>
      <c r="DP8" s="1060"/>
      <c r="DQ8" s="1058" t="s">
        <v>507</v>
      </c>
      <c r="DR8" s="1059"/>
      <c r="DS8" s="1059"/>
      <c r="DT8" s="1059"/>
      <c r="DU8" s="1060"/>
      <c r="DV8" s="1061"/>
      <c r="DW8" s="1062"/>
      <c r="DX8" s="1062"/>
      <c r="DY8" s="1062"/>
      <c r="DZ8" s="1063"/>
      <c r="EA8" s="234"/>
    </row>
    <row r="9" spans="1:131" s="235" customFormat="1" ht="26.25" customHeight="1" x14ac:dyDescent="0.15">
      <c r="A9" s="241">
        <v>3</v>
      </c>
      <c r="B9" s="1106" t="s">
        <v>380</v>
      </c>
      <c r="C9" s="1107"/>
      <c r="D9" s="1107"/>
      <c r="E9" s="1107"/>
      <c r="F9" s="1107"/>
      <c r="G9" s="1107"/>
      <c r="H9" s="1107"/>
      <c r="I9" s="1107"/>
      <c r="J9" s="1107"/>
      <c r="K9" s="1107"/>
      <c r="L9" s="1107"/>
      <c r="M9" s="1107"/>
      <c r="N9" s="1107"/>
      <c r="O9" s="1107"/>
      <c r="P9" s="1108"/>
      <c r="Q9" s="1112">
        <v>1514</v>
      </c>
      <c r="R9" s="1113"/>
      <c r="S9" s="1113"/>
      <c r="T9" s="1113"/>
      <c r="U9" s="1113"/>
      <c r="V9" s="1113">
        <v>1514</v>
      </c>
      <c r="W9" s="1113"/>
      <c r="X9" s="1113"/>
      <c r="Y9" s="1113"/>
      <c r="Z9" s="1113"/>
      <c r="AA9" s="1113">
        <f t="shared" si="0"/>
        <v>0</v>
      </c>
      <c r="AB9" s="1113"/>
      <c r="AC9" s="1113"/>
      <c r="AD9" s="1113"/>
      <c r="AE9" s="1114"/>
      <c r="AF9" s="1088" t="s">
        <v>131</v>
      </c>
      <c r="AG9" s="1089"/>
      <c r="AH9" s="1089"/>
      <c r="AI9" s="1089"/>
      <c r="AJ9" s="1090"/>
      <c r="AK9" s="1155">
        <v>734</v>
      </c>
      <c r="AL9" s="1156"/>
      <c r="AM9" s="1156"/>
      <c r="AN9" s="1156"/>
      <c r="AO9" s="1156"/>
      <c r="AP9" s="1156">
        <v>3636</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590</v>
      </c>
      <c r="BT9" s="1084"/>
      <c r="BU9" s="1084"/>
      <c r="BV9" s="1084"/>
      <c r="BW9" s="1084"/>
      <c r="BX9" s="1084"/>
      <c r="BY9" s="1084"/>
      <c r="BZ9" s="1084"/>
      <c r="CA9" s="1084"/>
      <c r="CB9" s="1084"/>
      <c r="CC9" s="1084"/>
      <c r="CD9" s="1084"/>
      <c r="CE9" s="1084"/>
      <c r="CF9" s="1084"/>
      <c r="CG9" s="1085"/>
      <c r="CH9" s="1058">
        <v>0</v>
      </c>
      <c r="CI9" s="1059"/>
      <c r="CJ9" s="1059"/>
      <c r="CK9" s="1059"/>
      <c r="CL9" s="1060"/>
      <c r="CM9" s="1058">
        <v>255</v>
      </c>
      <c r="CN9" s="1059"/>
      <c r="CO9" s="1059"/>
      <c r="CP9" s="1059"/>
      <c r="CQ9" s="1060"/>
      <c r="CR9" s="1058">
        <v>200</v>
      </c>
      <c r="CS9" s="1059"/>
      <c r="CT9" s="1059"/>
      <c r="CU9" s="1059"/>
      <c r="CV9" s="1060"/>
      <c r="CW9" s="1058">
        <v>5</v>
      </c>
      <c r="CX9" s="1059"/>
      <c r="CY9" s="1059"/>
      <c r="CZ9" s="1059"/>
      <c r="DA9" s="1060"/>
      <c r="DB9" s="1058" t="s">
        <v>507</v>
      </c>
      <c r="DC9" s="1059"/>
      <c r="DD9" s="1059"/>
      <c r="DE9" s="1059"/>
      <c r="DF9" s="1060"/>
      <c r="DG9" s="1058" t="s">
        <v>507</v>
      </c>
      <c r="DH9" s="1059"/>
      <c r="DI9" s="1059"/>
      <c r="DJ9" s="1059"/>
      <c r="DK9" s="1060"/>
      <c r="DL9" s="1058" t="s">
        <v>507</v>
      </c>
      <c r="DM9" s="1059"/>
      <c r="DN9" s="1059"/>
      <c r="DO9" s="1059"/>
      <c r="DP9" s="1060"/>
      <c r="DQ9" s="1058" t="s">
        <v>507</v>
      </c>
      <c r="DR9" s="1059"/>
      <c r="DS9" s="1059"/>
      <c r="DT9" s="1059"/>
      <c r="DU9" s="1060"/>
      <c r="DV9" s="1061"/>
      <c r="DW9" s="1062"/>
      <c r="DX9" s="1062"/>
      <c r="DY9" s="1062"/>
      <c r="DZ9" s="1063"/>
      <c r="EA9" s="234"/>
    </row>
    <row r="10" spans="1:131" s="235" customFormat="1" ht="26.25" customHeight="1" x14ac:dyDescent="0.15">
      <c r="A10" s="241">
        <v>4</v>
      </c>
      <c r="B10" s="1106" t="s">
        <v>382</v>
      </c>
      <c r="C10" s="1107"/>
      <c r="D10" s="1107"/>
      <c r="E10" s="1107"/>
      <c r="F10" s="1107"/>
      <c r="G10" s="1107"/>
      <c r="H10" s="1107"/>
      <c r="I10" s="1107"/>
      <c r="J10" s="1107"/>
      <c r="K10" s="1107"/>
      <c r="L10" s="1107"/>
      <c r="M10" s="1107"/>
      <c r="N10" s="1107"/>
      <c r="O10" s="1107"/>
      <c r="P10" s="1108"/>
      <c r="Q10" s="1112">
        <v>410</v>
      </c>
      <c r="R10" s="1113"/>
      <c r="S10" s="1113"/>
      <c r="T10" s="1113"/>
      <c r="U10" s="1113"/>
      <c r="V10" s="1113">
        <v>410</v>
      </c>
      <c r="W10" s="1113"/>
      <c r="X10" s="1113"/>
      <c r="Y10" s="1113"/>
      <c r="Z10" s="1113"/>
      <c r="AA10" s="1113">
        <f t="shared" si="0"/>
        <v>0</v>
      </c>
      <c r="AB10" s="1113"/>
      <c r="AC10" s="1113"/>
      <c r="AD10" s="1113"/>
      <c r="AE10" s="1114"/>
      <c r="AF10" s="1088" t="s">
        <v>573</v>
      </c>
      <c r="AG10" s="1089"/>
      <c r="AH10" s="1089"/>
      <c r="AI10" s="1089"/>
      <c r="AJ10" s="1090"/>
      <c r="AK10" s="1155">
        <v>145</v>
      </c>
      <c r="AL10" s="1156"/>
      <c r="AM10" s="1156"/>
      <c r="AN10" s="1156"/>
      <c r="AO10" s="1156"/>
      <c r="AP10" s="1156">
        <v>244</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591</v>
      </c>
      <c r="BT10" s="1084"/>
      <c r="BU10" s="1084"/>
      <c r="BV10" s="1084"/>
      <c r="BW10" s="1084"/>
      <c r="BX10" s="1084"/>
      <c r="BY10" s="1084"/>
      <c r="BZ10" s="1084"/>
      <c r="CA10" s="1084"/>
      <c r="CB10" s="1084"/>
      <c r="CC10" s="1084"/>
      <c r="CD10" s="1084"/>
      <c r="CE10" s="1084"/>
      <c r="CF10" s="1084"/>
      <c r="CG10" s="1085"/>
      <c r="CH10" s="1058">
        <v>3</v>
      </c>
      <c r="CI10" s="1059"/>
      <c r="CJ10" s="1059"/>
      <c r="CK10" s="1059"/>
      <c r="CL10" s="1060"/>
      <c r="CM10" s="1058">
        <v>167</v>
      </c>
      <c r="CN10" s="1059"/>
      <c r="CO10" s="1059"/>
      <c r="CP10" s="1059"/>
      <c r="CQ10" s="1060"/>
      <c r="CR10" s="1058">
        <v>10</v>
      </c>
      <c r="CS10" s="1059"/>
      <c r="CT10" s="1059"/>
      <c r="CU10" s="1059"/>
      <c r="CV10" s="1060"/>
      <c r="CW10" s="1058">
        <v>234</v>
      </c>
      <c r="CX10" s="1059"/>
      <c r="CY10" s="1059"/>
      <c r="CZ10" s="1059"/>
      <c r="DA10" s="1060"/>
      <c r="DB10" s="1058" t="s">
        <v>507</v>
      </c>
      <c r="DC10" s="1059"/>
      <c r="DD10" s="1059"/>
      <c r="DE10" s="1059"/>
      <c r="DF10" s="1060"/>
      <c r="DG10" s="1058" t="s">
        <v>507</v>
      </c>
      <c r="DH10" s="1059"/>
      <c r="DI10" s="1059"/>
      <c r="DJ10" s="1059"/>
      <c r="DK10" s="1060"/>
      <c r="DL10" s="1058" t="s">
        <v>507</v>
      </c>
      <c r="DM10" s="1059"/>
      <c r="DN10" s="1059"/>
      <c r="DO10" s="1059"/>
      <c r="DP10" s="1060"/>
      <c r="DQ10" s="1058" t="s">
        <v>507</v>
      </c>
      <c r="DR10" s="1059"/>
      <c r="DS10" s="1059"/>
      <c r="DT10" s="1059"/>
      <c r="DU10" s="1060"/>
      <c r="DV10" s="1061"/>
      <c r="DW10" s="1062"/>
      <c r="DX10" s="1062"/>
      <c r="DY10" s="1062"/>
      <c r="DZ10" s="1063"/>
      <c r="EA10" s="234"/>
    </row>
    <row r="11" spans="1:131" s="235" customFormat="1" ht="26.25" customHeight="1" x14ac:dyDescent="0.15">
      <c r="A11" s="241">
        <v>5</v>
      </c>
      <c r="B11" s="1106" t="s">
        <v>383</v>
      </c>
      <c r="C11" s="1107"/>
      <c r="D11" s="1107"/>
      <c r="E11" s="1107"/>
      <c r="F11" s="1107"/>
      <c r="G11" s="1107"/>
      <c r="H11" s="1107"/>
      <c r="I11" s="1107"/>
      <c r="J11" s="1107"/>
      <c r="K11" s="1107"/>
      <c r="L11" s="1107"/>
      <c r="M11" s="1107"/>
      <c r="N11" s="1107"/>
      <c r="O11" s="1107"/>
      <c r="P11" s="1108"/>
      <c r="Q11" s="1112">
        <v>1661</v>
      </c>
      <c r="R11" s="1113"/>
      <c r="S11" s="1113"/>
      <c r="T11" s="1113"/>
      <c r="U11" s="1113"/>
      <c r="V11" s="1113">
        <v>1623</v>
      </c>
      <c r="W11" s="1113"/>
      <c r="X11" s="1113"/>
      <c r="Y11" s="1113"/>
      <c r="Z11" s="1113"/>
      <c r="AA11" s="1113">
        <f t="shared" si="0"/>
        <v>38</v>
      </c>
      <c r="AB11" s="1113"/>
      <c r="AC11" s="1113"/>
      <c r="AD11" s="1113"/>
      <c r="AE11" s="1114"/>
      <c r="AF11" s="1088">
        <v>0</v>
      </c>
      <c r="AG11" s="1089"/>
      <c r="AH11" s="1089"/>
      <c r="AI11" s="1089"/>
      <c r="AJ11" s="1090"/>
      <c r="AK11" s="1155">
        <v>606</v>
      </c>
      <c r="AL11" s="1156"/>
      <c r="AM11" s="1156"/>
      <c r="AN11" s="1156"/>
      <c r="AO11" s="1156"/>
      <c r="AP11" s="1156">
        <v>2256</v>
      </c>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t="s">
        <v>592</v>
      </c>
      <c r="BS11" s="1083" t="s">
        <v>593</v>
      </c>
      <c r="BT11" s="1084"/>
      <c r="BU11" s="1084"/>
      <c r="BV11" s="1084"/>
      <c r="BW11" s="1084"/>
      <c r="BX11" s="1084"/>
      <c r="BY11" s="1084"/>
      <c r="BZ11" s="1084"/>
      <c r="CA11" s="1084"/>
      <c r="CB11" s="1084"/>
      <c r="CC11" s="1084"/>
      <c r="CD11" s="1084"/>
      <c r="CE11" s="1084"/>
      <c r="CF11" s="1084"/>
      <c r="CG11" s="1085"/>
      <c r="CH11" s="1058">
        <v>-13</v>
      </c>
      <c r="CI11" s="1059"/>
      <c r="CJ11" s="1059"/>
      <c r="CK11" s="1059"/>
      <c r="CL11" s="1060"/>
      <c r="CM11" s="1058">
        <v>194</v>
      </c>
      <c r="CN11" s="1059"/>
      <c r="CO11" s="1059"/>
      <c r="CP11" s="1059"/>
      <c r="CQ11" s="1060"/>
      <c r="CR11" s="1058">
        <v>10</v>
      </c>
      <c r="CS11" s="1059"/>
      <c r="CT11" s="1059"/>
      <c r="CU11" s="1059"/>
      <c r="CV11" s="1060"/>
      <c r="CW11" s="1058" t="s">
        <v>587</v>
      </c>
      <c r="CX11" s="1059"/>
      <c r="CY11" s="1059"/>
      <c r="CZ11" s="1059"/>
      <c r="DA11" s="1060"/>
      <c r="DB11" s="1058">
        <v>976</v>
      </c>
      <c r="DC11" s="1059"/>
      <c r="DD11" s="1059"/>
      <c r="DE11" s="1059"/>
      <c r="DF11" s="1060"/>
      <c r="DG11" s="1058">
        <v>3689</v>
      </c>
      <c r="DH11" s="1059"/>
      <c r="DI11" s="1059"/>
      <c r="DJ11" s="1059"/>
      <c r="DK11" s="1060"/>
      <c r="DL11" s="1058" t="s">
        <v>507</v>
      </c>
      <c r="DM11" s="1059"/>
      <c r="DN11" s="1059"/>
      <c r="DO11" s="1059"/>
      <c r="DP11" s="1060"/>
      <c r="DQ11" s="1058" t="s">
        <v>507</v>
      </c>
      <c r="DR11" s="1059"/>
      <c r="DS11" s="1059"/>
      <c r="DT11" s="1059"/>
      <c r="DU11" s="1060"/>
      <c r="DV11" s="1061"/>
      <c r="DW11" s="1062"/>
      <c r="DX11" s="1062"/>
      <c r="DY11" s="1062"/>
      <c r="DZ11" s="1063"/>
      <c r="EA11" s="234"/>
    </row>
    <row r="12" spans="1:131" s="235" customFormat="1" ht="26.25" customHeight="1" x14ac:dyDescent="0.15">
      <c r="A12" s="241">
        <v>6</v>
      </c>
      <c r="B12" s="1106" t="s">
        <v>384</v>
      </c>
      <c r="C12" s="1107"/>
      <c r="D12" s="1107"/>
      <c r="E12" s="1107"/>
      <c r="F12" s="1107"/>
      <c r="G12" s="1107"/>
      <c r="H12" s="1107"/>
      <c r="I12" s="1107"/>
      <c r="J12" s="1107"/>
      <c r="K12" s="1107"/>
      <c r="L12" s="1107"/>
      <c r="M12" s="1107"/>
      <c r="N12" s="1107"/>
      <c r="O12" s="1107"/>
      <c r="P12" s="1108"/>
      <c r="Q12" s="1112">
        <v>1408</v>
      </c>
      <c r="R12" s="1113"/>
      <c r="S12" s="1113"/>
      <c r="T12" s="1113"/>
      <c r="U12" s="1113"/>
      <c r="V12" s="1113">
        <v>1323</v>
      </c>
      <c r="W12" s="1113"/>
      <c r="X12" s="1113"/>
      <c r="Y12" s="1113"/>
      <c r="Z12" s="1113"/>
      <c r="AA12" s="1113">
        <f t="shared" si="0"/>
        <v>85</v>
      </c>
      <c r="AB12" s="1113"/>
      <c r="AC12" s="1113"/>
      <c r="AD12" s="1113"/>
      <c r="AE12" s="1114"/>
      <c r="AF12" s="1088" t="s">
        <v>572</v>
      </c>
      <c r="AG12" s="1089"/>
      <c r="AH12" s="1089"/>
      <c r="AI12" s="1089"/>
      <c r="AJ12" s="1090"/>
      <c r="AK12" s="1155">
        <v>742</v>
      </c>
      <c r="AL12" s="1156"/>
      <c r="AM12" s="1156"/>
      <c r="AN12" s="1156"/>
      <c r="AO12" s="1156"/>
      <c r="AP12" s="1156">
        <v>1979</v>
      </c>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594</v>
      </c>
      <c r="BT12" s="1084"/>
      <c r="BU12" s="1084"/>
      <c r="BV12" s="1084"/>
      <c r="BW12" s="1084"/>
      <c r="BX12" s="1084"/>
      <c r="BY12" s="1084"/>
      <c r="BZ12" s="1084"/>
      <c r="CA12" s="1084"/>
      <c r="CB12" s="1084"/>
      <c r="CC12" s="1084"/>
      <c r="CD12" s="1084"/>
      <c r="CE12" s="1084"/>
      <c r="CF12" s="1084"/>
      <c r="CG12" s="1085"/>
      <c r="CH12" s="1058">
        <v>6</v>
      </c>
      <c r="CI12" s="1059"/>
      <c r="CJ12" s="1059"/>
      <c r="CK12" s="1059"/>
      <c r="CL12" s="1060"/>
      <c r="CM12" s="1058">
        <v>594</v>
      </c>
      <c r="CN12" s="1059"/>
      <c r="CO12" s="1059"/>
      <c r="CP12" s="1059"/>
      <c r="CQ12" s="1060"/>
      <c r="CR12" s="1058">
        <v>110</v>
      </c>
      <c r="CS12" s="1059"/>
      <c r="CT12" s="1059"/>
      <c r="CU12" s="1059"/>
      <c r="CV12" s="1060"/>
      <c r="CW12" s="1058">
        <v>76</v>
      </c>
      <c r="CX12" s="1059"/>
      <c r="CY12" s="1059"/>
      <c r="CZ12" s="1059"/>
      <c r="DA12" s="1060"/>
      <c r="DB12" s="1058" t="s">
        <v>507</v>
      </c>
      <c r="DC12" s="1059"/>
      <c r="DD12" s="1059"/>
      <c r="DE12" s="1059"/>
      <c r="DF12" s="1060"/>
      <c r="DG12" s="1058" t="s">
        <v>507</v>
      </c>
      <c r="DH12" s="1059"/>
      <c r="DI12" s="1059"/>
      <c r="DJ12" s="1059"/>
      <c r="DK12" s="1060"/>
      <c r="DL12" s="1058" t="s">
        <v>507</v>
      </c>
      <c r="DM12" s="1059"/>
      <c r="DN12" s="1059"/>
      <c r="DO12" s="1059"/>
      <c r="DP12" s="1060"/>
      <c r="DQ12" s="1058" t="s">
        <v>507</v>
      </c>
      <c r="DR12" s="1059"/>
      <c r="DS12" s="1059"/>
      <c r="DT12" s="1059"/>
      <c r="DU12" s="1060"/>
      <c r="DV12" s="1061"/>
      <c r="DW12" s="1062"/>
      <c r="DX12" s="1062"/>
      <c r="DY12" s="1062"/>
      <c r="DZ12" s="1063"/>
      <c r="EA12" s="234"/>
    </row>
    <row r="13" spans="1:131" s="235" customFormat="1" ht="26.25" customHeight="1" x14ac:dyDescent="0.15">
      <c r="A13" s="241">
        <v>7</v>
      </c>
      <c r="B13" s="1106" t="s">
        <v>385</v>
      </c>
      <c r="C13" s="1107"/>
      <c r="D13" s="1107"/>
      <c r="E13" s="1107"/>
      <c r="F13" s="1107"/>
      <c r="G13" s="1107"/>
      <c r="H13" s="1107"/>
      <c r="I13" s="1107"/>
      <c r="J13" s="1107"/>
      <c r="K13" s="1107"/>
      <c r="L13" s="1107"/>
      <c r="M13" s="1107"/>
      <c r="N13" s="1107"/>
      <c r="O13" s="1107"/>
      <c r="P13" s="1108"/>
      <c r="Q13" s="1112">
        <v>1238</v>
      </c>
      <c r="R13" s="1113"/>
      <c r="S13" s="1113"/>
      <c r="T13" s="1113"/>
      <c r="U13" s="1113"/>
      <c r="V13" s="1113">
        <v>1207</v>
      </c>
      <c r="W13" s="1113"/>
      <c r="X13" s="1113"/>
      <c r="Y13" s="1113"/>
      <c r="Z13" s="1113"/>
      <c r="AA13" s="1113">
        <f t="shared" si="0"/>
        <v>31</v>
      </c>
      <c r="AB13" s="1113"/>
      <c r="AC13" s="1113"/>
      <c r="AD13" s="1113"/>
      <c r="AE13" s="1114"/>
      <c r="AF13" s="1088">
        <v>0</v>
      </c>
      <c r="AG13" s="1089"/>
      <c r="AH13" s="1089"/>
      <c r="AI13" s="1089"/>
      <c r="AJ13" s="1090"/>
      <c r="AK13" s="1155">
        <v>419</v>
      </c>
      <c r="AL13" s="1156"/>
      <c r="AM13" s="1156"/>
      <c r="AN13" s="1156"/>
      <c r="AO13" s="1156"/>
      <c r="AP13" s="1156">
        <v>1728</v>
      </c>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t="s">
        <v>595</v>
      </c>
      <c r="BT13" s="1084"/>
      <c r="BU13" s="1084"/>
      <c r="BV13" s="1084"/>
      <c r="BW13" s="1084"/>
      <c r="BX13" s="1084"/>
      <c r="BY13" s="1084"/>
      <c r="BZ13" s="1084"/>
      <c r="CA13" s="1084"/>
      <c r="CB13" s="1084"/>
      <c r="CC13" s="1084"/>
      <c r="CD13" s="1084"/>
      <c r="CE13" s="1084"/>
      <c r="CF13" s="1084"/>
      <c r="CG13" s="1085"/>
      <c r="CH13" s="1058">
        <v>-41</v>
      </c>
      <c r="CI13" s="1059"/>
      <c r="CJ13" s="1059"/>
      <c r="CK13" s="1059"/>
      <c r="CL13" s="1060"/>
      <c r="CM13" s="1058">
        <v>66</v>
      </c>
      <c r="CN13" s="1059"/>
      <c r="CO13" s="1059"/>
      <c r="CP13" s="1059"/>
      <c r="CQ13" s="1060"/>
      <c r="CR13" s="1058">
        <v>61</v>
      </c>
      <c r="CS13" s="1059"/>
      <c r="CT13" s="1059"/>
      <c r="CU13" s="1059"/>
      <c r="CV13" s="1060"/>
      <c r="CW13" s="1058" t="s">
        <v>587</v>
      </c>
      <c r="CX13" s="1059"/>
      <c r="CY13" s="1059"/>
      <c r="CZ13" s="1059"/>
      <c r="DA13" s="1060"/>
      <c r="DB13" s="1058" t="s">
        <v>507</v>
      </c>
      <c r="DC13" s="1059"/>
      <c r="DD13" s="1059"/>
      <c r="DE13" s="1059"/>
      <c r="DF13" s="1060"/>
      <c r="DG13" s="1058" t="s">
        <v>507</v>
      </c>
      <c r="DH13" s="1059"/>
      <c r="DI13" s="1059"/>
      <c r="DJ13" s="1059"/>
      <c r="DK13" s="1060"/>
      <c r="DL13" s="1058" t="s">
        <v>507</v>
      </c>
      <c r="DM13" s="1059"/>
      <c r="DN13" s="1059"/>
      <c r="DO13" s="1059"/>
      <c r="DP13" s="1060"/>
      <c r="DQ13" s="1058" t="s">
        <v>507</v>
      </c>
      <c r="DR13" s="1059"/>
      <c r="DS13" s="1059"/>
      <c r="DT13" s="1059"/>
      <c r="DU13" s="1060"/>
      <c r="DV13" s="1061"/>
      <c r="DW13" s="1062"/>
      <c r="DX13" s="1062"/>
      <c r="DY13" s="1062"/>
      <c r="DZ13" s="1063"/>
      <c r="EA13" s="234"/>
    </row>
    <row r="14" spans="1:131" s="235" customFormat="1" ht="26.25" customHeight="1" x14ac:dyDescent="0.15">
      <c r="A14" s="241">
        <v>8</v>
      </c>
      <c r="B14" s="1106" t="s">
        <v>386</v>
      </c>
      <c r="C14" s="1107"/>
      <c r="D14" s="1107"/>
      <c r="E14" s="1107"/>
      <c r="F14" s="1107"/>
      <c r="G14" s="1107"/>
      <c r="H14" s="1107"/>
      <c r="I14" s="1107"/>
      <c r="J14" s="1107"/>
      <c r="K14" s="1107"/>
      <c r="L14" s="1107"/>
      <c r="M14" s="1107"/>
      <c r="N14" s="1107"/>
      <c r="O14" s="1107"/>
      <c r="P14" s="1108"/>
      <c r="Q14" s="1112">
        <v>1133</v>
      </c>
      <c r="R14" s="1113"/>
      <c r="S14" s="1113"/>
      <c r="T14" s="1113"/>
      <c r="U14" s="1113"/>
      <c r="V14" s="1113">
        <v>1096</v>
      </c>
      <c r="W14" s="1113"/>
      <c r="X14" s="1113"/>
      <c r="Y14" s="1113"/>
      <c r="Z14" s="1113"/>
      <c r="AA14" s="1113">
        <f t="shared" si="0"/>
        <v>37</v>
      </c>
      <c r="AB14" s="1113"/>
      <c r="AC14" s="1113"/>
      <c r="AD14" s="1113"/>
      <c r="AE14" s="1114"/>
      <c r="AF14" s="1088">
        <v>0</v>
      </c>
      <c r="AG14" s="1089"/>
      <c r="AH14" s="1089"/>
      <c r="AI14" s="1089"/>
      <c r="AJ14" s="1090"/>
      <c r="AK14" s="1155">
        <v>553</v>
      </c>
      <c r="AL14" s="1156"/>
      <c r="AM14" s="1156"/>
      <c r="AN14" s="1156"/>
      <c r="AO14" s="1156"/>
      <c r="AP14" s="1156">
        <v>2315</v>
      </c>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t="s">
        <v>387</v>
      </c>
      <c r="C15" s="1107"/>
      <c r="D15" s="1107"/>
      <c r="E15" s="1107"/>
      <c r="F15" s="1107"/>
      <c r="G15" s="1107"/>
      <c r="H15" s="1107"/>
      <c r="I15" s="1107"/>
      <c r="J15" s="1107"/>
      <c r="K15" s="1107"/>
      <c r="L15" s="1107"/>
      <c r="M15" s="1107"/>
      <c r="N15" s="1107"/>
      <c r="O15" s="1107"/>
      <c r="P15" s="1108"/>
      <c r="Q15" s="1112">
        <v>245</v>
      </c>
      <c r="R15" s="1113"/>
      <c r="S15" s="1113"/>
      <c r="T15" s="1113"/>
      <c r="U15" s="1113"/>
      <c r="V15" s="1113">
        <v>218</v>
      </c>
      <c r="W15" s="1113"/>
      <c r="X15" s="1113"/>
      <c r="Y15" s="1113"/>
      <c r="Z15" s="1113"/>
      <c r="AA15" s="1113">
        <f t="shared" si="0"/>
        <v>27</v>
      </c>
      <c r="AB15" s="1113"/>
      <c r="AC15" s="1113"/>
      <c r="AD15" s="1113"/>
      <c r="AE15" s="1114"/>
      <c r="AF15" s="1088">
        <v>27</v>
      </c>
      <c r="AG15" s="1089"/>
      <c r="AH15" s="1089"/>
      <c r="AI15" s="1089"/>
      <c r="AJ15" s="1090"/>
      <c r="AK15" s="1155" t="s">
        <v>574</v>
      </c>
      <c r="AL15" s="1156"/>
      <c r="AM15" s="1156"/>
      <c r="AN15" s="1156"/>
      <c r="AO15" s="1156"/>
      <c r="AP15" s="1156" t="s">
        <v>575</v>
      </c>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389</v>
      </c>
      <c r="B23" s="1013" t="s">
        <v>390</v>
      </c>
      <c r="C23" s="1014"/>
      <c r="D23" s="1014"/>
      <c r="E23" s="1014"/>
      <c r="F23" s="1014"/>
      <c r="G23" s="1014"/>
      <c r="H23" s="1014"/>
      <c r="I23" s="1014"/>
      <c r="J23" s="1014"/>
      <c r="K23" s="1014"/>
      <c r="L23" s="1014"/>
      <c r="M23" s="1014"/>
      <c r="N23" s="1014"/>
      <c r="O23" s="1014"/>
      <c r="P23" s="1015"/>
      <c r="Q23" s="1137">
        <v>199544</v>
      </c>
      <c r="R23" s="1138"/>
      <c r="S23" s="1138"/>
      <c r="T23" s="1138"/>
      <c r="U23" s="1138"/>
      <c r="V23" s="1138">
        <v>193959</v>
      </c>
      <c r="W23" s="1138"/>
      <c r="X23" s="1138"/>
      <c r="Y23" s="1138"/>
      <c r="Z23" s="1138"/>
      <c r="AA23" s="1138">
        <f>Q23-V23</f>
        <v>5585</v>
      </c>
      <c r="AB23" s="1138"/>
      <c r="AC23" s="1138"/>
      <c r="AD23" s="1138"/>
      <c r="AE23" s="1139"/>
      <c r="AF23" s="1140">
        <v>4078</v>
      </c>
      <c r="AG23" s="1138"/>
      <c r="AH23" s="1138"/>
      <c r="AI23" s="1138"/>
      <c r="AJ23" s="1141"/>
      <c r="AK23" s="1142"/>
      <c r="AL23" s="1143"/>
      <c r="AM23" s="1143"/>
      <c r="AN23" s="1143"/>
      <c r="AO23" s="1143"/>
      <c r="AP23" s="1138">
        <v>115357</v>
      </c>
      <c r="AQ23" s="1138"/>
      <c r="AR23" s="1138"/>
      <c r="AS23" s="1138"/>
      <c r="AT23" s="1138"/>
      <c r="AU23" s="1144"/>
      <c r="AV23" s="1144"/>
      <c r="AW23" s="1144"/>
      <c r="AX23" s="1144"/>
      <c r="AY23" s="1145"/>
      <c r="AZ23" s="1134" t="s">
        <v>178</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391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392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393</v>
      </c>
      <c r="R26" s="1071"/>
      <c r="S26" s="1071"/>
      <c r="T26" s="1071"/>
      <c r="U26" s="1072"/>
      <c r="V26" s="1070" t="s">
        <v>394</v>
      </c>
      <c r="W26" s="1071"/>
      <c r="X26" s="1071"/>
      <c r="Y26" s="1071"/>
      <c r="Z26" s="1072"/>
      <c r="AA26" s="1070" t="s">
        <v>395</v>
      </c>
      <c r="AB26" s="1071"/>
      <c r="AC26" s="1071"/>
      <c r="AD26" s="1071"/>
      <c r="AE26" s="1071"/>
      <c r="AF26" s="1128" t="s">
        <v>396</v>
      </c>
      <c r="AG26" s="1077"/>
      <c r="AH26" s="1077"/>
      <c r="AI26" s="1077"/>
      <c r="AJ26" s="1129"/>
      <c r="AK26" s="1071" t="s">
        <v>397</v>
      </c>
      <c r="AL26" s="1071"/>
      <c r="AM26" s="1071"/>
      <c r="AN26" s="1071"/>
      <c r="AO26" s="1072"/>
      <c r="AP26" s="1070" t="s">
        <v>398</v>
      </c>
      <c r="AQ26" s="1071"/>
      <c r="AR26" s="1071"/>
      <c r="AS26" s="1071"/>
      <c r="AT26" s="1072"/>
      <c r="AU26" s="1070" t="s">
        <v>399</v>
      </c>
      <c r="AV26" s="1071"/>
      <c r="AW26" s="1071"/>
      <c r="AX26" s="1071"/>
      <c r="AY26" s="1072"/>
      <c r="AZ26" s="1070" t="s">
        <v>400</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401</v>
      </c>
      <c r="C28" s="1120"/>
      <c r="D28" s="1120"/>
      <c r="E28" s="1120"/>
      <c r="F28" s="1120"/>
      <c r="G28" s="1120"/>
      <c r="H28" s="1120"/>
      <c r="I28" s="1120"/>
      <c r="J28" s="1120"/>
      <c r="K28" s="1120"/>
      <c r="L28" s="1120"/>
      <c r="M28" s="1120"/>
      <c r="N28" s="1120"/>
      <c r="O28" s="1120"/>
      <c r="P28" s="1121"/>
      <c r="Q28" s="1122">
        <v>57833</v>
      </c>
      <c r="R28" s="1123"/>
      <c r="S28" s="1123"/>
      <c r="T28" s="1123"/>
      <c r="U28" s="1123"/>
      <c r="V28" s="1123">
        <v>57081</v>
      </c>
      <c r="W28" s="1123"/>
      <c r="X28" s="1123"/>
      <c r="Y28" s="1123"/>
      <c r="Z28" s="1123"/>
      <c r="AA28" s="1123">
        <f t="shared" ref="AA28:AA35" si="1">Q28-V28</f>
        <v>752</v>
      </c>
      <c r="AB28" s="1123"/>
      <c r="AC28" s="1123"/>
      <c r="AD28" s="1123"/>
      <c r="AE28" s="1124"/>
      <c r="AF28" s="1125">
        <v>752</v>
      </c>
      <c r="AG28" s="1123"/>
      <c r="AH28" s="1123"/>
      <c r="AI28" s="1123"/>
      <c r="AJ28" s="1126"/>
      <c r="AK28" s="1127">
        <v>4610</v>
      </c>
      <c r="AL28" s="1115"/>
      <c r="AM28" s="1115"/>
      <c r="AN28" s="1115"/>
      <c r="AO28" s="1115"/>
      <c r="AP28" s="1115" t="s">
        <v>576</v>
      </c>
      <c r="AQ28" s="1115"/>
      <c r="AR28" s="1115"/>
      <c r="AS28" s="1115"/>
      <c r="AT28" s="1115"/>
      <c r="AU28" s="1115" t="s">
        <v>507</v>
      </c>
      <c r="AV28" s="1115"/>
      <c r="AW28" s="1115"/>
      <c r="AX28" s="1115"/>
      <c r="AY28" s="1115"/>
      <c r="AZ28" s="1116" t="s">
        <v>507</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402</v>
      </c>
      <c r="C29" s="1107"/>
      <c r="D29" s="1107"/>
      <c r="E29" s="1107"/>
      <c r="F29" s="1107"/>
      <c r="G29" s="1107"/>
      <c r="H29" s="1107"/>
      <c r="I29" s="1107"/>
      <c r="J29" s="1107"/>
      <c r="K29" s="1107"/>
      <c r="L29" s="1107"/>
      <c r="M29" s="1107"/>
      <c r="N29" s="1107"/>
      <c r="O29" s="1107"/>
      <c r="P29" s="1108"/>
      <c r="Q29" s="1112">
        <v>30646</v>
      </c>
      <c r="R29" s="1113"/>
      <c r="S29" s="1113"/>
      <c r="T29" s="1113"/>
      <c r="U29" s="1113"/>
      <c r="V29" s="1113">
        <v>30495</v>
      </c>
      <c r="W29" s="1113"/>
      <c r="X29" s="1113"/>
      <c r="Y29" s="1113"/>
      <c r="Z29" s="1113"/>
      <c r="AA29" s="1113">
        <f t="shared" si="1"/>
        <v>151</v>
      </c>
      <c r="AB29" s="1113"/>
      <c r="AC29" s="1113"/>
      <c r="AD29" s="1113"/>
      <c r="AE29" s="1114"/>
      <c r="AF29" s="1088">
        <v>151</v>
      </c>
      <c r="AG29" s="1089"/>
      <c r="AH29" s="1089"/>
      <c r="AI29" s="1089"/>
      <c r="AJ29" s="1090"/>
      <c r="AK29" s="1049">
        <v>4524</v>
      </c>
      <c r="AL29" s="1040"/>
      <c r="AM29" s="1040"/>
      <c r="AN29" s="1040"/>
      <c r="AO29" s="1040"/>
      <c r="AP29" s="1040" t="s">
        <v>507</v>
      </c>
      <c r="AQ29" s="1040"/>
      <c r="AR29" s="1040"/>
      <c r="AS29" s="1040"/>
      <c r="AT29" s="1040"/>
      <c r="AU29" s="1040" t="s">
        <v>507</v>
      </c>
      <c r="AV29" s="1040"/>
      <c r="AW29" s="1040"/>
      <c r="AX29" s="1040"/>
      <c r="AY29" s="1040"/>
      <c r="AZ29" s="1111" t="s">
        <v>507</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403</v>
      </c>
      <c r="C30" s="1107"/>
      <c r="D30" s="1107"/>
      <c r="E30" s="1107"/>
      <c r="F30" s="1107"/>
      <c r="G30" s="1107"/>
      <c r="H30" s="1107"/>
      <c r="I30" s="1107"/>
      <c r="J30" s="1107"/>
      <c r="K30" s="1107"/>
      <c r="L30" s="1107"/>
      <c r="M30" s="1107"/>
      <c r="N30" s="1107"/>
      <c r="O30" s="1107"/>
      <c r="P30" s="1108"/>
      <c r="Q30" s="1112">
        <v>5098</v>
      </c>
      <c r="R30" s="1113"/>
      <c r="S30" s="1113"/>
      <c r="T30" s="1113"/>
      <c r="U30" s="1113"/>
      <c r="V30" s="1113">
        <v>5085</v>
      </c>
      <c r="W30" s="1113"/>
      <c r="X30" s="1113"/>
      <c r="Y30" s="1113"/>
      <c r="Z30" s="1113"/>
      <c r="AA30" s="1113">
        <f t="shared" si="1"/>
        <v>13</v>
      </c>
      <c r="AB30" s="1113"/>
      <c r="AC30" s="1113"/>
      <c r="AD30" s="1113"/>
      <c r="AE30" s="1114"/>
      <c r="AF30" s="1088">
        <v>13</v>
      </c>
      <c r="AG30" s="1089"/>
      <c r="AH30" s="1089"/>
      <c r="AI30" s="1089"/>
      <c r="AJ30" s="1090"/>
      <c r="AK30" s="1049">
        <v>923</v>
      </c>
      <c r="AL30" s="1040"/>
      <c r="AM30" s="1040"/>
      <c r="AN30" s="1040"/>
      <c r="AO30" s="1040"/>
      <c r="AP30" s="1040" t="s">
        <v>507</v>
      </c>
      <c r="AQ30" s="1040"/>
      <c r="AR30" s="1040"/>
      <c r="AS30" s="1040"/>
      <c r="AT30" s="1040"/>
      <c r="AU30" s="1040" t="s">
        <v>507</v>
      </c>
      <c r="AV30" s="1040"/>
      <c r="AW30" s="1040"/>
      <c r="AX30" s="1040"/>
      <c r="AY30" s="1040"/>
      <c r="AZ30" s="1111" t="s">
        <v>507</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404</v>
      </c>
      <c r="C31" s="1107"/>
      <c r="D31" s="1107"/>
      <c r="E31" s="1107"/>
      <c r="F31" s="1107"/>
      <c r="G31" s="1107"/>
      <c r="H31" s="1107"/>
      <c r="I31" s="1107"/>
      <c r="J31" s="1107"/>
      <c r="K31" s="1107"/>
      <c r="L31" s="1107"/>
      <c r="M31" s="1107"/>
      <c r="N31" s="1107"/>
      <c r="O31" s="1107"/>
      <c r="P31" s="1108"/>
      <c r="Q31" s="1112">
        <v>15059</v>
      </c>
      <c r="R31" s="1113"/>
      <c r="S31" s="1113"/>
      <c r="T31" s="1113"/>
      <c r="U31" s="1113"/>
      <c r="V31" s="1113">
        <v>14941</v>
      </c>
      <c r="W31" s="1113"/>
      <c r="X31" s="1113"/>
      <c r="Y31" s="1113"/>
      <c r="Z31" s="1113"/>
      <c r="AA31" s="1113">
        <f t="shared" si="1"/>
        <v>118</v>
      </c>
      <c r="AB31" s="1113"/>
      <c r="AC31" s="1113"/>
      <c r="AD31" s="1113"/>
      <c r="AE31" s="1114"/>
      <c r="AF31" s="1088">
        <v>118</v>
      </c>
      <c r="AG31" s="1089"/>
      <c r="AH31" s="1089"/>
      <c r="AI31" s="1089"/>
      <c r="AJ31" s="1090"/>
      <c r="AK31" s="1049">
        <v>466</v>
      </c>
      <c r="AL31" s="1040"/>
      <c r="AM31" s="1040"/>
      <c r="AN31" s="1040"/>
      <c r="AO31" s="1040"/>
      <c r="AP31" s="1040" t="s">
        <v>507</v>
      </c>
      <c r="AQ31" s="1040"/>
      <c r="AR31" s="1040"/>
      <c r="AS31" s="1040"/>
      <c r="AT31" s="1040"/>
      <c r="AU31" s="1040" t="s">
        <v>507</v>
      </c>
      <c r="AV31" s="1040"/>
      <c r="AW31" s="1040"/>
      <c r="AX31" s="1040"/>
      <c r="AY31" s="1040"/>
      <c r="AZ31" s="1111" t="s">
        <v>507</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405</v>
      </c>
      <c r="C32" s="1107"/>
      <c r="D32" s="1107"/>
      <c r="E32" s="1107"/>
      <c r="F32" s="1107"/>
      <c r="G32" s="1107"/>
      <c r="H32" s="1107"/>
      <c r="I32" s="1107"/>
      <c r="J32" s="1107"/>
      <c r="K32" s="1107"/>
      <c r="L32" s="1107"/>
      <c r="M32" s="1107"/>
      <c r="N32" s="1107"/>
      <c r="O32" s="1107"/>
      <c r="P32" s="1108"/>
      <c r="Q32" s="1112">
        <v>146</v>
      </c>
      <c r="R32" s="1113"/>
      <c r="S32" s="1113"/>
      <c r="T32" s="1113"/>
      <c r="U32" s="1113"/>
      <c r="V32" s="1113">
        <v>143</v>
      </c>
      <c r="W32" s="1113"/>
      <c r="X32" s="1113"/>
      <c r="Y32" s="1113"/>
      <c r="Z32" s="1113"/>
      <c r="AA32" s="1113">
        <f t="shared" si="1"/>
        <v>3</v>
      </c>
      <c r="AB32" s="1113"/>
      <c r="AC32" s="1113"/>
      <c r="AD32" s="1113"/>
      <c r="AE32" s="1114"/>
      <c r="AF32" s="1088">
        <v>3</v>
      </c>
      <c r="AG32" s="1089"/>
      <c r="AH32" s="1089"/>
      <c r="AI32" s="1089"/>
      <c r="AJ32" s="1090"/>
      <c r="AK32" s="1049" t="s">
        <v>576</v>
      </c>
      <c r="AL32" s="1040"/>
      <c r="AM32" s="1040"/>
      <c r="AN32" s="1040"/>
      <c r="AO32" s="1040"/>
      <c r="AP32" s="1040" t="s">
        <v>507</v>
      </c>
      <c r="AQ32" s="1040"/>
      <c r="AR32" s="1040"/>
      <c r="AS32" s="1040"/>
      <c r="AT32" s="1040"/>
      <c r="AU32" s="1040" t="s">
        <v>507</v>
      </c>
      <c r="AV32" s="1040"/>
      <c r="AW32" s="1040"/>
      <c r="AX32" s="1040"/>
      <c r="AY32" s="1040"/>
      <c r="AZ32" s="1111" t="s">
        <v>507</v>
      </c>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406</v>
      </c>
      <c r="C33" s="1107"/>
      <c r="D33" s="1107"/>
      <c r="E33" s="1107"/>
      <c r="F33" s="1107"/>
      <c r="G33" s="1107"/>
      <c r="H33" s="1107"/>
      <c r="I33" s="1107"/>
      <c r="J33" s="1107"/>
      <c r="K33" s="1107"/>
      <c r="L33" s="1107"/>
      <c r="M33" s="1107"/>
      <c r="N33" s="1107"/>
      <c r="O33" s="1107"/>
      <c r="P33" s="1108"/>
      <c r="Q33" s="1112">
        <v>10837</v>
      </c>
      <c r="R33" s="1113"/>
      <c r="S33" s="1113"/>
      <c r="T33" s="1113"/>
      <c r="U33" s="1113"/>
      <c r="V33" s="1113">
        <v>8657</v>
      </c>
      <c r="W33" s="1113"/>
      <c r="X33" s="1113"/>
      <c r="Y33" s="1113"/>
      <c r="Z33" s="1113"/>
      <c r="AA33" s="1113">
        <f t="shared" si="1"/>
        <v>2180</v>
      </c>
      <c r="AB33" s="1113"/>
      <c r="AC33" s="1113"/>
      <c r="AD33" s="1113"/>
      <c r="AE33" s="1114"/>
      <c r="AF33" s="1088">
        <v>10431</v>
      </c>
      <c r="AG33" s="1089"/>
      <c r="AH33" s="1089"/>
      <c r="AI33" s="1089"/>
      <c r="AJ33" s="1090"/>
      <c r="AK33" s="1049">
        <v>205</v>
      </c>
      <c r="AL33" s="1040"/>
      <c r="AM33" s="1040"/>
      <c r="AN33" s="1040"/>
      <c r="AO33" s="1040"/>
      <c r="AP33" s="1040">
        <v>30413</v>
      </c>
      <c r="AQ33" s="1040"/>
      <c r="AR33" s="1040"/>
      <c r="AS33" s="1040"/>
      <c r="AT33" s="1040"/>
      <c r="AU33" s="1040">
        <v>243</v>
      </c>
      <c r="AV33" s="1040"/>
      <c r="AW33" s="1040"/>
      <c r="AX33" s="1040"/>
      <c r="AY33" s="1040"/>
      <c r="AZ33" s="1111" t="s">
        <v>576</v>
      </c>
      <c r="BA33" s="1111"/>
      <c r="BB33" s="1111"/>
      <c r="BC33" s="1111"/>
      <c r="BD33" s="1111"/>
      <c r="BE33" s="1101" t="s">
        <v>577</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407</v>
      </c>
      <c r="C34" s="1107"/>
      <c r="D34" s="1107"/>
      <c r="E34" s="1107"/>
      <c r="F34" s="1107"/>
      <c r="G34" s="1107"/>
      <c r="H34" s="1107"/>
      <c r="I34" s="1107"/>
      <c r="J34" s="1107"/>
      <c r="K34" s="1107"/>
      <c r="L34" s="1107"/>
      <c r="M34" s="1107"/>
      <c r="N34" s="1107"/>
      <c r="O34" s="1107"/>
      <c r="P34" s="1108"/>
      <c r="Q34" s="1112">
        <v>13431</v>
      </c>
      <c r="R34" s="1113"/>
      <c r="S34" s="1113"/>
      <c r="T34" s="1113"/>
      <c r="U34" s="1113"/>
      <c r="V34" s="1113">
        <v>12071</v>
      </c>
      <c r="W34" s="1113"/>
      <c r="X34" s="1113"/>
      <c r="Y34" s="1113"/>
      <c r="Z34" s="1113"/>
      <c r="AA34" s="1113">
        <f t="shared" si="1"/>
        <v>1360</v>
      </c>
      <c r="AB34" s="1113"/>
      <c r="AC34" s="1113"/>
      <c r="AD34" s="1113"/>
      <c r="AE34" s="1114"/>
      <c r="AF34" s="1088">
        <v>3985</v>
      </c>
      <c r="AG34" s="1089"/>
      <c r="AH34" s="1089"/>
      <c r="AI34" s="1089"/>
      <c r="AJ34" s="1090"/>
      <c r="AK34" s="1049">
        <v>4327</v>
      </c>
      <c r="AL34" s="1040"/>
      <c r="AM34" s="1040"/>
      <c r="AN34" s="1040"/>
      <c r="AO34" s="1040"/>
      <c r="AP34" s="1040">
        <v>57489</v>
      </c>
      <c r="AQ34" s="1040"/>
      <c r="AR34" s="1040"/>
      <c r="AS34" s="1040"/>
      <c r="AT34" s="1040"/>
      <c r="AU34" s="1040">
        <v>27882</v>
      </c>
      <c r="AV34" s="1040"/>
      <c r="AW34" s="1040"/>
      <c r="AX34" s="1040"/>
      <c r="AY34" s="1040"/>
      <c r="AZ34" s="1111" t="s">
        <v>574</v>
      </c>
      <c r="BA34" s="1111"/>
      <c r="BB34" s="1111"/>
      <c r="BC34" s="1111"/>
      <c r="BD34" s="1111"/>
      <c r="BE34" s="1101" t="s">
        <v>578</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408</v>
      </c>
      <c r="C35" s="1107"/>
      <c r="D35" s="1107"/>
      <c r="E35" s="1107"/>
      <c r="F35" s="1107"/>
      <c r="G35" s="1107"/>
      <c r="H35" s="1107"/>
      <c r="I35" s="1107"/>
      <c r="J35" s="1107"/>
      <c r="K35" s="1107"/>
      <c r="L35" s="1107"/>
      <c r="M35" s="1107"/>
      <c r="N35" s="1107"/>
      <c r="O35" s="1107"/>
      <c r="P35" s="1108"/>
      <c r="Q35" s="1112">
        <v>610</v>
      </c>
      <c r="R35" s="1113"/>
      <c r="S35" s="1113"/>
      <c r="T35" s="1113"/>
      <c r="U35" s="1113"/>
      <c r="V35" s="1113">
        <v>608</v>
      </c>
      <c r="W35" s="1113"/>
      <c r="X35" s="1113"/>
      <c r="Y35" s="1113"/>
      <c r="Z35" s="1113"/>
      <c r="AA35" s="1113">
        <f t="shared" si="1"/>
        <v>2</v>
      </c>
      <c r="AB35" s="1113"/>
      <c r="AC35" s="1113"/>
      <c r="AD35" s="1113"/>
      <c r="AE35" s="1114"/>
      <c r="AF35" s="1088">
        <v>1444</v>
      </c>
      <c r="AG35" s="1089"/>
      <c r="AH35" s="1089"/>
      <c r="AI35" s="1089"/>
      <c r="AJ35" s="1090"/>
      <c r="AK35" s="1049">
        <v>150</v>
      </c>
      <c r="AL35" s="1040"/>
      <c r="AM35" s="1040"/>
      <c r="AN35" s="1040"/>
      <c r="AO35" s="1040"/>
      <c r="AP35" s="1040">
        <v>263</v>
      </c>
      <c r="AQ35" s="1040"/>
      <c r="AR35" s="1040"/>
      <c r="AS35" s="1040"/>
      <c r="AT35" s="1040"/>
      <c r="AU35" s="1040">
        <v>150</v>
      </c>
      <c r="AV35" s="1040"/>
      <c r="AW35" s="1040"/>
      <c r="AX35" s="1040"/>
      <c r="AY35" s="1040"/>
      <c r="AZ35" s="1111" t="s">
        <v>574</v>
      </c>
      <c r="BA35" s="1111"/>
      <c r="BB35" s="1111"/>
      <c r="BC35" s="1111"/>
      <c r="BD35" s="1111"/>
      <c r="BE35" s="1101" t="s">
        <v>579</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409</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389</v>
      </c>
      <c r="B63" s="1013" t="s">
        <v>410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16897</v>
      </c>
      <c r="AG63" s="1028"/>
      <c r="AH63" s="1028"/>
      <c r="AI63" s="1028"/>
      <c r="AJ63" s="1099"/>
      <c r="AK63" s="1100"/>
      <c r="AL63" s="1032"/>
      <c r="AM63" s="1032"/>
      <c r="AN63" s="1032"/>
      <c r="AO63" s="1032"/>
      <c r="AP63" s="1028">
        <f>SUM(AP28:AT35)</f>
        <v>88165</v>
      </c>
      <c r="AQ63" s="1028"/>
      <c r="AR63" s="1028"/>
      <c r="AS63" s="1028"/>
      <c r="AT63" s="1028"/>
      <c r="AU63" s="1028">
        <f>SUM(AU28:AY35)</f>
        <v>28275</v>
      </c>
      <c r="AV63" s="1028"/>
      <c r="AW63" s="1028"/>
      <c r="AX63" s="1028"/>
      <c r="AY63" s="1028"/>
      <c r="AZ63" s="1094"/>
      <c r="BA63" s="1094"/>
      <c r="BB63" s="1094"/>
      <c r="BC63" s="1094"/>
      <c r="BD63" s="1094"/>
      <c r="BE63" s="1029"/>
      <c r="BF63" s="1029"/>
      <c r="BG63" s="1029"/>
      <c r="BH63" s="1029"/>
      <c r="BI63" s="1030"/>
      <c r="BJ63" s="1095" t="s">
        <v>381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412</v>
      </c>
      <c r="B66" s="1065"/>
      <c r="C66" s="1065"/>
      <c r="D66" s="1065"/>
      <c r="E66" s="1065"/>
      <c r="F66" s="1065"/>
      <c r="G66" s="1065"/>
      <c r="H66" s="1065"/>
      <c r="I66" s="1065"/>
      <c r="J66" s="1065"/>
      <c r="K66" s="1065"/>
      <c r="L66" s="1065"/>
      <c r="M66" s="1065"/>
      <c r="N66" s="1065"/>
      <c r="O66" s="1065"/>
      <c r="P66" s="1066"/>
      <c r="Q66" s="1070" t="s">
        <v>413</v>
      </c>
      <c r="R66" s="1071"/>
      <c r="S66" s="1071"/>
      <c r="T66" s="1071"/>
      <c r="U66" s="1072"/>
      <c r="V66" s="1070" t="s">
        <v>394</v>
      </c>
      <c r="W66" s="1071"/>
      <c r="X66" s="1071"/>
      <c r="Y66" s="1071"/>
      <c r="Z66" s="1072"/>
      <c r="AA66" s="1070" t="s">
        <v>414</v>
      </c>
      <c r="AB66" s="1071"/>
      <c r="AC66" s="1071"/>
      <c r="AD66" s="1071"/>
      <c r="AE66" s="1072"/>
      <c r="AF66" s="1076" t="s">
        <v>415</v>
      </c>
      <c r="AG66" s="1077"/>
      <c r="AH66" s="1077"/>
      <c r="AI66" s="1077"/>
      <c r="AJ66" s="1078"/>
      <c r="AK66" s="1070" t="s">
        <v>416</v>
      </c>
      <c r="AL66" s="1065"/>
      <c r="AM66" s="1065"/>
      <c r="AN66" s="1065"/>
      <c r="AO66" s="1066"/>
      <c r="AP66" s="1070" t="s">
        <v>398</v>
      </c>
      <c r="AQ66" s="1071"/>
      <c r="AR66" s="1071"/>
      <c r="AS66" s="1071"/>
      <c r="AT66" s="1072"/>
      <c r="AU66" s="1070" t="s">
        <v>417</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580</v>
      </c>
      <c r="C68" s="1055"/>
      <c r="D68" s="1055"/>
      <c r="E68" s="1055"/>
      <c r="F68" s="1055"/>
      <c r="G68" s="1055"/>
      <c r="H68" s="1055"/>
      <c r="I68" s="1055"/>
      <c r="J68" s="1055"/>
      <c r="K68" s="1055"/>
      <c r="L68" s="1055"/>
      <c r="M68" s="1055"/>
      <c r="N68" s="1055"/>
      <c r="O68" s="1055"/>
      <c r="P68" s="1056"/>
      <c r="Q68" s="1057">
        <v>197</v>
      </c>
      <c r="R68" s="1051"/>
      <c r="S68" s="1051"/>
      <c r="T68" s="1051"/>
      <c r="U68" s="1051"/>
      <c r="V68" s="1051">
        <v>185</v>
      </c>
      <c r="W68" s="1051"/>
      <c r="X68" s="1051"/>
      <c r="Y68" s="1051"/>
      <c r="Z68" s="1051"/>
      <c r="AA68" s="1051">
        <f>Q68-V68</f>
        <v>12</v>
      </c>
      <c r="AB68" s="1051"/>
      <c r="AC68" s="1051"/>
      <c r="AD68" s="1051"/>
      <c r="AE68" s="1051"/>
      <c r="AF68" s="1051">
        <v>12</v>
      </c>
      <c r="AG68" s="1051"/>
      <c r="AH68" s="1051"/>
      <c r="AI68" s="1051"/>
      <c r="AJ68" s="1051"/>
      <c r="AK68" s="1051">
        <v>0</v>
      </c>
      <c r="AL68" s="1051"/>
      <c r="AM68" s="1051"/>
      <c r="AN68" s="1051"/>
      <c r="AO68" s="1051"/>
      <c r="AP68" s="1051" t="s">
        <v>576</v>
      </c>
      <c r="AQ68" s="1051"/>
      <c r="AR68" s="1051"/>
      <c r="AS68" s="1051"/>
      <c r="AT68" s="1051"/>
      <c r="AU68" s="1051" t="s">
        <v>507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581</v>
      </c>
      <c r="C69" s="1044"/>
      <c r="D69" s="1044"/>
      <c r="E69" s="1044"/>
      <c r="F69" s="1044"/>
      <c r="G69" s="1044"/>
      <c r="H69" s="1044"/>
      <c r="I69" s="1044"/>
      <c r="J69" s="1044"/>
      <c r="K69" s="1044"/>
      <c r="L69" s="1044"/>
      <c r="M69" s="1044"/>
      <c r="N69" s="1044"/>
      <c r="O69" s="1044"/>
      <c r="P69" s="1045"/>
      <c r="Q69" s="1046">
        <v>211751</v>
      </c>
      <c r="R69" s="1040"/>
      <c r="S69" s="1040"/>
      <c r="T69" s="1040"/>
      <c r="U69" s="1040"/>
      <c r="V69" s="1040">
        <v>202550</v>
      </c>
      <c r="W69" s="1040"/>
      <c r="X69" s="1040"/>
      <c r="Y69" s="1040"/>
      <c r="Z69" s="1040"/>
      <c r="AA69" s="1040">
        <f>Q69-V69</f>
        <v>9201</v>
      </c>
      <c r="AB69" s="1040"/>
      <c r="AC69" s="1040"/>
      <c r="AD69" s="1040"/>
      <c r="AE69" s="1040"/>
      <c r="AF69" s="1040">
        <v>9201</v>
      </c>
      <c r="AG69" s="1040"/>
      <c r="AH69" s="1040"/>
      <c r="AI69" s="1040"/>
      <c r="AJ69" s="1040"/>
      <c r="AK69" s="1040" t="s">
        <v>582</v>
      </c>
      <c r="AL69" s="1040"/>
      <c r="AM69" s="1040"/>
      <c r="AN69" s="1040"/>
      <c r="AO69" s="1040"/>
      <c r="AP69" s="1040" t="s">
        <v>507</v>
      </c>
      <c r="AQ69" s="1040"/>
      <c r="AR69" s="1040"/>
      <c r="AS69" s="1040"/>
      <c r="AT69" s="1040"/>
      <c r="AU69" s="1040" t="s">
        <v>507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583</v>
      </c>
      <c r="C70" s="1044"/>
      <c r="D70" s="1044"/>
      <c r="E70" s="1044"/>
      <c r="F70" s="1044"/>
      <c r="G70" s="1044"/>
      <c r="H70" s="1044"/>
      <c r="I70" s="1044"/>
      <c r="J70" s="1044"/>
      <c r="K70" s="1044"/>
      <c r="L70" s="1044"/>
      <c r="M70" s="1044"/>
      <c r="N70" s="1044"/>
      <c r="O70" s="1044"/>
      <c r="P70" s="1045"/>
      <c r="Q70" s="1046">
        <v>9457</v>
      </c>
      <c r="R70" s="1040"/>
      <c r="S70" s="1040"/>
      <c r="T70" s="1040"/>
      <c r="U70" s="1040"/>
      <c r="V70" s="1040">
        <v>9295</v>
      </c>
      <c r="W70" s="1040"/>
      <c r="X70" s="1040"/>
      <c r="Y70" s="1040"/>
      <c r="Z70" s="1040"/>
      <c r="AA70" s="1040">
        <f>Q70-V70</f>
        <v>162</v>
      </c>
      <c r="AB70" s="1040"/>
      <c r="AC70" s="1040"/>
      <c r="AD70" s="1040"/>
      <c r="AE70" s="1040"/>
      <c r="AF70" s="1040">
        <v>162</v>
      </c>
      <c r="AG70" s="1040"/>
      <c r="AH70" s="1040"/>
      <c r="AI70" s="1040"/>
      <c r="AJ70" s="1040"/>
      <c r="AK70" s="1040">
        <v>7</v>
      </c>
      <c r="AL70" s="1040"/>
      <c r="AM70" s="1040"/>
      <c r="AN70" s="1040"/>
      <c r="AO70" s="1040"/>
      <c r="AP70" s="1040" t="s">
        <v>507</v>
      </c>
      <c r="AQ70" s="1040"/>
      <c r="AR70" s="1040"/>
      <c r="AS70" s="1040"/>
      <c r="AT70" s="1040"/>
      <c r="AU70" s="1040" t="s">
        <v>507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584</v>
      </c>
      <c r="C71" s="1044"/>
      <c r="D71" s="1044"/>
      <c r="E71" s="1044"/>
      <c r="F71" s="1044"/>
      <c r="G71" s="1044"/>
      <c r="H71" s="1044"/>
      <c r="I71" s="1044"/>
      <c r="J71" s="1044"/>
      <c r="K71" s="1044"/>
      <c r="L71" s="1044"/>
      <c r="M71" s="1044"/>
      <c r="N71" s="1044"/>
      <c r="O71" s="1044"/>
      <c r="P71" s="1045"/>
      <c r="Q71" s="1046">
        <v>22</v>
      </c>
      <c r="R71" s="1040"/>
      <c r="S71" s="1040"/>
      <c r="T71" s="1040"/>
      <c r="U71" s="1040"/>
      <c r="V71" s="1040">
        <v>16</v>
      </c>
      <c r="W71" s="1040"/>
      <c r="X71" s="1040"/>
      <c r="Y71" s="1040"/>
      <c r="Z71" s="1040"/>
      <c r="AA71" s="1040">
        <f>Q71-V71</f>
        <v>6</v>
      </c>
      <c r="AB71" s="1040"/>
      <c r="AC71" s="1040"/>
      <c r="AD71" s="1040"/>
      <c r="AE71" s="1040"/>
      <c r="AF71" s="1040">
        <v>6</v>
      </c>
      <c r="AG71" s="1040"/>
      <c r="AH71" s="1040"/>
      <c r="AI71" s="1040"/>
      <c r="AJ71" s="1040"/>
      <c r="AK71" s="1040">
        <v>6</v>
      </c>
      <c r="AL71" s="1040"/>
      <c r="AM71" s="1040"/>
      <c r="AN71" s="1040"/>
      <c r="AO71" s="1040"/>
      <c r="AP71" s="1040" t="s">
        <v>507</v>
      </c>
      <c r="AQ71" s="1040"/>
      <c r="AR71" s="1040"/>
      <c r="AS71" s="1040"/>
      <c r="AT71" s="1040"/>
      <c r="AU71" s="1040" t="s">
        <v>507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585</v>
      </c>
      <c r="C72" s="1044"/>
      <c r="D72" s="1044"/>
      <c r="E72" s="1044"/>
      <c r="F72" s="1044"/>
      <c r="G72" s="1044"/>
      <c r="H72" s="1044"/>
      <c r="I72" s="1044"/>
      <c r="J72" s="1044"/>
      <c r="K72" s="1044"/>
      <c r="L72" s="1044"/>
      <c r="M72" s="1044"/>
      <c r="N72" s="1044"/>
      <c r="O72" s="1044"/>
      <c r="P72" s="1045"/>
      <c r="Q72" s="1046">
        <v>620</v>
      </c>
      <c r="R72" s="1040"/>
      <c r="S72" s="1040"/>
      <c r="T72" s="1040"/>
      <c r="U72" s="1040"/>
      <c r="V72" s="1040">
        <v>605</v>
      </c>
      <c r="W72" s="1040"/>
      <c r="X72" s="1040"/>
      <c r="Y72" s="1040"/>
      <c r="Z72" s="1040"/>
      <c r="AA72" s="1040">
        <f>Q72-V72</f>
        <v>15</v>
      </c>
      <c r="AB72" s="1040"/>
      <c r="AC72" s="1040"/>
      <c r="AD72" s="1040"/>
      <c r="AE72" s="1040"/>
      <c r="AF72" s="1040">
        <v>15</v>
      </c>
      <c r="AG72" s="1040"/>
      <c r="AH72" s="1040"/>
      <c r="AI72" s="1040"/>
      <c r="AJ72" s="1040"/>
      <c r="AK72" s="1040" t="s">
        <v>576</v>
      </c>
      <c r="AL72" s="1040"/>
      <c r="AM72" s="1040"/>
      <c r="AN72" s="1040"/>
      <c r="AO72" s="1040"/>
      <c r="AP72" s="1040" t="s">
        <v>507</v>
      </c>
      <c r="AQ72" s="1040"/>
      <c r="AR72" s="1040"/>
      <c r="AS72" s="1040"/>
      <c r="AT72" s="1040"/>
      <c r="AU72" s="1040" t="s">
        <v>507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389</v>
      </c>
      <c r="B88" s="1013" t="s">
        <v>418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SUM(AF68:AJ72)</f>
        <v>9396</v>
      </c>
      <c r="AG88" s="1028"/>
      <c r="AH88" s="1028"/>
      <c r="AI88" s="1028"/>
      <c r="AJ88" s="1028"/>
      <c r="AK88" s="1032"/>
      <c r="AL88" s="1032"/>
      <c r="AM88" s="1032"/>
      <c r="AN88" s="1032"/>
      <c r="AO88" s="1032"/>
      <c r="AP88" s="1028" t="s">
        <v>576</v>
      </c>
      <c r="AQ88" s="1028"/>
      <c r="AR88" s="1028"/>
      <c r="AS88" s="1028"/>
      <c r="AT88" s="1028"/>
      <c r="AU88" s="1028" t="s">
        <v>576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389</v>
      </c>
      <c r="BR102" s="1013" t="s">
        <v>419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f>SUM(CR7:CV13)</f>
        <v>426</v>
      </c>
      <c r="CS102" s="1020"/>
      <c r="CT102" s="1020"/>
      <c r="CU102" s="1020"/>
      <c r="CV102" s="1021"/>
      <c r="CW102" s="1019">
        <f t="shared" ref="CW102" si="2">SUM(CW7:DA13)</f>
        <v>433</v>
      </c>
      <c r="CX102" s="1020"/>
      <c r="CY102" s="1020"/>
      <c r="CZ102" s="1020"/>
      <c r="DA102" s="1021"/>
      <c r="DB102" s="1019">
        <f t="shared" ref="DB102" si="3">SUM(DB7:DF13)</f>
        <v>976</v>
      </c>
      <c r="DC102" s="1020"/>
      <c r="DD102" s="1020"/>
      <c r="DE102" s="1020"/>
      <c r="DF102" s="1021"/>
      <c r="DG102" s="1019">
        <f t="shared" ref="DG102" si="4">SUM(DG7:DK13)</f>
        <v>3689</v>
      </c>
      <c r="DH102" s="1020"/>
      <c r="DI102" s="1020"/>
      <c r="DJ102" s="1020"/>
      <c r="DK102" s="1021"/>
      <c r="DL102" s="1019" t="s">
        <v>587</v>
      </c>
      <c r="DM102" s="1020"/>
      <c r="DN102" s="1020"/>
      <c r="DO102" s="1020"/>
      <c r="DP102" s="1021"/>
      <c r="DQ102" s="1019" t="s">
        <v>588</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427</v>
      </c>
      <c r="AB109" s="963"/>
      <c r="AC109" s="963"/>
      <c r="AD109" s="963"/>
      <c r="AE109" s="964"/>
      <c r="AF109" s="965" t="s">
        <v>299</v>
      </c>
      <c r="AG109" s="963"/>
      <c r="AH109" s="963"/>
      <c r="AI109" s="963"/>
      <c r="AJ109" s="964"/>
      <c r="AK109" s="965" t="s">
        <v>298</v>
      </c>
      <c r="AL109" s="963"/>
      <c r="AM109" s="963"/>
      <c r="AN109" s="963"/>
      <c r="AO109" s="964"/>
      <c r="AP109" s="965" t="s">
        <v>428</v>
      </c>
      <c r="AQ109" s="963"/>
      <c r="AR109" s="963"/>
      <c r="AS109" s="963"/>
      <c r="AT109" s="994"/>
      <c r="AU109" s="962" t="s">
        <v>426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427</v>
      </c>
      <c r="BR109" s="963"/>
      <c r="BS109" s="963"/>
      <c r="BT109" s="963"/>
      <c r="BU109" s="964"/>
      <c r="BV109" s="965" t="s">
        <v>299</v>
      </c>
      <c r="BW109" s="963"/>
      <c r="BX109" s="963"/>
      <c r="BY109" s="963"/>
      <c r="BZ109" s="964"/>
      <c r="CA109" s="965" t="s">
        <v>298</v>
      </c>
      <c r="CB109" s="963"/>
      <c r="CC109" s="963"/>
      <c r="CD109" s="963"/>
      <c r="CE109" s="964"/>
      <c r="CF109" s="1001" t="s">
        <v>428</v>
      </c>
      <c r="CG109" s="1001"/>
      <c r="CH109" s="1001"/>
      <c r="CI109" s="1001"/>
      <c r="CJ109" s="1001"/>
      <c r="CK109" s="965" t="s">
        <v>429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427</v>
      </c>
      <c r="DH109" s="963"/>
      <c r="DI109" s="963"/>
      <c r="DJ109" s="963"/>
      <c r="DK109" s="964"/>
      <c r="DL109" s="965" t="s">
        <v>299</v>
      </c>
      <c r="DM109" s="963"/>
      <c r="DN109" s="963"/>
      <c r="DO109" s="963"/>
      <c r="DP109" s="964"/>
      <c r="DQ109" s="965" t="s">
        <v>298</v>
      </c>
      <c r="DR109" s="963"/>
      <c r="DS109" s="963"/>
      <c r="DT109" s="963"/>
      <c r="DU109" s="964"/>
      <c r="DV109" s="965" t="s">
        <v>428</v>
      </c>
      <c r="DW109" s="963"/>
      <c r="DX109" s="963"/>
      <c r="DY109" s="963"/>
      <c r="DZ109" s="994"/>
    </row>
    <row r="110" spans="1:131" s="226" customFormat="1" ht="26.25" customHeight="1" x14ac:dyDescent="0.15">
      <c r="A110" s="865" t="s">
        <v>430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15351171</v>
      </c>
      <c r="AB110" s="956"/>
      <c r="AC110" s="956"/>
      <c r="AD110" s="956"/>
      <c r="AE110" s="957"/>
      <c r="AF110" s="958">
        <v>15341157</v>
      </c>
      <c r="AG110" s="956"/>
      <c r="AH110" s="956"/>
      <c r="AI110" s="956"/>
      <c r="AJ110" s="957"/>
      <c r="AK110" s="958">
        <v>15610443</v>
      </c>
      <c r="AL110" s="956"/>
      <c r="AM110" s="956"/>
      <c r="AN110" s="956"/>
      <c r="AO110" s="957"/>
      <c r="AP110" s="959">
        <v>17.3</v>
      </c>
      <c r="AQ110" s="960"/>
      <c r="AR110" s="960"/>
      <c r="AS110" s="960"/>
      <c r="AT110" s="961"/>
      <c r="AU110" s="995" t="s">
        <v>66</v>
      </c>
      <c r="AV110" s="996"/>
      <c r="AW110" s="996"/>
      <c r="AX110" s="996"/>
      <c r="AY110" s="996"/>
      <c r="AZ110" s="921" t="s">
        <v>431</v>
      </c>
      <c r="BA110" s="866"/>
      <c r="BB110" s="866"/>
      <c r="BC110" s="866"/>
      <c r="BD110" s="866"/>
      <c r="BE110" s="866"/>
      <c r="BF110" s="866"/>
      <c r="BG110" s="866"/>
      <c r="BH110" s="866"/>
      <c r="BI110" s="866"/>
      <c r="BJ110" s="866"/>
      <c r="BK110" s="866"/>
      <c r="BL110" s="866"/>
      <c r="BM110" s="866"/>
      <c r="BN110" s="866"/>
      <c r="BO110" s="866"/>
      <c r="BP110" s="867"/>
      <c r="BQ110" s="922">
        <v>122070552</v>
      </c>
      <c r="BR110" s="903"/>
      <c r="BS110" s="903"/>
      <c r="BT110" s="903"/>
      <c r="BU110" s="903"/>
      <c r="BV110" s="903">
        <v>119784304</v>
      </c>
      <c r="BW110" s="903"/>
      <c r="BX110" s="903"/>
      <c r="BY110" s="903"/>
      <c r="BZ110" s="903"/>
      <c r="CA110" s="903">
        <v>114662792</v>
      </c>
      <c r="CB110" s="903"/>
      <c r="CC110" s="903"/>
      <c r="CD110" s="903"/>
      <c r="CE110" s="903"/>
      <c r="CF110" s="927">
        <v>126.8</v>
      </c>
      <c r="CG110" s="928"/>
      <c r="CH110" s="928"/>
      <c r="CI110" s="928"/>
      <c r="CJ110" s="928"/>
      <c r="CK110" s="991" t="s">
        <v>432</v>
      </c>
      <c r="CL110" s="877"/>
      <c r="CM110" s="952" t="s">
        <v>433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4678373</v>
      </c>
      <c r="DH110" s="903"/>
      <c r="DI110" s="903"/>
      <c r="DJ110" s="903"/>
      <c r="DK110" s="903"/>
      <c r="DL110" s="903">
        <v>4276886</v>
      </c>
      <c r="DM110" s="903"/>
      <c r="DN110" s="903"/>
      <c r="DO110" s="903"/>
      <c r="DP110" s="903"/>
      <c r="DQ110" s="903">
        <v>3875260</v>
      </c>
      <c r="DR110" s="903"/>
      <c r="DS110" s="903"/>
      <c r="DT110" s="903"/>
      <c r="DU110" s="903"/>
      <c r="DV110" s="904">
        <v>4.3</v>
      </c>
      <c r="DW110" s="904"/>
      <c r="DX110" s="904"/>
      <c r="DY110" s="904"/>
      <c r="DZ110" s="905"/>
    </row>
    <row r="111" spans="1:131" s="226" customFormat="1" ht="26.25" customHeight="1" x14ac:dyDescent="0.15">
      <c r="A111" s="832" t="s">
        <v>434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435</v>
      </c>
      <c r="AB111" s="984"/>
      <c r="AC111" s="984"/>
      <c r="AD111" s="984"/>
      <c r="AE111" s="985"/>
      <c r="AF111" s="986" t="s">
        <v>435</v>
      </c>
      <c r="AG111" s="984"/>
      <c r="AH111" s="984"/>
      <c r="AI111" s="984"/>
      <c r="AJ111" s="985"/>
      <c r="AK111" s="986" t="s">
        <v>435</v>
      </c>
      <c r="AL111" s="984"/>
      <c r="AM111" s="984"/>
      <c r="AN111" s="984"/>
      <c r="AO111" s="985"/>
      <c r="AP111" s="987" t="s">
        <v>435</v>
      </c>
      <c r="AQ111" s="988"/>
      <c r="AR111" s="988"/>
      <c r="AS111" s="988"/>
      <c r="AT111" s="989"/>
      <c r="AU111" s="997"/>
      <c r="AV111" s="998"/>
      <c r="AW111" s="998"/>
      <c r="AX111" s="998"/>
      <c r="AY111" s="998"/>
      <c r="AZ111" s="873" t="s">
        <v>436</v>
      </c>
      <c r="BA111" s="808"/>
      <c r="BB111" s="808"/>
      <c r="BC111" s="808"/>
      <c r="BD111" s="808"/>
      <c r="BE111" s="808"/>
      <c r="BF111" s="808"/>
      <c r="BG111" s="808"/>
      <c r="BH111" s="808"/>
      <c r="BI111" s="808"/>
      <c r="BJ111" s="808"/>
      <c r="BK111" s="808"/>
      <c r="BL111" s="808"/>
      <c r="BM111" s="808"/>
      <c r="BN111" s="808"/>
      <c r="BO111" s="808"/>
      <c r="BP111" s="809"/>
      <c r="BQ111" s="874">
        <v>14178850</v>
      </c>
      <c r="BR111" s="875"/>
      <c r="BS111" s="875"/>
      <c r="BT111" s="875"/>
      <c r="BU111" s="875"/>
      <c r="BV111" s="875">
        <v>13190299</v>
      </c>
      <c r="BW111" s="875"/>
      <c r="BX111" s="875"/>
      <c r="BY111" s="875"/>
      <c r="BZ111" s="875"/>
      <c r="CA111" s="875">
        <v>10764066</v>
      </c>
      <c r="CB111" s="875"/>
      <c r="CC111" s="875"/>
      <c r="CD111" s="875"/>
      <c r="CE111" s="875"/>
      <c r="CF111" s="936">
        <v>11.9</v>
      </c>
      <c r="CG111" s="937"/>
      <c r="CH111" s="937"/>
      <c r="CI111" s="937"/>
      <c r="CJ111" s="937"/>
      <c r="CK111" s="992"/>
      <c r="CL111" s="879"/>
      <c r="CM111" s="882" t="s">
        <v>437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435</v>
      </c>
      <c r="DH111" s="875"/>
      <c r="DI111" s="875"/>
      <c r="DJ111" s="875"/>
      <c r="DK111" s="875"/>
      <c r="DL111" s="875" t="s">
        <v>435</v>
      </c>
      <c r="DM111" s="875"/>
      <c r="DN111" s="875"/>
      <c r="DO111" s="875"/>
      <c r="DP111" s="875"/>
      <c r="DQ111" s="875" t="s">
        <v>435</v>
      </c>
      <c r="DR111" s="875"/>
      <c r="DS111" s="875"/>
      <c r="DT111" s="875"/>
      <c r="DU111" s="875"/>
      <c r="DV111" s="852" t="s">
        <v>435</v>
      </c>
      <c r="DW111" s="852"/>
      <c r="DX111" s="852"/>
      <c r="DY111" s="852"/>
      <c r="DZ111" s="853"/>
    </row>
    <row r="112" spans="1:131" s="226" customFormat="1" ht="26.25" customHeight="1" x14ac:dyDescent="0.15">
      <c r="A112" s="977" t="s">
        <v>438</v>
      </c>
      <c r="B112" s="978"/>
      <c r="C112" s="808" t="s">
        <v>439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83333</v>
      </c>
      <c r="AB112" s="838"/>
      <c r="AC112" s="838"/>
      <c r="AD112" s="838"/>
      <c r="AE112" s="839"/>
      <c r="AF112" s="840">
        <v>83333</v>
      </c>
      <c r="AG112" s="838"/>
      <c r="AH112" s="838"/>
      <c r="AI112" s="838"/>
      <c r="AJ112" s="839"/>
      <c r="AK112" s="840">
        <v>66667</v>
      </c>
      <c r="AL112" s="838"/>
      <c r="AM112" s="838"/>
      <c r="AN112" s="838"/>
      <c r="AO112" s="839"/>
      <c r="AP112" s="885">
        <v>0.1</v>
      </c>
      <c r="AQ112" s="886"/>
      <c r="AR112" s="886"/>
      <c r="AS112" s="886"/>
      <c r="AT112" s="887"/>
      <c r="AU112" s="997"/>
      <c r="AV112" s="998"/>
      <c r="AW112" s="998"/>
      <c r="AX112" s="998"/>
      <c r="AY112" s="998"/>
      <c r="AZ112" s="873" t="s">
        <v>440</v>
      </c>
      <c r="BA112" s="808"/>
      <c r="BB112" s="808"/>
      <c r="BC112" s="808"/>
      <c r="BD112" s="808"/>
      <c r="BE112" s="808"/>
      <c r="BF112" s="808"/>
      <c r="BG112" s="808"/>
      <c r="BH112" s="808"/>
      <c r="BI112" s="808"/>
      <c r="BJ112" s="808"/>
      <c r="BK112" s="808"/>
      <c r="BL112" s="808"/>
      <c r="BM112" s="808"/>
      <c r="BN112" s="808"/>
      <c r="BO112" s="808"/>
      <c r="BP112" s="809"/>
      <c r="BQ112" s="874">
        <v>35112238</v>
      </c>
      <c r="BR112" s="875"/>
      <c r="BS112" s="875"/>
      <c r="BT112" s="875"/>
      <c r="BU112" s="875"/>
      <c r="BV112" s="875">
        <v>31308583</v>
      </c>
      <c r="BW112" s="875"/>
      <c r="BX112" s="875"/>
      <c r="BY112" s="875"/>
      <c r="BZ112" s="875"/>
      <c r="CA112" s="875">
        <v>28275478</v>
      </c>
      <c r="CB112" s="875"/>
      <c r="CC112" s="875"/>
      <c r="CD112" s="875"/>
      <c r="CE112" s="875"/>
      <c r="CF112" s="936">
        <v>31.3</v>
      </c>
      <c r="CG112" s="937"/>
      <c r="CH112" s="937"/>
      <c r="CI112" s="937"/>
      <c r="CJ112" s="937"/>
      <c r="CK112" s="992"/>
      <c r="CL112" s="879"/>
      <c r="CM112" s="882" t="s">
        <v>441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435</v>
      </c>
      <c r="DH112" s="875"/>
      <c r="DI112" s="875"/>
      <c r="DJ112" s="875"/>
      <c r="DK112" s="875"/>
      <c r="DL112" s="875" t="s">
        <v>435</v>
      </c>
      <c r="DM112" s="875"/>
      <c r="DN112" s="875"/>
      <c r="DO112" s="875"/>
      <c r="DP112" s="875"/>
      <c r="DQ112" s="875" t="s">
        <v>435</v>
      </c>
      <c r="DR112" s="875"/>
      <c r="DS112" s="875"/>
      <c r="DT112" s="875"/>
      <c r="DU112" s="875"/>
      <c r="DV112" s="852" t="s">
        <v>435</v>
      </c>
      <c r="DW112" s="852"/>
      <c r="DX112" s="852"/>
      <c r="DY112" s="852"/>
      <c r="DZ112" s="853"/>
    </row>
    <row r="113" spans="1:130" s="226" customFormat="1" ht="26.25" customHeight="1" x14ac:dyDescent="0.15">
      <c r="A113" s="979"/>
      <c r="B113" s="980"/>
      <c r="C113" s="808" t="s">
        <v>442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3633233</v>
      </c>
      <c r="AB113" s="984"/>
      <c r="AC113" s="984"/>
      <c r="AD113" s="984"/>
      <c r="AE113" s="985"/>
      <c r="AF113" s="986">
        <v>3429826</v>
      </c>
      <c r="AG113" s="984"/>
      <c r="AH113" s="984"/>
      <c r="AI113" s="984"/>
      <c r="AJ113" s="985"/>
      <c r="AK113" s="986">
        <v>3437045</v>
      </c>
      <c r="AL113" s="984"/>
      <c r="AM113" s="984"/>
      <c r="AN113" s="984"/>
      <c r="AO113" s="985"/>
      <c r="AP113" s="987">
        <v>3.8</v>
      </c>
      <c r="AQ113" s="988"/>
      <c r="AR113" s="988"/>
      <c r="AS113" s="988"/>
      <c r="AT113" s="989"/>
      <c r="AU113" s="997"/>
      <c r="AV113" s="998"/>
      <c r="AW113" s="998"/>
      <c r="AX113" s="998"/>
      <c r="AY113" s="998"/>
      <c r="AZ113" s="873" t="s">
        <v>443</v>
      </c>
      <c r="BA113" s="808"/>
      <c r="BB113" s="808"/>
      <c r="BC113" s="808"/>
      <c r="BD113" s="808"/>
      <c r="BE113" s="808"/>
      <c r="BF113" s="808"/>
      <c r="BG113" s="808"/>
      <c r="BH113" s="808"/>
      <c r="BI113" s="808"/>
      <c r="BJ113" s="808"/>
      <c r="BK113" s="808"/>
      <c r="BL113" s="808"/>
      <c r="BM113" s="808"/>
      <c r="BN113" s="808"/>
      <c r="BO113" s="808"/>
      <c r="BP113" s="809"/>
      <c r="BQ113" s="874" t="s">
        <v>435</v>
      </c>
      <c r="BR113" s="875"/>
      <c r="BS113" s="875"/>
      <c r="BT113" s="875"/>
      <c r="BU113" s="875"/>
      <c r="BV113" s="875" t="s">
        <v>435</v>
      </c>
      <c r="BW113" s="875"/>
      <c r="BX113" s="875"/>
      <c r="BY113" s="875"/>
      <c r="BZ113" s="875"/>
      <c r="CA113" s="875" t="s">
        <v>435</v>
      </c>
      <c r="CB113" s="875"/>
      <c r="CC113" s="875"/>
      <c r="CD113" s="875"/>
      <c r="CE113" s="875"/>
      <c r="CF113" s="936" t="s">
        <v>178</v>
      </c>
      <c r="CG113" s="937"/>
      <c r="CH113" s="937"/>
      <c r="CI113" s="937"/>
      <c r="CJ113" s="937"/>
      <c r="CK113" s="992"/>
      <c r="CL113" s="879"/>
      <c r="CM113" s="882" t="s">
        <v>444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435</v>
      </c>
      <c r="DH113" s="838"/>
      <c r="DI113" s="838"/>
      <c r="DJ113" s="838"/>
      <c r="DK113" s="839"/>
      <c r="DL113" s="840" t="s">
        <v>178</v>
      </c>
      <c r="DM113" s="838"/>
      <c r="DN113" s="838"/>
      <c r="DO113" s="838"/>
      <c r="DP113" s="839"/>
      <c r="DQ113" s="840" t="s">
        <v>178</v>
      </c>
      <c r="DR113" s="838"/>
      <c r="DS113" s="838"/>
      <c r="DT113" s="838"/>
      <c r="DU113" s="839"/>
      <c r="DV113" s="885" t="s">
        <v>178</v>
      </c>
      <c r="DW113" s="886"/>
      <c r="DX113" s="886"/>
      <c r="DY113" s="886"/>
      <c r="DZ113" s="887"/>
    </row>
    <row r="114" spans="1:130" s="226" customFormat="1" ht="26.25" customHeight="1" x14ac:dyDescent="0.15">
      <c r="A114" s="979"/>
      <c r="B114" s="980"/>
      <c r="C114" s="808" t="s">
        <v>445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435</v>
      </c>
      <c r="AB114" s="838"/>
      <c r="AC114" s="838"/>
      <c r="AD114" s="838"/>
      <c r="AE114" s="839"/>
      <c r="AF114" s="840" t="s">
        <v>435</v>
      </c>
      <c r="AG114" s="838"/>
      <c r="AH114" s="838"/>
      <c r="AI114" s="838"/>
      <c r="AJ114" s="839"/>
      <c r="AK114" s="840" t="s">
        <v>178</v>
      </c>
      <c r="AL114" s="838"/>
      <c r="AM114" s="838"/>
      <c r="AN114" s="838"/>
      <c r="AO114" s="839"/>
      <c r="AP114" s="885" t="s">
        <v>435</v>
      </c>
      <c r="AQ114" s="886"/>
      <c r="AR114" s="886"/>
      <c r="AS114" s="886"/>
      <c r="AT114" s="887"/>
      <c r="AU114" s="997"/>
      <c r="AV114" s="998"/>
      <c r="AW114" s="998"/>
      <c r="AX114" s="998"/>
      <c r="AY114" s="998"/>
      <c r="AZ114" s="873" t="s">
        <v>446</v>
      </c>
      <c r="BA114" s="808"/>
      <c r="BB114" s="808"/>
      <c r="BC114" s="808"/>
      <c r="BD114" s="808"/>
      <c r="BE114" s="808"/>
      <c r="BF114" s="808"/>
      <c r="BG114" s="808"/>
      <c r="BH114" s="808"/>
      <c r="BI114" s="808"/>
      <c r="BJ114" s="808"/>
      <c r="BK114" s="808"/>
      <c r="BL114" s="808"/>
      <c r="BM114" s="808"/>
      <c r="BN114" s="808"/>
      <c r="BO114" s="808"/>
      <c r="BP114" s="809"/>
      <c r="BQ114" s="874">
        <v>25421684</v>
      </c>
      <c r="BR114" s="875"/>
      <c r="BS114" s="875"/>
      <c r="BT114" s="875"/>
      <c r="BU114" s="875"/>
      <c r="BV114" s="875">
        <v>25151301</v>
      </c>
      <c r="BW114" s="875"/>
      <c r="BX114" s="875"/>
      <c r="BY114" s="875"/>
      <c r="BZ114" s="875"/>
      <c r="CA114" s="875">
        <v>24835514</v>
      </c>
      <c r="CB114" s="875"/>
      <c r="CC114" s="875"/>
      <c r="CD114" s="875"/>
      <c r="CE114" s="875"/>
      <c r="CF114" s="936">
        <v>27.5</v>
      </c>
      <c r="CG114" s="937"/>
      <c r="CH114" s="937"/>
      <c r="CI114" s="937"/>
      <c r="CJ114" s="937"/>
      <c r="CK114" s="992"/>
      <c r="CL114" s="879"/>
      <c r="CM114" s="882" t="s">
        <v>447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435</v>
      </c>
      <c r="DH114" s="838"/>
      <c r="DI114" s="838"/>
      <c r="DJ114" s="838"/>
      <c r="DK114" s="839"/>
      <c r="DL114" s="840" t="s">
        <v>381</v>
      </c>
      <c r="DM114" s="838"/>
      <c r="DN114" s="838"/>
      <c r="DO114" s="838"/>
      <c r="DP114" s="839"/>
      <c r="DQ114" s="840" t="s">
        <v>435</v>
      </c>
      <c r="DR114" s="838"/>
      <c r="DS114" s="838"/>
      <c r="DT114" s="838"/>
      <c r="DU114" s="839"/>
      <c r="DV114" s="885" t="s">
        <v>435</v>
      </c>
      <c r="DW114" s="886"/>
      <c r="DX114" s="886"/>
      <c r="DY114" s="886"/>
      <c r="DZ114" s="887"/>
    </row>
    <row r="115" spans="1:130" s="226" customFormat="1" ht="26.25" customHeight="1" x14ac:dyDescent="0.15">
      <c r="A115" s="979"/>
      <c r="B115" s="980"/>
      <c r="C115" s="808" t="s">
        <v>448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401061</v>
      </c>
      <c r="AB115" s="984"/>
      <c r="AC115" s="984"/>
      <c r="AD115" s="984"/>
      <c r="AE115" s="985"/>
      <c r="AF115" s="986">
        <v>1050118</v>
      </c>
      <c r="AG115" s="984"/>
      <c r="AH115" s="984"/>
      <c r="AI115" s="984"/>
      <c r="AJ115" s="985"/>
      <c r="AK115" s="986">
        <v>2422488</v>
      </c>
      <c r="AL115" s="984"/>
      <c r="AM115" s="984"/>
      <c r="AN115" s="984"/>
      <c r="AO115" s="985"/>
      <c r="AP115" s="987">
        <v>2.7</v>
      </c>
      <c r="AQ115" s="988"/>
      <c r="AR115" s="988"/>
      <c r="AS115" s="988"/>
      <c r="AT115" s="989"/>
      <c r="AU115" s="997"/>
      <c r="AV115" s="998"/>
      <c r="AW115" s="998"/>
      <c r="AX115" s="998"/>
      <c r="AY115" s="998"/>
      <c r="AZ115" s="873" t="s">
        <v>449</v>
      </c>
      <c r="BA115" s="808"/>
      <c r="BB115" s="808"/>
      <c r="BC115" s="808"/>
      <c r="BD115" s="808"/>
      <c r="BE115" s="808"/>
      <c r="BF115" s="808"/>
      <c r="BG115" s="808"/>
      <c r="BH115" s="808"/>
      <c r="BI115" s="808"/>
      <c r="BJ115" s="808"/>
      <c r="BK115" s="808"/>
      <c r="BL115" s="808"/>
      <c r="BM115" s="808"/>
      <c r="BN115" s="808"/>
      <c r="BO115" s="808"/>
      <c r="BP115" s="809"/>
      <c r="BQ115" s="874">
        <v>47498</v>
      </c>
      <c r="BR115" s="875"/>
      <c r="BS115" s="875"/>
      <c r="BT115" s="875"/>
      <c r="BU115" s="875"/>
      <c r="BV115" s="875">
        <v>38441</v>
      </c>
      <c r="BW115" s="875"/>
      <c r="BX115" s="875"/>
      <c r="BY115" s="875"/>
      <c r="BZ115" s="875"/>
      <c r="CA115" s="875">
        <v>15399</v>
      </c>
      <c r="CB115" s="875"/>
      <c r="CC115" s="875"/>
      <c r="CD115" s="875"/>
      <c r="CE115" s="875"/>
      <c r="CF115" s="936">
        <v>0</v>
      </c>
      <c r="CG115" s="937"/>
      <c r="CH115" s="937"/>
      <c r="CI115" s="937"/>
      <c r="CJ115" s="937"/>
      <c r="CK115" s="992"/>
      <c r="CL115" s="879"/>
      <c r="CM115" s="873" t="s">
        <v>450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6909902</v>
      </c>
      <c r="DH115" s="838"/>
      <c r="DI115" s="838"/>
      <c r="DJ115" s="838"/>
      <c r="DK115" s="839"/>
      <c r="DL115" s="840">
        <v>6371113</v>
      </c>
      <c r="DM115" s="838"/>
      <c r="DN115" s="838"/>
      <c r="DO115" s="838"/>
      <c r="DP115" s="839"/>
      <c r="DQ115" s="840">
        <v>4690856</v>
      </c>
      <c r="DR115" s="838"/>
      <c r="DS115" s="838"/>
      <c r="DT115" s="838"/>
      <c r="DU115" s="839"/>
      <c r="DV115" s="885">
        <v>5.2</v>
      </c>
      <c r="DW115" s="886"/>
      <c r="DX115" s="886"/>
      <c r="DY115" s="886"/>
      <c r="DZ115" s="887"/>
    </row>
    <row r="116" spans="1:130" s="226" customFormat="1" ht="26.25" customHeight="1" x14ac:dyDescent="0.15">
      <c r="A116" s="981"/>
      <c r="B116" s="982"/>
      <c r="C116" s="941" t="s">
        <v>451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138</v>
      </c>
      <c r="AB116" s="838"/>
      <c r="AC116" s="838"/>
      <c r="AD116" s="838"/>
      <c r="AE116" s="839"/>
      <c r="AF116" s="840">
        <v>5</v>
      </c>
      <c r="AG116" s="838"/>
      <c r="AH116" s="838"/>
      <c r="AI116" s="838"/>
      <c r="AJ116" s="839"/>
      <c r="AK116" s="840">
        <v>5</v>
      </c>
      <c r="AL116" s="838"/>
      <c r="AM116" s="838"/>
      <c r="AN116" s="838"/>
      <c r="AO116" s="839"/>
      <c r="AP116" s="885">
        <v>0</v>
      </c>
      <c r="AQ116" s="886"/>
      <c r="AR116" s="886"/>
      <c r="AS116" s="886"/>
      <c r="AT116" s="887"/>
      <c r="AU116" s="997"/>
      <c r="AV116" s="998"/>
      <c r="AW116" s="998"/>
      <c r="AX116" s="998"/>
      <c r="AY116" s="998"/>
      <c r="AZ116" s="924" t="s">
        <v>452</v>
      </c>
      <c r="BA116" s="925"/>
      <c r="BB116" s="925"/>
      <c r="BC116" s="925"/>
      <c r="BD116" s="925"/>
      <c r="BE116" s="925"/>
      <c r="BF116" s="925"/>
      <c r="BG116" s="925"/>
      <c r="BH116" s="925"/>
      <c r="BI116" s="925"/>
      <c r="BJ116" s="925"/>
      <c r="BK116" s="925"/>
      <c r="BL116" s="925"/>
      <c r="BM116" s="925"/>
      <c r="BN116" s="925"/>
      <c r="BO116" s="925"/>
      <c r="BP116" s="926"/>
      <c r="BQ116" s="874" t="s">
        <v>435</v>
      </c>
      <c r="BR116" s="875"/>
      <c r="BS116" s="875"/>
      <c r="BT116" s="875"/>
      <c r="BU116" s="875"/>
      <c r="BV116" s="875" t="s">
        <v>381</v>
      </c>
      <c r="BW116" s="875"/>
      <c r="BX116" s="875"/>
      <c r="BY116" s="875"/>
      <c r="BZ116" s="875"/>
      <c r="CA116" s="875" t="s">
        <v>178</v>
      </c>
      <c r="CB116" s="875"/>
      <c r="CC116" s="875"/>
      <c r="CD116" s="875"/>
      <c r="CE116" s="875"/>
      <c r="CF116" s="936" t="s">
        <v>435</v>
      </c>
      <c r="CG116" s="937"/>
      <c r="CH116" s="937"/>
      <c r="CI116" s="937"/>
      <c r="CJ116" s="937"/>
      <c r="CK116" s="992"/>
      <c r="CL116" s="879"/>
      <c r="CM116" s="882" t="s">
        <v>453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435</v>
      </c>
      <c r="DH116" s="838"/>
      <c r="DI116" s="838"/>
      <c r="DJ116" s="838"/>
      <c r="DK116" s="839"/>
      <c r="DL116" s="840" t="s">
        <v>435</v>
      </c>
      <c r="DM116" s="838"/>
      <c r="DN116" s="838"/>
      <c r="DO116" s="838"/>
      <c r="DP116" s="839"/>
      <c r="DQ116" s="840" t="s">
        <v>435</v>
      </c>
      <c r="DR116" s="838"/>
      <c r="DS116" s="838"/>
      <c r="DT116" s="838"/>
      <c r="DU116" s="839"/>
      <c r="DV116" s="885" t="s">
        <v>435</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454</v>
      </c>
      <c r="Z117" s="964"/>
      <c r="AA117" s="969">
        <v>19468936</v>
      </c>
      <c r="AB117" s="970"/>
      <c r="AC117" s="970"/>
      <c r="AD117" s="970"/>
      <c r="AE117" s="971"/>
      <c r="AF117" s="972">
        <v>19904439</v>
      </c>
      <c r="AG117" s="970"/>
      <c r="AH117" s="970"/>
      <c r="AI117" s="970"/>
      <c r="AJ117" s="971"/>
      <c r="AK117" s="972">
        <v>21536648</v>
      </c>
      <c r="AL117" s="970"/>
      <c r="AM117" s="970"/>
      <c r="AN117" s="970"/>
      <c r="AO117" s="971"/>
      <c r="AP117" s="973"/>
      <c r="AQ117" s="974"/>
      <c r="AR117" s="974"/>
      <c r="AS117" s="974"/>
      <c r="AT117" s="975"/>
      <c r="AU117" s="997"/>
      <c r="AV117" s="998"/>
      <c r="AW117" s="998"/>
      <c r="AX117" s="998"/>
      <c r="AY117" s="998"/>
      <c r="AZ117" s="924" t="s">
        <v>455</v>
      </c>
      <c r="BA117" s="925"/>
      <c r="BB117" s="925"/>
      <c r="BC117" s="925"/>
      <c r="BD117" s="925"/>
      <c r="BE117" s="925"/>
      <c r="BF117" s="925"/>
      <c r="BG117" s="925"/>
      <c r="BH117" s="925"/>
      <c r="BI117" s="925"/>
      <c r="BJ117" s="925"/>
      <c r="BK117" s="925"/>
      <c r="BL117" s="925"/>
      <c r="BM117" s="925"/>
      <c r="BN117" s="925"/>
      <c r="BO117" s="925"/>
      <c r="BP117" s="926"/>
      <c r="BQ117" s="874" t="s">
        <v>178</v>
      </c>
      <c r="BR117" s="875"/>
      <c r="BS117" s="875"/>
      <c r="BT117" s="875"/>
      <c r="BU117" s="875"/>
      <c r="BV117" s="875" t="s">
        <v>178</v>
      </c>
      <c r="BW117" s="875"/>
      <c r="BX117" s="875"/>
      <c r="BY117" s="875"/>
      <c r="BZ117" s="875"/>
      <c r="CA117" s="875" t="s">
        <v>381</v>
      </c>
      <c r="CB117" s="875"/>
      <c r="CC117" s="875"/>
      <c r="CD117" s="875"/>
      <c r="CE117" s="875"/>
      <c r="CF117" s="936" t="s">
        <v>381</v>
      </c>
      <c r="CG117" s="937"/>
      <c r="CH117" s="937"/>
      <c r="CI117" s="937"/>
      <c r="CJ117" s="937"/>
      <c r="CK117" s="992"/>
      <c r="CL117" s="879"/>
      <c r="CM117" s="882" t="s">
        <v>456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178</v>
      </c>
      <c r="DH117" s="838"/>
      <c r="DI117" s="838"/>
      <c r="DJ117" s="838"/>
      <c r="DK117" s="839"/>
      <c r="DL117" s="840" t="s">
        <v>178</v>
      </c>
      <c r="DM117" s="838"/>
      <c r="DN117" s="838"/>
      <c r="DO117" s="838"/>
      <c r="DP117" s="839"/>
      <c r="DQ117" s="840" t="s">
        <v>178</v>
      </c>
      <c r="DR117" s="838"/>
      <c r="DS117" s="838"/>
      <c r="DT117" s="838"/>
      <c r="DU117" s="839"/>
      <c r="DV117" s="885" t="s">
        <v>457</v>
      </c>
      <c r="DW117" s="886"/>
      <c r="DX117" s="886"/>
      <c r="DY117" s="886"/>
      <c r="DZ117" s="887"/>
    </row>
    <row r="118" spans="1:130" s="226" customFormat="1" ht="26.25" customHeight="1" x14ac:dyDescent="0.15">
      <c r="A118" s="962" t="s">
        <v>429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427</v>
      </c>
      <c r="AB118" s="963"/>
      <c r="AC118" s="963"/>
      <c r="AD118" s="963"/>
      <c r="AE118" s="964"/>
      <c r="AF118" s="965" t="s">
        <v>299</v>
      </c>
      <c r="AG118" s="963"/>
      <c r="AH118" s="963"/>
      <c r="AI118" s="963"/>
      <c r="AJ118" s="964"/>
      <c r="AK118" s="965" t="s">
        <v>298</v>
      </c>
      <c r="AL118" s="963"/>
      <c r="AM118" s="963"/>
      <c r="AN118" s="963"/>
      <c r="AO118" s="964"/>
      <c r="AP118" s="966" t="s">
        <v>428</v>
      </c>
      <c r="AQ118" s="967"/>
      <c r="AR118" s="967"/>
      <c r="AS118" s="967"/>
      <c r="AT118" s="968"/>
      <c r="AU118" s="997"/>
      <c r="AV118" s="998"/>
      <c r="AW118" s="998"/>
      <c r="AX118" s="998"/>
      <c r="AY118" s="998"/>
      <c r="AZ118" s="940" t="s">
        <v>458</v>
      </c>
      <c r="BA118" s="941"/>
      <c r="BB118" s="941"/>
      <c r="BC118" s="941"/>
      <c r="BD118" s="941"/>
      <c r="BE118" s="941"/>
      <c r="BF118" s="941"/>
      <c r="BG118" s="941"/>
      <c r="BH118" s="941"/>
      <c r="BI118" s="941"/>
      <c r="BJ118" s="941"/>
      <c r="BK118" s="941"/>
      <c r="BL118" s="941"/>
      <c r="BM118" s="941"/>
      <c r="BN118" s="941"/>
      <c r="BO118" s="941"/>
      <c r="BP118" s="942"/>
      <c r="BQ118" s="943" t="s">
        <v>178</v>
      </c>
      <c r="BR118" s="906"/>
      <c r="BS118" s="906"/>
      <c r="BT118" s="906"/>
      <c r="BU118" s="906"/>
      <c r="BV118" s="906" t="s">
        <v>178</v>
      </c>
      <c r="BW118" s="906"/>
      <c r="BX118" s="906"/>
      <c r="BY118" s="906"/>
      <c r="BZ118" s="906"/>
      <c r="CA118" s="906" t="s">
        <v>178</v>
      </c>
      <c r="CB118" s="906"/>
      <c r="CC118" s="906"/>
      <c r="CD118" s="906"/>
      <c r="CE118" s="906"/>
      <c r="CF118" s="936" t="s">
        <v>178</v>
      </c>
      <c r="CG118" s="937"/>
      <c r="CH118" s="937"/>
      <c r="CI118" s="937"/>
      <c r="CJ118" s="937"/>
      <c r="CK118" s="992"/>
      <c r="CL118" s="879"/>
      <c r="CM118" s="882" t="s">
        <v>459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178</v>
      </c>
      <c r="DH118" s="838"/>
      <c r="DI118" s="838"/>
      <c r="DJ118" s="838"/>
      <c r="DK118" s="839"/>
      <c r="DL118" s="840" t="s">
        <v>178</v>
      </c>
      <c r="DM118" s="838"/>
      <c r="DN118" s="838"/>
      <c r="DO118" s="838"/>
      <c r="DP118" s="839"/>
      <c r="DQ118" s="840" t="s">
        <v>381</v>
      </c>
      <c r="DR118" s="838"/>
      <c r="DS118" s="838"/>
      <c r="DT118" s="838"/>
      <c r="DU118" s="839"/>
      <c r="DV118" s="885" t="s">
        <v>178</v>
      </c>
      <c r="DW118" s="886"/>
      <c r="DX118" s="886"/>
      <c r="DY118" s="886"/>
      <c r="DZ118" s="887"/>
    </row>
    <row r="119" spans="1:130" s="226" customFormat="1" ht="26.25" customHeight="1" x14ac:dyDescent="0.15">
      <c r="A119" s="876" t="s">
        <v>432</v>
      </c>
      <c r="B119" s="877"/>
      <c r="C119" s="952" t="s">
        <v>433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401061</v>
      </c>
      <c r="AB119" s="956"/>
      <c r="AC119" s="956"/>
      <c r="AD119" s="956"/>
      <c r="AE119" s="957"/>
      <c r="AF119" s="958">
        <v>401487</v>
      </c>
      <c r="AG119" s="956"/>
      <c r="AH119" s="956"/>
      <c r="AI119" s="956"/>
      <c r="AJ119" s="957"/>
      <c r="AK119" s="958">
        <v>401626</v>
      </c>
      <c r="AL119" s="956"/>
      <c r="AM119" s="956"/>
      <c r="AN119" s="956"/>
      <c r="AO119" s="957"/>
      <c r="AP119" s="959">
        <v>0.4</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460</v>
      </c>
      <c r="BP119" s="939"/>
      <c r="BQ119" s="943">
        <v>196830822</v>
      </c>
      <c r="BR119" s="906"/>
      <c r="BS119" s="906"/>
      <c r="BT119" s="906"/>
      <c r="BU119" s="906"/>
      <c r="BV119" s="906">
        <v>189472928</v>
      </c>
      <c r="BW119" s="906"/>
      <c r="BX119" s="906"/>
      <c r="BY119" s="906"/>
      <c r="BZ119" s="906"/>
      <c r="CA119" s="906">
        <v>178553249</v>
      </c>
      <c r="CB119" s="906"/>
      <c r="CC119" s="906"/>
      <c r="CD119" s="906"/>
      <c r="CE119" s="906"/>
      <c r="CF119" s="804"/>
      <c r="CG119" s="805"/>
      <c r="CH119" s="805"/>
      <c r="CI119" s="805"/>
      <c r="CJ119" s="895"/>
      <c r="CK119" s="993"/>
      <c r="CL119" s="881"/>
      <c r="CM119" s="899" t="s">
        <v>461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2590575</v>
      </c>
      <c r="DH119" s="821"/>
      <c r="DI119" s="821"/>
      <c r="DJ119" s="821"/>
      <c r="DK119" s="822"/>
      <c r="DL119" s="823">
        <v>2542300</v>
      </c>
      <c r="DM119" s="821"/>
      <c r="DN119" s="821"/>
      <c r="DO119" s="821"/>
      <c r="DP119" s="822"/>
      <c r="DQ119" s="823">
        <v>2197950</v>
      </c>
      <c r="DR119" s="821"/>
      <c r="DS119" s="821"/>
      <c r="DT119" s="821"/>
      <c r="DU119" s="822"/>
      <c r="DV119" s="909">
        <v>2.4</v>
      </c>
      <c r="DW119" s="910"/>
      <c r="DX119" s="910"/>
      <c r="DY119" s="910"/>
      <c r="DZ119" s="911"/>
    </row>
    <row r="120" spans="1:130" s="226" customFormat="1" ht="26.25" customHeight="1" x14ac:dyDescent="0.15">
      <c r="A120" s="878"/>
      <c r="B120" s="879"/>
      <c r="C120" s="882" t="s">
        <v>437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178</v>
      </c>
      <c r="AB120" s="838"/>
      <c r="AC120" s="838"/>
      <c r="AD120" s="838"/>
      <c r="AE120" s="839"/>
      <c r="AF120" s="840" t="s">
        <v>457</v>
      </c>
      <c r="AG120" s="838"/>
      <c r="AH120" s="838"/>
      <c r="AI120" s="838"/>
      <c r="AJ120" s="839"/>
      <c r="AK120" s="840" t="s">
        <v>381</v>
      </c>
      <c r="AL120" s="838"/>
      <c r="AM120" s="838"/>
      <c r="AN120" s="838"/>
      <c r="AO120" s="839"/>
      <c r="AP120" s="885" t="s">
        <v>178</v>
      </c>
      <c r="AQ120" s="886"/>
      <c r="AR120" s="886"/>
      <c r="AS120" s="886"/>
      <c r="AT120" s="887"/>
      <c r="AU120" s="944" t="s">
        <v>462</v>
      </c>
      <c r="AV120" s="945"/>
      <c r="AW120" s="945"/>
      <c r="AX120" s="945"/>
      <c r="AY120" s="946"/>
      <c r="AZ120" s="921" t="s">
        <v>463</v>
      </c>
      <c r="BA120" s="866"/>
      <c r="BB120" s="866"/>
      <c r="BC120" s="866"/>
      <c r="BD120" s="866"/>
      <c r="BE120" s="866"/>
      <c r="BF120" s="866"/>
      <c r="BG120" s="866"/>
      <c r="BH120" s="866"/>
      <c r="BI120" s="866"/>
      <c r="BJ120" s="866"/>
      <c r="BK120" s="866"/>
      <c r="BL120" s="866"/>
      <c r="BM120" s="866"/>
      <c r="BN120" s="866"/>
      <c r="BO120" s="866"/>
      <c r="BP120" s="867"/>
      <c r="BQ120" s="922">
        <v>43384523</v>
      </c>
      <c r="BR120" s="903"/>
      <c r="BS120" s="903"/>
      <c r="BT120" s="903"/>
      <c r="BU120" s="903"/>
      <c r="BV120" s="903">
        <v>40818207</v>
      </c>
      <c r="BW120" s="903"/>
      <c r="BX120" s="903"/>
      <c r="BY120" s="903"/>
      <c r="BZ120" s="903"/>
      <c r="CA120" s="903">
        <v>40000418</v>
      </c>
      <c r="CB120" s="903"/>
      <c r="CC120" s="903"/>
      <c r="CD120" s="903"/>
      <c r="CE120" s="903"/>
      <c r="CF120" s="927">
        <v>44.2</v>
      </c>
      <c r="CG120" s="928"/>
      <c r="CH120" s="928"/>
      <c r="CI120" s="928"/>
      <c r="CJ120" s="928"/>
      <c r="CK120" s="929" t="s">
        <v>464</v>
      </c>
      <c r="CL120" s="913"/>
      <c r="CM120" s="913"/>
      <c r="CN120" s="913"/>
      <c r="CO120" s="914"/>
      <c r="CP120" s="933" t="s">
        <v>465</v>
      </c>
      <c r="CQ120" s="934"/>
      <c r="CR120" s="934"/>
      <c r="CS120" s="934"/>
      <c r="CT120" s="934"/>
      <c r="CU120" s="934"/>
      <c r="CV120" s="934"/>
      <c r="CW120" s="934"/>
      <c r="CX120" s="934"/>
      <c r="CY120" s="934"/>
      <c r="CZ120" s="934"/>
      <c r="DA120" s="934"/>
      <c r="DB120" s="934"/>
      <c r="DC120" s="934"/>
      <c r="DD120" s="934"/>
      <c r="DE120" s="934"/>
      <c r="DF120" s="935"/>
      <c r="DG120" s="922">
        <v>34628237</v>
      </c>
      <c r="DH120" s="903"/>
      <c r="DI120" s="903"/>
      <c r="DJ120" s="903"/>
      <c r="DK120" s="903"/>
      <c r="DL120" s="903">
        <v>30839600</v>
      </c>
      <c r="DM120" s="903"/>
      <c r="DN120" s="903"/>
      <c r="DO120" s="903"/>
      <c r="DP120" s="903"/>
      <c r="DQ120" s="903">
        <v>27882058</v>
      </c>
      <c r="DR120" s="903"/>
      <c r="DS120" s="903"/>
      <c r="DT120" s="903"/>
      <c r="DU120" s="903"/>
      <c r="DV120" s="904">
        <v>30.8</v>
      </c>
      <c r="DW120" s="904"/>
      <c r="DX120" s="904"/>
      <c r="DY120" s="904"/>
      <c r="DZ120" s="905"/>
    </row>
    <row r="121" spans="1:130" s="226" customFormat="1" ht="26.25" customHeight="1" x14ac:dyDescent="0.15">
      <c r="A121" s="878"/>
      <c r="B121" s="879"/>
      <c r="C121" s="924" t="s">
        <v>466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178</v>
      </c>
      <c r="AB121" s="838"/>
      <c r="AC121" s="838"/>
      <c r="AD121" s="838"/>
      <c r="AE121" s="839"/>
      <c r="AF121" s="840" t="s">
        <v>178</v>
      </c>
      <c r="AG121" s="838"/>
      <c r="AH121" s="838"/>
      <c r="AI121" s="838"/>
      <c r="AJ121" s="839"/>
      <c r="AK121" s="840" t="s">
        <v>178</v>
      </c>
      <c r="AL121" s="838"/>
      <c r="AM121" s="838"/>
      <c r="AN121" s="838"/>
      <c r="AO121" s="839"/>
      <c r="AP121" s="885" t="s">
        <v>178</v>
      </c>
      <c r="AQ121" s="886"/>
      <c r="AR121" s="886"/>
      <c r="AS121" s="886"/>
      <c r="AT121" s="887"/>
      <c r="AU121" s="947"/>
      <c r="AV121" s="948"/>
      <c r="AW121" s="948"/>
      <c r="AX121" s="948"/>
      <c r="AY121" s="949"/>
      <c r="AZ121" s="873" t="s">
        <v>467</v>
      </c>
      <c r="BA121" s="808"/>
      <c r="BB121" s="808"/>
      <c r="BC121" s="808"/>
      <c r="BD121" s="808"/>
      <c r="BE121" s="808"/>
      <c r="BF121" s="808"/>
      <c r="BG121" s="808"/>
      <c r="BH121" s="808"/>
      <c r="BI121" s="808"/>
      <c r="BJ121" s="808"/>
      <c r="BK121" s="808"/>
      <c r="BL121" s="808"/>
      <c r="BM121" s="808"/>
      <c r="BN121" s="808"/>
      <c r="BO121" s="808"/>
      <c r="BP121" s="809"/>
      <c r="BQ121" s="874">
        <v>24406949</v>
      </c>
      <c r="BR121" s="875"/>
      <c r="BS121" s="875"/>
      <c r="BT121" s="875"/>
      <c r="BU121" s="875"/>
      <c r="BV121" s="875">
        <v>21748089</v>
      </c>
      <c r="BW121" s="875"/>
      <c r="BX121" s="875"/>
      <c r="BY121" s="875"/>
      <c r="BZ121" s="875"/>
      <c r="CA121" s="875">
        <v>19823347</v>
      </c>
      <c r="CB121" s="875"/>
      <c r="CC121" s="875"/>
      <c r="CD121" s="875"/>
      <c r="CE121" s="875"/>
      <c r="CF121" s="936">
        <v>21.9</v>
      </c>
      <c r="CG121" s="937"/>
      <c r="CH121" s="937"/>
      <c r="CI121" s="937"/>
      <c r="CJ121" s="937"/>
      <c r="CK121" s="930"/>
      <c r="CL121" s="916"/>
      <c r="CM121" s="916"/>
      <c r="CN121" s="916"/>
      <c r="CO121" s="917"/>
      <c r="CP121" s="896" t="s">
        <v>406</v>
      </c>
      <c r="CQ121" s="897"/>
      <c r="CR121" s="897"/>
      <c r="CS121" s="897"/>
      <c r="CT121" s="897"/>
      <c r="CU121" s="897"/>
      <c r="CV121" s="897"/>
      <c r="CW121" s="897"/>
      <c r="CX121" s="897"/>
      <c r="CY121" s="897"/>
      <c r="CZ121" s="897"/>
      <c r="DA121" s="897"/>
      <c r="DB121" s="897"/>
      <c r="DC121" s="897"/>
      <c r="DD121" s="897"/>
      <c r="DE121" s="897"/>
      <c r="DF121" s="898"/>
      <c r="DG121" s="874">
        <v>275571</v>
      </c>
      <c r="DH121" s="875"/>
      <c r="DI121" s="875"/>
      <c r="DJ121" s="875"/>
      <c r="DK121" s="875"/>
      <c r="DL121" s="875">
        <v>260605</v>
      </c>
      <c r="DM121" s="875"/>
      <c r="DN121" s="875"/>
      <c r="DO121" s="875"/>
      <c r="DP121" s="875"/>
      <c r="DQ121" s="875">
        <v>243306</v>
      </c>
      <c r="DR121" s="875"/>
      <c r="DS121" s="875"/>
      <c r="DT121" s="875"/>
      <c r="DU121" s="875"/>
      <c r="DV121" s="852">
        <v>0.3</v>
      </c>
      <c r="DW121" s="852"/>
      <c r="DX121" s="852"/>
      <c r="DY121" s="852"/>
      <c r="DZ121" s="853"/>
    </row>
    <row r="122" spans="1:130" s="226" customFormat="1" ht="26.25" customHeight="1" x14ac:dyDescent="0.15">
      <c r="A122" s="878"/>
      <c r="B122" s="879"/>
      <c r="C122" s="882" t="s">
        <v>447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178</v>
      </c>
      <c r="AB122" s="838"/>
      <c r="AC122" s="838"/>
      <c r="AD122" s="838"/>
      <c r="AE122" s="839"/>
      <c r="AF122" s="840" t="s">
        <v>381</v>
      </c>
      <c r="AG122" s="838"/>
      <c r="AH122" s="838"/>
      <c r="AI122" s="838"/>
      <c r="AJ122" s="839"/>
      <c r="AK122" s="840" t="s">
        <v>178</v>
      </c>
      <c r="AL122" s="838"/>
      <c r="AM122" s="838"/>
      <c r="AN122" s="838"/>
      <c r="AO122" s="839"/>
      <c r="AP122" s="885" t="s">
        <v>178</v>
      </c>
      <c r="AQ122" s="886"/>
      <c r="AR122" s="886"/>
      <c r="AS122" s="886"/>
      <c r="AT122" s="887"/>
      <c r="AU122" s="947"/>
      <c r="AV122" s="948"/>
      <c r="AW122" s="948"/>
      <c r="AX122" s="948"/>
      <c r="AY122" s="949"/>
      <c r="AZ122" s="940" t="s">
        <v>468</v>
      </c>
      <c r="BA122" s="941"/>
      <c r="BB122" s="941"/>
      <c r="BC122" s="941"/>
      <c r="BD122" s="941"/>
      <c r="BE122" s="941"/>
      <c r="BF122" s="941"/>
      <c r="BG122" s="941"/>
      <c r="BH122" s="941"/>
      <c r="BI122" s="941"/>
      <c r="BJ122" s="941"/>
      <c r="BK122" s="941"/>
      <c r="BL122" s="941"/>
      <c r="BM122" s="941"/>
      <c r="BN122" s="941"/>
      <c r="BO122" s="941"/>
      <c r="BP122" s="942"/>
      <c r="BQ122" s="943">
        <v>126408453</v>
      </c>
      <c r="BR122" s="906"/>
      <c r="BS122" s="906"/>
      <c r="BT122" s="906"/>
      <c r="BU122" s="906"/>
      <c r="BV122" s="906">
        <v>120064715</v>
      </c>
      <c r="BW122" s="906"/>
      <c r="BX122" s="906"/>
      <c r="BY122" s="906"/>
      <c r="BZ122" s="906"/>
      <c r="CA122" s="906">
        <v>112934574</v>
      </c>
      <c r="CB122" s="906"/>
      <c r="CC122" s="906"/>
      <c r="CD122" s="906"/>
      <c r="CE122" s="906"/>
      <c r="CF122" s="907">
        <v>124.9</v>
      </c>
      <c r="CG122" s="908"/>
      <c r="CH122" s="908"/>
      <c r="CI122" s="908"/>
      <c r="CJ122" s="908"/>
      <c r="CK122" s="930"/>
      <c r="CL122" s="916"/>
      <c r="CM122" s="916"/>
      <c r="CN122" s="916"/>
      <c r="CO122" s="917"/>
      <c r="CP122" s="896" t="s">
        <v>408</v>
      </c>
      <c r="CQ122" s="897"/>
      <c r="CR122" s="897"/>
      <c r="CS122" s="897"/>
      <c r="CT122" s="897"/>
      <c r="CU122" s="897"/>
      <c r="CV122" s="897"/>
      <c r="CW122" s="897"/>
      <c r="CX122" s="897"/>
      <c r="CY122" s="897"/>
      <c r="CZ122" s="897"/>
      <c r="DA122" s="897"/>
      <c r="DB122" s="897"/>
      <c r="DC122" s="897"/>
      <c r="DD122" s="897"/>
      <c r="DE122" s="897"/>
      <c r="DF122" s="898"/>
      <c r="DG122" s="874">
        <v>208430</v>
      </c>
      <c r="DH122" s="875"/>
      <c r="DI122" s="875"/>
      <c r="DJ122" s="875"/>
      <c r="DK122" s="875"/>
      <c r="DL122" s="875">
        <v>208378</v>
      </c>
      <c r="DM122" s="875"/>
      <c r="DN122" s="875"/>
      <c r="DO122" s="875"/>
      <c r="DP122" s="875"/>
      <c r="DQ122" s="875">
        <v>150114</v>
      </c>
      <c r="DR122" s="875"/>
      <c r="DS122" s="875"/>
      <c r="DT122" s="875"/>
      <c r="DU122" s="875"/>
      <c r="DV122" s="852">
        <v>0.2</v>
      </c>
      <c r="DW122" s="852"/>
      <c r="DX122" s="852"/>
      <c r="DY122" s="852"/>
      <c r="DZ122" s="853"/>
    </row>
    <row r="123" spans="1:130" s="226" customFormat="1" ht="26.25" customHeight="1" x14ac:dyDescent="0.15">
      <c r="A123" s="878"/>
      <c r="B123" s="879"/>
      <c r="C123" s="882" t="s">
        <v>453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381</v>
      </c>
      <c r="AB123" s="838"/>
      <c r="AC123" s="838"/>
      <c r="AD123" s="838"/>
      <c r="AE123" s="839"/>
      <c r="AF123" s="840" t="s">
        <v>178</v>
      </c>
      <c r="AG123" s="838"/>
      <c r="AH123" s="838"/>
      <c r="AI123" s="838"/>
      <c r="AJ123" s="839"/>
      <c r="AK123" s="840" t="s">
        <v>178</v>
      </c>
      <c r="AL123" s="838"/>
      <c r="AM123" s="838"/>
      <c r="AN123" s="838"/>
      <c r="AO123" s="839"/>
      <c r="AP123" s="885" t="s">
        <v>178</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469</v>
      </c>
      <c r="BP123" s="939"/>
      <c r="BQ123" s="893">
        <v>194199925</v>
      </c>
      <c r="BR123" s="894"/>
      <c r="BS123" s="894"/>
      <c r="BT123" s="894"/>
      <c r="BU123" s="894"/>
      <c r="BV123" s="894">
        <v>182631011</v>
      </c>
      <c r="BW123" s="894"/>
      <c r="BX123" s="894"/>
      <c r="BY123" s="894"/>
      <c r="BZ123" s="894"/>
      <c r="CA123" s="894">
        <v>172758339</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
      <c r="A124" s="878"/>
      <c r="B124" s="879"/>
      <c r="C124" s="882" t="s">
        <v>456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178</v>
      </c>
      <c r="AB124" s="838"/>
      <c r="AC124" s="838"/>
      <c r="AD124" s="838"/>
      <c r="AE124" s="839"/>
      <c r="AF124" s="840" t="s">
        <v>178</v>
      </c>
      <c r="AG124" s="838"/>
      <c r="AH124" s="838"/>
      <c r="AI124" s="838"/>
      <c r="AJ124" s="839"/>
      <c r="AK124" s="840" t="s">
        <v>178</v>
      </c>
      <c r="AL124" s="838"/>
      <c r="AM124" s="838"/>
      <c r="AN124" s="838"/>
      <c r="AO124" s="839"/>
      <c r="AP124" s="885" t="s">
        <v>178</v>
      </c>
      <c r="AQ124" s="886"/>
      <c r="AR124" s="886"/>
      <c r="AS124" s="886"/>
      <c r="AT124" s="887"/>
      <c r="AU124" s="888" t="s">
        <v>470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2.9</v>
      </c>
      <c r="BR124" s="892"/>
      <c r="BS124" s="892"/>
      <c r="BT124" s="892"/>
      <c r="BU124" s="892"/>
      <c r="BV124" s="892">
        <v>7.5</v>
      </c>
      <c r="BW124" s="892"/>
      <c r="BX124" s="892"/>
      <c r="BY124" s="892"/>
      <c r="BZ124" s="892"/>
      <c r="CA124" s="892">
        <v>6.4</v>
      </c>
      <c r="CB124" s="892"/>
      <c r="CC124" s="892"/>
      <c r="CD124" s="892"/>
      <c r="CE124" s="892"/>
      <c r="CF124" s="782"/>
      <c r="CG124" s="783"/>
      <c r="CH124" s="783"/>
      <c r="CI124" s="783"/>
      <c r="CJ124" s="923"/>
      <c r="CK124" s="931"/>
      <c r="CL124" s="931"/>
      <c r="CM124" s="931"/>
      <c r="CN124" s="931"/>
      <c r="CO124" s="932"/>
      <c r="CP124" s="896" t="s">
        <v>471</v>
      </c>
      <c r="CQ124" s="897"/>
      <c r="CR124" s="897"/>
      <c r="CS124" s="897"/>
      <c r="CT124" s="897"/>
      <c r="CU124" s="897"/>
      <c r="CV124" s="897"/>
      <c r="CW124" s="897"/>
      <c r="CX124" s="897"/>
      <c r="CY124" s="897"/>
      <c r="CZ124" s="897"/>
      <c r="DA124" s="897"/>
      <c r="DB124" s="897"/>
      <c r="DC124" s="897"/>
      <c r="DD124" s="897"/>
      <c r="DE124" s="897"/>
      <c r="DF124" s="898"/>
      <c r="DG124" s="820" t="s">
        <v>178</v>
      </c>
      <c r="DH124" s="821"/>
      <c r="DI124" s="821"/>
      <c r="DJ124" s="821"/>
      <c r="DK124" s="822"/>
      <c r="DL124" s="823" t="s">
        <v>178</v>
      </c>
      <c r="DM124" s="821"/>
      <c r="DN124" s="821"/>
      <c r="DO124" s="821"/>
      <c r="DP124" s="822"/>
      <c r="DQ124" s="823" t="s">
        <v>178</v>
      </c>
      <c r="DR124" s="821"/>
      <c r="DS124" s="821"/>
      <c r="DT124" s="821"/>
      <c r="DU124" s="822"/>
      <c r="DV124" s="909" t="s">
        <v>381</v>
      </c>
      <c r="DW124" s="910"/>
      <c r="DX124" s="910"/>
      <c r="DY124" s="910"/>
      <c r="DZ124" s="911"/>
    </row>
    <row r="125" spans="1:130" s="226" customFormat="1" ht="26.25" customHeight="1" x14ac:dyDescent="0.15">
      <c r="A125" s="878"/>
      <c r="B125" s="879"/>
      <c r="C125" s="882" t="s">
        <v>459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178</v>
      </c>
      <c r="AB125" s="838"/>
      <c r="AC125" s="838"/>
      <c r="AD125" s="838"/>
      <c r="AE125" s="839"/>
      <c r="AF125" s="840" t="s">
        <v>178</v>
      </c>
      <c r="AG125" s="838"/>
      <c r="AH125" s="838"/>
      <c r="AI125" s="838"/>
      <c r="AJ125" s="839"/>
      <c r="AK125" s="840" t="s">
        <v>178</v>
      </c>
      <c r="AL125" s="838"/>
      <c r="AM125" s="838"/>
      <c r="AN125" s="838"/>
      <c r="AO125" s="839"/>
      <c r="AP125" s="885" t="s">
        <v>178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472</v>
      </c>
      <c r="CL125" s="913"/>
      <c r="CM125" s="913"/>
      <c r="CN125" s="913"/>
      <c r="CO125" s="914"/>
      <c r="CP125" s="921" t="s">
        <v>473</v>
      </c>
      <c r="CQ125" s="866"/>
      <c r="CR125" s="866"/>
      <c r="CS125" s="866"/>
      <c r="CT125" s="866"/>
      <c r="CU125" s="866"/>
      <c r="CV125" s="866"/>
      <c r="CW125" s="866"/>
      <c r="CX125" s="866"/>
      <c r="CY125" s="866"/>
      <c r="CZ125" s="866"/>
      <c r="DA125" s="866"/>
      <c r="DB125" s="866"/>
      <c r="DC125" s="866"/>
      <c r="DD125" s="866"/>
      <c r="DE125" s="866"/>
      <c r="DF125" s="867"/>
      <c r="DG125" s="922" t="s">
        <v>178</v>
      </c>
      <c r="DH125" s="903"/>
      <c r="DI125" s="903"/>
      <c r="DJ125" s="903"/>
      <c r="DK125" s="903"/>
      <c r="DL125" s="903" t="s">
        <v>381</v>
      </c>
      <c r="DM125" s="903"/>
      <c r="DN125" s="903"/>
      <c r="DO125" s="903"/>
      <c r="DP125" s="903"/>
      <c r="DQ125" s="903" t="s">
        <v>178</v>
      </c>
      <c r="DR125" s="903"/>
      <c r="DS125" s="903"/>
      <c r="DT125" s="903"/>
      <c r="DU125" s="903"/>
      <c r="DV125" s="904" t="s">
        <v>381</v>
      </c>
      <c r="DW125" s="904"/>
      <c r="DX125" s="904"/>
      <c r="DY125" s="904"/>
      <c r="DZ125" s="905"/>
    </row>
    <row r="126" spans="1:130" s="226" customFormat="1" ht="26.25" customHeight="1" thickBot="1" x14ac:dyDescent="0.2">
      <c r="A126" s="878"/>
      <c r="B126" s="879"/>
      <c r="C126" s="882" t="s">
        <v>461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178</v>
      </c>
      <c r="AB126" s="838"/>
      <c r="AC126" s="838"/>
      <c r="AD126" s="838"/>
      <c r="AE126" s="839"/>
      <c r="AF126" s="840">
        <v>648631</v>
      </c>
      <c r="AG126" s="838"/>
      <c r="AH126" s="838"/>
      <c r="AI126" s="838"/>
      <c r="AJ126" s="839"/>
      <c r="AK126" s="840">
        <v>2020862</v>
      </c>
      <c r="AL126" s="838"/>
      <c r="AM126" s="838"/>
      <c r="AN126" s="838"/>
      <c r="AO126" s="839"/>
      <c r="AP126" s="885">
        <v>2.2000000000000002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474</v>
      </c>
      <c r="CQ126" s="808"/>
      <c r="CR126" s="808"/>
      <c r="CS126" s="808"/>
      <c r="CT126" s="808"/>
      <c r="CU126" s="808"/>
      <c r="CV126" s="808"/>
      <c r="CW126" s="808"/>
      <c r="CX126" s="808"/>
      <c r="CY126" s="808"/>
      <c r="CZ126" s="808"/>
      <c r="DA126" s="808"/>
      <c r="DB126" s="808"/>
      <c r="DC126" s="808"/>
      <c r="DD126" s="808"/>
      <c r="DE126" s="808"/>
      <c r="DF126" s="809"/>
      <c r="DG126" s="874" t="s">
        <v>381</v>
      </c>
      <c r="DH126" s="875"/>
      <c r="DI126" s="875"/>
      <c r="DJ126" s="875"/>
      <c r="DK126" s="875"/>
      <c r="DL126" s="875" t="s">
        <v>178</v>
      </c>
      <c r="DM126" s="875"/>
      <c r="DN126" s="875"/>
      <c r="DO126" s="875"/>
      <c r="DP126" s="875"/>
      <c r="DQ126" s="875" t="s">
        <v>178</v>
      </c>
      <c r="DR126" s="875"/>
      <c r="DS126" s="875"/>
      <c r="DT126" s="875"/>
      <c r="DU126" s="875"/>
      <c r="DV126" s="852" t="s">
        <v>381</v>
      </c>
      <c r="DW126" s="852"/>
      <c r="DX126" s="852"/>
      <c r="DY126" s="852"/>
      <c r="DZ126" s="853"/>
    </row>
    <row r="127" spans="1:130" s="226" customFormat="1" ht="26.25" customHeight="1" x14ac:dyDescent="0.15">
      <c r="A127" s="880"/>
      <c r="B127" s="881"/>
      <c r="C127" s="899" t="s">
        <v>475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178</v>
      </c>
      <c r="AB127" s="838"/>
      <c r="AC127" s="838"/>
      <c r="AD127" s="838"/>
      <c r="AE127" s="839"/>
      <c r="AF127" s="840" t="s">
        <v>178</v>
      </c>
      <c r="AG127" s="838"/>
      <c r="AH127" s="838"/>
      <c r="AI127" s="838"/>
      <c r="AJ127" s="839"/>
      <c r="AK127" s="840" t="s">
        <v>178</v>
      </c>
      <c r="AL127" s="838"/>
      <c r="AM127" s="838"/>
      <c r="AN127" s="838"/>
      <c r="AO127" s="839"/>
      <c r="AP127" s="885" t="s">
        <v>381</v>
      </c>
      <c r="AQ127" s="886"/>
      <c r="AR127" s="886"/>
      <c r="AS127" s="886"/>
      <c r="AT127" s="887"/>
      <c r="AU127" s="262"/>
      <c r="AV127" s="262"/>
      <c r="AW127" s="262"/>
      <c r="AX127" s="902" t="s">
        <v>476</v>
      </c>
      <c r="AY127" s="870"/>
      <c r="AZ127" s="870"/>
      <c r="BA127" s="870"/>
      <c r="BB127" s="870"/>
      <c r="BC127" s="870"/>
      <c r="BD127" s="870"/>
      <c r="BE127" s="871"/>
      <c r="BF127" s="869" t="s">
        <v>477</v>
      </c>
      <c r="BG127" s="870"/>
      <c r="BH127" s="870"/>
      <c r="BI127" s="870"/>
      <c r="BJ127" s="870"/>
      <c r="BK127" s="870"/>
      <c r="BL127" s="871"/>
      <c r="BM127" s="869" t="s">
        <v>478</v>
      </c>
      <c r="BN127" s="870"/>
      <c r="BO127" s="870"/>
      <c r="BP127" s="870"/>
      <c r="BQ127" s="870"/>
      <c r="BR127" s="870"/>
      <c r="BS127" s="871"/>
      <c r="BT127" s="869" t="s">
        <v>479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480</v>
      </c>
      <c r="CQ127" s="808"/>
      <c r="CR127" s="808"/>
      <c r="CS127" s="808"/>
      <c r="CT127" s="808"/>
      <c r="CU127" s="808"/>
      <c r="CV127" s="808"/>
      <c r="CW127" s="808"/>
      <c r="CX127" s="808"/>
      <c r="CY127" s="808"/>
      <c r="CZ127" s="808"/>
      <c r="DA127" s="808"/>
      <c r="DB127" s="808"/>
      <c r="DC127" s="808"/>
      <c r="DD127" s="808"/>
      <c r="DE127" s="808"/>
      <c r="DF127" s="809"/>
      <c r="DG127" s="874" t="s">
        <v>381</v>
      </c>
      <c r="DH127" s="875"/>
      <c r="DI127" s="875"/>
      <c r="DJ127" s="875"/>
      <c r="DK127" s="875"/>
      <c r="DL127" s="875" t="s">
        <v>381</v>
      </c>
      <c r="DM127" s="875"/>
      <c r="DN127" s="875"/>
      <c r="DO127" s="875"/>
      <c r="DP127" s="875"/>
      <c r="DQ127" s="875" t="s">
        <v>381</v>
      </c>
      <c r="DR127" s="875"/>
      <c r="DS127" s="875"/>
      <c r="DT127" s="875"/>
      <c r="DU127" s="875"/>
      <c r="DV127" s="852" t="s">
        <v>381</v>
      </c>
      <c r="DW127" s="852"/>
      <c r="DX127" s="852"/>
      <c r="DY127" s="852"/>
      <c r="DZ127" s="853"/>
    </row>
    <row r="128" spans="1:130" s="226" customFormat="1" ht="26.25" customHeight="1" thickBot="1" x14ac:dyDescent="0.2">
      <c r="A128" s="854" t="s">
        <v>481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482</v>
      </c>
      <c r="X128" s="856"/>
      <c r="Y128" s="856"/>
      <c r="Z128" s="857"/>
      <c r="AA128" s="858">
        <v>3805651</v>
      </c>
      <c r="AB128" s="859"/>
      <c r="AC128" s="859"/>
      <c r="AD128" s="859"/>
      <c r="AE128" s="860"/>
      <c r="AF128" s="861">
        <v>3783669</v>
      </c>
      <c r="AG128" s="859"/>
      <c r="AH128" s="859"/>
      <c r="AI128" s="859"/>
      <c r="AJ128" s="860"/>
      <c r="AK128" s="861">
        <v>3863760</v>
      </c>
      <c r="AL128" s="859"/>
      <c r="AM128" s="859"/>
      <c r="AN128" s="859"/>
      <c r="AO128" s="860"/>
      <c r="AP128" s="862"/>
      <c r="AQ128" s="863"/>
      <c r="AR128" s="863"/>
      <c r="AS128" s="863"/>
      <c r="AT128" s="864"/>
      <c r="AU128" s="262"/>
      <c r="AV128" s="262"/>
      <c r="AW128" s="262"/>
      <c r="AX128" s="865" t="s">
        <v>483</v>
      </c>
      <c r="AY128" s="866"/>
      <c r="AZ128" s="866"/>
      <c r="BA128" s="866"/>
      <c r="BB128" s="866"/>
      <c r="BC128" s="866"/>
      <c r="BD128" s="866"/>
      <c r="BE128" s="867"/>
      <c r="BF128" s="844" t="s">
        <v>381</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484</v>
      </c>
      <c r="CQ128" s="786"/>
      <c r="CR128" s="786"/>
      <c r="CS128" s="786"/>
      <c r="CT128" s="786"/>
      <c r="CU128" s="786"/>
      <c r="CV128" s="786"/>
      <c r="CW128" s="786"/>
      <c r="CX128" s="786"/>
      <c r="CY128" s="786"/>
      <c r="CZ128" s="786"/>
      <c r="DA128" s="786"/>
      <c r="DB128" s="786"/>
      <c r="DC128" s="786"/>
      <c r="DD128" s="786"/>
      <c r="DE128" s="786"/>
      <c r="DF128" s="787"/>
      <c r="DG128" s="848">
        <v>47498</v>
      </c>
      <c r="DH128" s="849"/>
      <c r="DI128" s="849"/>
      <c r="DJ128" s="849"/>
      <c r="DK128" s="849"/>
      <c r="DL128" s="849">
        <v>38441</v>
      </c>
      <c r="DM128" s="849"/>
      <c r="DN128" s="849"/>
      <c r="DO128" s="849"/>
      <c r="DP128" s="849"/>
      <c r="DQ128" s="849">
        <v>15399</v>
      </c>
      <c r="DR128" s="849"/>
      <c r="DS128" s="849"/>
      <c r="DT128" s="849"/>
      <c r="DU128" s="849"/>
      <c r="DV128" s="850">
        <v>0</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485</v>
      </c>
      <c r="X129" s="835"/>
      <c r="Y129" s="835"/>
      <c r="Z129" s="836"/>
      <c r="AA129" s="837">
        <v>101471178</v>
      </c>
      <c r="AB129" s="838"/>
      <c r="AC129" s="838"/>
      <c r="AD129" s="838"/>
      <c r="AE129" s="839"/>
      <c r="AF129" s="840">
        <v>101989411</v>
      </c>
      <c r="AG129" s="838"/>
      <c r="AH129" s="838"/>
      <c r="AI129" s="838"/>
      <c r="AJ129" s="839"/>
      <c r="AK129" s="840">
        <v>102276958</v>
      </c>
      <c r="AL129" s="838"/>
      <c r="AM129" s="838"/>
      <c r="AN129" s="838"/>
      <c r="AO129" s="839"/>
      <c r="AP129" s="841"/>
      <c r="AQ129" s="842"/>
      <c r="AR129" s="842"/>
      <c r="AS129" s="842"/>
      <c r="AT129" s="843"/>
      <c r="AU129" s="264"/>
      <c r="AV129" s="264"/>
      <c r="AW129" s="264"/>
      <c r="AX129" s="807" t="s">
        <v>486</v>
      </c>
      <c r="AY129" s="808"/>
      <c r="AZ129" s="808"/>
      <c r="BA129" s="808"/>
      <c r="BB129" s="808"/>
      <c r="BC129" s="808"/>
      <c r="BD129" s="808"/>
      <c r="BE129" s="809"/>
      <c r="BF129" s="827" t="s">
        <v>178</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488</v>
      </c>
      <c r="X130" s="835"/>
      <c r="Y130" s="835"/>
      <c r="Z130" s="836"/>
      <c r="AA130" s="837">
        <v>11980941</v>
      </c>
      <c r="AB130" s="838"/>
      <c r="AC130" s="838"/>
      <c r="AD130" s="838"/>
      <c r="AE130" s="839"/>
      <c r="AF130" s="840">
        <v>11939570</v>
      </c>
      <c r="AG130" s="838"/>
      <c r="AH130" s="838"/>
      <c r="AI130" s="838"/>
      <c r="AJ130" s="839"/>
      <c r="AK130" s="840">
        <v>11847816</v>
      </c>
      <c r="AL130" s="838"/>
      <c r="AM130" s="838"/>
      <c r="AN130" s="838"/>
      <c r="AO130" s="839"/>
      <c r="AP130" s="841"/>
      <c r="AQ130" s="842"/>
      <c r="AR130" s="842"/>
      <c r="AS130" s="842"/>
      <c r="AT130" s="843"/>
      <c r="AU130" s="264"/>
      <c r="AV130" s="264"/>
      <c r="AW130" s="264"/>
      <c r="AX130" s="807" t="s">
        <v>489</v>
      </c>
      <c r="AY130" s="808"/>
      <c r="AZ130" s="808"/>
      <c r="BA130" s="808"/>
      <c r="BB130" s="808"/>
      <c r="BC130" s="808"/>
      <c r="BD130" s="808"/>
      <c r="BE130" s="809"/>
      <c r="BF130" s="810">
        <v>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490</v>
      </c>
      <c r="X131" s="818"/>
      <c r="Y131" s="818"/>
      <c r="Z131" s="819"/>
      <c r="AA131" s="820">
        <v>89490237</v>
      </c>
      <c r="AB131" s="821"/>
      <c r="AC131" s="821"/>
      <c r="AD131" s="821"/>
      <c r="AE131" s="822"/>
      <c r="AF131" s="823">
        <v>90049841</v>
      </c>
      <c r="AG131" s="821"/>
      <c r="AH131" s="821"/>
      <c r="AI131" s="821"/>
      <c r="AJ131" s="822"/>
      <c r="AK131" s="823">
        <v>90429142</v>
      </c>
      <c r="AL131" s="821"/>
      <c r="AM131" s="821"/>
      <c r="AN131" s="821"/>
      <c r="AO131" s="822"/>
      <c r="AP131" s="824"/>
      <c r="AQ131" s="825"/>
      <c r="AR131" s="825"/>
      <c r="AS131" s="825"/>
      <c r="AT131" s="826"/>
      <c r="AU131" s="264"/>
      <c r="AV131" s="264"/>
      <c r="AW131" s="264"/>
      <c r="AX131" s="785" t="s">
        <v>491</v>
      </c>
      <c r="AY131" s="786"/>
      <c r="AZ131" s="786"/>
      <c r="BA131" s="786"/>
      <c r="BB131" s="786"/>
      <c r="BC131" s="786"/>
      <c r="BD131" s="786"/>
      <c r="BE131" s="787"/>
      <c r="BF131" s="788">
        <v>6.4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493</v>
      </c>
      <c r="W132" s="798"/>
      <c r="X132" s="798"/>
      <c r="Y132" s="798"/>
      <c r="Z132" s="799"/>
      <c r="AA132" s="800">
        <v>4.1147996960000004</v>
      </c>
      <c r="AB132" s="801"/>
      <c r="AC132" s="801"/>
      <c r="AD132" s="801"/>
      <c r="AE132" s="802"/>
      <c r="AF132" s="803">
        <v>4.6432064220000004</v>
      </c>
      <c r="AG132" s="801"/>
      <c r="AH132" s="801"/>
      <c r="AI132" s="801"/>
      <c r="AJ132" s="802"/>
      <c r="AK132" s="803">
        <v>6.4415871600000001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494</v>
      </c>
      <c r="W133" s="777"/>
      <c r="X133" s="777"/>
      <c r="Y133" s="777"/>
      <c r="Z133" s="778"/>
      <c r="AA133" s="779">
        <v>4.7</v>
      </c>
      <c r="AB133" s="780"/>
      <c r="AC133" s="780"/>
      <c r="AD133" s="780"/>
      <c r="AE133" s="781"/>
      <c r="AF133" s="779">
        <v>4.4000000000000004</v>
      </c>
      <c r="AG133" s="780"/>
      <c r="AH133" s="780"/>
      <c r="AI133" s="780"/>
      <c r="AJ133" s="781"/>
      <c r="AK133" s="779">
        <v>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6BQuaz2CI3NgUghCrsu5tGxj2MOncCGGJugPYgYZPQDzbxGnBULsSgdFlmbu2fAUgNb8OlIwyj0Wx/imqzrz5A==" saltValue="CvCzuWnT18LdMOJ9fWYZdw==" spinCount="100000" sheet="1" objects="1" scenarios="1" formatRows="0"/>
  <customSheetViews>
    <customSheetView guid="{F25AAEF0-D191-41E5-8496-E682285CA378}" scale="55" fitToPage="1" hiddenRows="1" hiddenColumns="1">
      <selection activeCell="AP7" sqref="AP7:AT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64" zoomScale="85" zoomScaleNormal="85" zoomScaleSheetLayoutView="85" workbookViewId="0">
      <selection activeCell="CR9" sqref="CR9:DA9"/>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4wv6XQHX2ifVvIzoOk9dumQGW50TQFpbBbPGFabbjNevcaJSAZM/8+fT+6mO8G18gcjn+Etv/VK7RkbWLn2uw==" saltValue="D64+2sazvVBgK39noFfi/w==" spinCount="100000" sheet="1" objects="1" scenarios="1"/>
  <dataConsolidate/>
  <customSheetViews>
    <customSheetView guid="{F25AAEF0-D191-41E5-8496-E682285CA378}" scale="55" showPageBreaks="1" showGridLines="0" fitToPage="1" hiddenRows="1" hiddenColumns="1" view="pageBreakPreview" topLeftCell="A12">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C15" zoomScale="70" zoomScaleNormal="70" zoomScaleSheetLayoutView="55" workbookViewId="0">
      <selection activeCell="CR9" sqref="CR9:DA9"/>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mY5hbnDMibgoyzA0jfERRig//g6slyWYcvz8+Sm3X1QUNGtMo6G+AHnYHpPqvC7jvPEGR/v6/1e0JSoX65B3g==" saltValue="Mm0tEOF9DBaqX5pV8Xm1uA==" spinCount="100000" sheet="1" objects="1" scenarios="1"/>
  <dataConsolidate/>
  <customSheetViews>
    <customSheetView guid="{F25AAEF0-D191-41E5-8496-E682285CA378}" scale="55" showGridLines="0" fitToPage="1" hiddenRows="1" hiddenColumns="1" topLeftCell="A37">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7" zoomScale="70" zoomScaleSheetLayoutView="70" workbookViewId="0">
      <selection activeCell="CR9" sqref="CR9:DA9"/>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498</v>
      </c>
      <c r="AP7" s="283"/>
      <c r="AQ7" s="284" t="s">
        <v>499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500</v>
      </c>
      <c r="AQ8" s="290" t="s">
        <v>501</v>
      </c>
      <c r="AR8" s="291" t="s">
        <v>502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503</v>
      </c>
      <c r="AL9" s="1207"/>
      <c r="AM9" s="1207"/>
      <c r="AN9" s="1208"/>
      <c r="AO9" s="292">
        <v>29776323</v>
      </c>
      <c r="AP9" s="292">
        <v>56940</v>
      </c>
      <c r="AQ9" s="293">
        <v>57800</v>
      </c>
      <c r="AR9" s="294">
        <v>-1.5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504</v>
      </c>
      <c r="AL10" s="1207"/>
      <c r="AM10" s="1207"/>
      <c r="AN10" s="1208"/>
      <c r="AO10" s="295">
        <v>202711</v>
      </c>
      <c r="AP10" s="295">
        <v>388</v>
      </c>
      <c r="AQ10" s="296">
        <v>2573</v>
      </c>
      <c r="AR10" s="297">
        <v>-84.9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505</v>
      </c>
      <c r="AL11" s="1207"/>
      <c r="AM11" s="1207"/>
      <c r="AN11" s="1208"/>
      <c r="AO11" s="295">
        <v>42981</v>
      </c>
      <c r="AP11" s="295">
        <v>82</v>
      </c>
      <c r="AQ11" s="296">
        <v>1586</v>
      </c>
      <c r="AR11" s="297">
        <v>-94.8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506</v>
      </c>
      <c r="AL12" s="1207"/>
      <c r="AM12" s="1207"/>
      <c r="AN12" s="1208"/>
      <c r="AO12" s="295" t="s">
        <v>507</v>
      </c>
      <c r="AP12" s="295" t="s">
        <v>507</v>
      </c>
      <c r="AQ12" s="296">
        <v>532</v>
      </c>
      <c r="AR12" s="297" t="s">
        <v>507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508</v>
      </c>
      <c r="AL13" s="1207"/>
      <c r="AM13" s="1207"/>
      <c r="AN13" s="1208"/>
      <c r="AO13" s="295">
        <v>11102</v>
      </c>
      <c r="AP13" s="295">
        <v>21</v>
      </c>
      <c r="AQ13" s="296">
        <v>18</v>
      </c>
      <c r="AR13" s="297">
        <v>16.7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509</v>
      </c>
      <c r="AL14" s="1207"/>
      <c r="AM14" s="1207"/>
      <c r="AN14" s="1208"/>
      <c r="AO14" s="295">
        <v>646849</v>
      </c>
      <c r="AP14" s="295">
        <v>1237</v>
      </c>
      <c r="AQ14" s="296">
        <v>1833</v>
      </c>
      <c r="AR14" s="297">
        <v>-32.5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510</v>
      </c>
      <c r="AL15" s="1207"/>
      <c r="AM15" s="1207"/>
      <c r="AN15" s="1208"/>
      <c r="AO15" s="295">
        <v>967936</v>
      </c>
      <c r="AP15" s="295">
        <v>1851</v>
      </c>
      <c r="AQ15" s="296">
        <v>1281</v>
      </c>
      <c r="AR15" s="297">
        <v>44.5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511</v>
      </c>
      <c r="AL16" s="1210"/>
      <c r="AM16" s="1210"/>
      <c r="AN16" s="1211"/>
      <c r="AO16" s="295">
        <v>-2360583</v>
      </c>
      <c r="AP16" s="295">
        <v>-4514</v>
      </c>
      <c r="AQ16" s="296">
        <v>-4437</v>
      </c>
      <c r="AR16" s="297">
        <v>1.7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29287319</v>
      </c>
      <c r="AP17" s="295">
        <v>56005</v>
      </c>
      <c r="AQ17" s="296">
        <v>61185</v>
      </c>
      <c r="AR17" s="297">
        <v>-8.5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516</v>
      </c>
      <c r="AL21" s="1204"/>
      <c r="AM21" s="1204"/>
      <c r="AN21" s="1205"/>
      <c r="AO21" s="307">
        <v>5.62</v>
      </c>
      <c r="AP21" s="308">
        <v>6.2</v>
      </c>
      <c r="AQ21" s="309">
        <v>-0.57999999999999996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517</v>
      </c>
      <c r="AL22" s="1204"/>
      <c r="AM22" s="1204"/>
      <c r="AN22" s="1205"/>
      <c r="AO22" s="312">
        <v>102.1</v>
      </c>
      <c r="AP22" s="313">
        <v>100.2</v>
      </c>
      <c r="AQ22" s="314">
        <v>1.9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519</v>
      </c>
      <c r="AO27" s="273"/>
      <c r="AP27" s="273"/>
      <c r="AQ27" s="273"/>
      <c r="AR27" s="273"/>
      <c r="AS27" s="273"/>
      <c r="AT27" s="273"/>
    </row>
    <row r="28" spans="1:46" ht="17.25" x14ac:dyDescent="0.1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498</v>
      </c>
      <c r="AP30" s="283"/>
      <c r="AQ30" s="284" t="s">
        <v>499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500</v>
      </c>
      <c r="AQ31" s="290" t="s">
        <v>501</v>
      </c>
      <c r="AR31" s="291" t="s">
        <v>502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522</v>
      </c>
      <c r="AL32" s="1195"/>
      <c r="AM32" s="1195"/>
      <c r="AN32" s="1196"/>
      <c r="AO32" s="322">
        <v>15610443</v>
      </c>
      <c r="AP32" s="322">
        <v>29851</v>
      </c>
      <c r="AQ32" s="323">
        <v>37891</v>
      </c>
      <c r="AR32" s="324">
        <v>-21.2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523</v>
      </c>
      <c r="AL33" s="1195"/>
      <c r="AM33" s="1195"/>
      <c r="AN33" s="1196"/>
      <c r="AO33" s="322" t="s">
        <v>507</v>
      </c>
      <c r="AP33" s="322" t="s">
        <v>507</v>
      </c>
      <c r="AQ33" s="323">
        <v>3</v>
      </c>
      <c r="AR33" s="324" t="s">
        <v>507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524</v>
      </c>
      <c r="AL34" s="1195"/>
      <c r="AM34" s="1195"/>
      <c r="AN34" s="1196"/>
      <c r="AO34" s="322">
        <v>66667</v>
      </c>
      <c r="AP34" s="322">
        <v>127</v>
      </c>
      <c r="AQ34" s="323">
        <v>103</v>
      </c>
      <c r="AR34" s="324">
        <v>23.3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525</v>
      </c>
      <c r="AL35" s="1195"/>
      <c r="AM35" s="1195"/>
      <c r="AN35" s="1196"/>
      <c r="AO35" s="322">
        <v>3437045</v>
      </c>
      <c r="AP35" s="322">
        <v>6573</v>
      </c>
      <c r="AQ35" s="323">
        <v>9138</v>
      </c>
      <c r="AR35" s="324">
        <v>-28.1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526</v>
      </c>
      <c r="AL36" s="1195"/>
      <c r="AM36" s="1195"/>
      <c r="AN36" s="1196"/>
      <c r="AO36" s="322" t="s">
        <v>507</v>
      </c>
      <c r="AP36" s="322" t="s">
        <v>507</v>
      </c>
      <c r="AQ36" s="323">
        <v>348</v>
      </c>
      <c r="AR36" s="324" t="s">
        <v>507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527</v>
      </c>
      <c r="AL37" s="1195"/>
      <c r="AM37" s="1195"/>
      <c r="AN37" s="1196"/>
      <c r="AO37" s="322">
        <v>2422488</v>
      </c>
      <c r="AP37" s="322">
        <v>4632</v>
      </c>
      <c r="AQ37" s="323">
        <v>851</v>
      </c>
      <c r="AR37" s="324">
        <v>444.3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528</v>
      </c>
      <c r="AL38" s="1198"/>
      <c r="AM38" s="1198"/>
      <c r="AN38" s="1199"/>
      <c r="AO38" s="325">
        <v>5</v>
      </c>
      <c r="AP38" s="325">
        <v>0</v>
      </c>
      <c r="AQ38" s="326">
        <v>1</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529</v>
      </c>
      <c r="AL39" s="1198"/>
      <c r="AM39" s="1198"/>
      <c r="AN39" s="1199"/>
      <c r="AO39" s="322">
        <v>-3863760</v>
      </c>
      <c r="AP39" s="322">
        <v>-7389</v>
      </c>
      <c r="AQ39" s="323">
        <v>-8418</v>
      </c>
      <c r="AR39" s="324">
        <v>-12.2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530</v>
      </c>
      <c r="AL40" s="1195"/>
      <c r="AM40" s="1195"/>
      <c r="AN40" s="1196"/>
      <c r="AO40" s="322">
        <v>-11847816</v>
      </c>
      <c r="AP40" s="322">
        <v>-22656</v>
      </c>
      <c r="AQ40" s="323">
        <v>-29250</v>
      </c>
      <c r="AR40" s="324">
        <v>-22.5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5825072</v>
      </c>
      <c r="AP41" s="322">
        <v>11139</v>
      </c>
      <c r="AQ41" s="323">
        <v>10666</v>
      </c>
      <c r="AR41" s="324">
        <v>4.4000000000000004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22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498</v>
      </c>
      <c r="AN49" s="1189" t="s">
        <v>533</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534</v>
      </c>
      <c r="AO50" s="339" t="s">
        <v>535</v>
      </c>
      <c r="AP50" s="340" t="s">
        <v>536</v>
      </c>
      <c r="AQ50" s="341" t="s">
        <v>537</v>
      </c>
      <c r="AR50" s="342" t="s">
        <v>538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24459214</v>
      </c>
      <c r="AN51" s="344">
        <v>47139</v>
      </c>
      <c r="AO51" s="345">
        <v>11</v>
      </c>
      <c r="AP51" s="346">
        <v>47677</v>
      </c>
      <c r="AQ51" s="347">
        <v>14.3</v>
      </c>
      <c r="AR51" s="348">
        <v>-3.3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10684705</v>
      </c>
      <c r="AN52" s="352">
        <v>20592</v>
      </c>
      <c r="AO52" s="353">
        <v>-11.9</v>
      </c>
      <c r="AP52" s="354">
        <v>23360</v>
      </c>
      <c r="AQ52" s="355">
        <v>2.7</v>
      </c>
      <c r="AR52" s="356">
        <v>-14.6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24075311</v>
      </c>
      <c r="AN53" s="344">
        <v>46258</v>
      </c>
      <c r="AO53" s="345">
        <v>-1.9</v>
      </c>
      <c r="AP53" s="346">
        <v>51613</v>
      </c>
      <c r="AQ53" s="347">
        <v>8.3000000000000007</v>
      </c>
      <c r="AR53" s="348">
        <v>-10.199999999999999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12713039</v>
      </c>
      <c r="AN54" s="352">
        <v>24426</v>
      </c>
      <c r="AO54" s="353">
        <v>18.600000000000001</v>
      </c>
      <c r="AP54" s="354">
        <v>25872</v>
      </c>
      <c r="AQ54" s="355">
        <v>10.8</v>
      </c>
      <c r="AR54" s="356">
        <v>7.8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27615066</v>
      </c>
      <c r="AN55" s="344">
        <v>52921</v>
      </c>
      <c r="AO55" s="345">
        <v>14.4</v>
      </c>
      <c r="AP55" s="346">
        <v>50880</v>
      </c>
      <c r="AQ55" s="347">
        <v>-1.4</v>
      </c>
      <c r="AR55" s="348">
        <v>15.8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14275581</v>
      </c>
      <c r="AN56" s="352">
        <v>27357</v>
      </c>
      <c r="AO56" s="353">
        <v>12</v>
      </c>
      <c r="AP56" s="354">
        <v>27819</v>
      </c>
      <c r="AQ56" s="355">
        <v>7.5</v>
      </c>
      <c r="AR56" s="356">
        <v>4.5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31181840</v>
      </c>
      <c r="AN57" s="344">
        <v>59705</v>
      </c>
      <c r="AO57" s="345">
        <v>12.8</v>
      </c>
      <c r="AP57" s="346">
        <v>46395</v>
      </c>
      <c r="AQ57" s="347">
        <v>-8.8000000000000007</v>
      </c>
      <c r="AR57" s="348">
        <v>21.6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15622884</v>
      </c>
      <c r="AN58" s="352">
        <v>29914</v>
      </c>
      <c r="AO58" s="353">
        <v>9.3000000000000007</v>
      </c>
      <c r="AP58" s="354">
        <v>26304</v>
      </c>
      <c r="AQ58" s="355">
        <v>-5.4</v>
      </c>
      <c r="AR58" s="356">
        <v>14.7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28645918</v>
      </c>
      <c r="AN59" s="344">
        <v>54779</v>
      </c>
      <c r="AO59" s="345">
        <v>-8.3000000000000007</v>
      </c>
      <c r="AP59" s="346">
        <v>48088</v>
      </c>
      <c r="AQ59" s="347">
        <v>3.6</v>
      </c>
      <c r="AR59" s="348">
        <v>-11.9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13728590</v>
      </c>
      <c r="AN60" s="352">
        <v>26253</v>
      </c>
      <c r="AO60" s="353">
        <v>-12.2</v>
      </c>
      <c r="AP60" s="354">
        <v>25183</v>
      </c>
      <c r="AQ60" s="355">
        <v>-4.3</v>
      </c>
      <c r="AR60" s="356">
        <v>-7.9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27195470</v>
      </c>
      <c r="AN61" s="359">
        <v>52160</v>
      </c>
      <c r="AO61" s="360">
        <v>5.6</v>
      </c>
      <c r="AP61" s="361">
        <v>48931</v>
      </c>
      <c r="AQ61" s="362">
        <v>3.2</v>
      </c>
      <c r="AR61" s="348">
        <v>2.4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13404960</v>
      </c>
      <c r="AN62" s="352">
        <v>25708</v>
      </c>
      <c r="AO62" s="353">
        <v>3.2</v>
      </c>
      <c r="AP62" s="354">
        <v>25708</v>
      </c>
      <c r="AQ62" s="355">
        <v>2.2999999999999998</v>
      </c>
      <c r="AR62" s="356">
        <v>0.9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cdVHLjk/MfM23Ku1Z5T6h1/t/pw2sakQjavZEDf3w7FwOIWmfJs3UThF+31xhXN2HzV7ItYOdNcJxOTB+r4h3w==" saltValue="U8G7tSKcT9QJDt4LKOmvbQ==" spinCount="100000" sheet="1" objects="1" scenarios="1"/>
  <customSheetViews>
    <customSheetView guid="{F25AAEF0-D191-41E5-8496-E682285CA378}" scale="70" showPageBreaks="1" showGridLines="0" fitToPage="1" hiddenRows="1" hiddenColumns="1" view="pageBreakPreview">
      <selection activeCell="M27" sqref="M27"/>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7" zoomScale="70" zoomScaleNormal="70" zoomScaleSheetLayoutView="55" workbookViewId="0">
      <selection activeCell="CR9" sqref="CR9:DA9"/>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Ivz3cZeDtxe3BBoHzymHJMcxT+0EbrIIT1TNYyjne+ISPng6k1A7yZDvgTlW0ejvvZ5WeVjqMjz3Kqq0+h58w==" saltValue="y89L4O7EJ44e/wpUyLdryw==" spinCount="100000" sheet="1" objects="1" scenarios="1"/>
  <dataConsolidate/>
  <customSheetViews>
    <customSheetView guid="{F25AAEF0-D191-41E5-8496-E682285CA378}" scale="40" showGridLines="0" fitToPage="1" hiddenRows="1" hiddenColumns="1">
      <selection activeCell="BL43" sqref="BL43"/>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election activeCell="CR9" sqref="CR9:DA9"/>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9NxtYoyb/0jMN9zidMdAkiHhXWHt29JtgvGZbD1uvl51UH41pS7nDIGQ/BWIZPwxU7j9s2AD+5a2jN3rhE6Hg==" saltValue="CKiYzogpj7PGly3AQSaw+w==" spinCount="100000" sheet="1" objects="1" scenarios="1"/>
  <dataConsolidate/>
  <customSheetViews>
    <customSheetView guid="{F25AAEF0-D191-41E5-8496-E682285CA378}" scale="40"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3" zoomScale="85" zoomScaleNormal="85" zoomScaleSheetLayoutView="100" workbookViewId="0">
      <selection activeCell="H50" sqref="H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12" t="s">
        <v>3</v>
      </c>
      <c r="D47" s="1212"/>
      <c r="E47" s="1213"/>
      <c r="F47" s="11">
        <v>13.64</v>
      </c>
      <c r="G47" s="12">
        <v>13.65</v>
      </c>
      <c r="H47" s="12">
        <v>13.81</v>
      </c>
      <c r="I47" s="12">
        <v>14.34</v>
      </c>
      <c r="J47" s="13">
        <v>14.89</v>
      </c>
    </row>
    <row r="48" spans="2:10" ht="57.75" customHeight="1" x14ac:dyDescent="0.15">
      <c r="B48" s="14"/>
      <c r="C48" s="1214" t="s">
        <v>4</v>
      </c>
      <c r="D48" s="1214"/>
      <c r="E48" s="1215"/>
      <c r="F48" s="15">
        <v>4.3899999999999997</v>
      </c>
      <c r="G48" s="16">
        <v>4.3899999999999997</v>
      </c>
      <c r="H48" s="16">
        <v>2.2400000000000002</v>
      </c>
      <c r="I48" s="16">
        <v>1.22</v>
      </c>
      <c r="J48" s="17">
        <v>3.99</v>
      </c>
    </row>
    <row r="49" spans="2:10" ht="57.75" customHeight="1" thickBot="1" x14ac:dyDescent="0.2">
      <c r="B49" s="18"/>
      <c r="C49" s="1216" t="s">
        <v>5</v>
      </c>
      <c r="D49" s="1216"/>
      <c r="E49" s="1217"/>
      <c r="F49" s="19">
        <v>0.84</v>
      </c>
      <c r="G49" s="20" t="s">
        <v>554</v>
      </c>
      <c r="H49" s="20" t="s">
        <v>555</v>
      </c>
      <c r="I49" s="20" t="s">
        <v>556</v>
      </c>
      <c r="J49" s="21">
        <v>2.84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wpG4CSKCYjwokcasEh6A5LYBhutT1rjDzmSVMrFXrYIU07dj5me7J4N+hopN9WdV7U3c6TQx3thYyOXIseIeA==" saltValue="kOnU1TTSeDzyU3TLQp/yYA==" spinCount="100000" sheet="1" objects="1" scenarios="1"/>
  <customSheetViews>
    <customSheetView guid="{F25AAEF0-D191-41E5-8496-E682285CA378}" scale="55" showGridLines="0" fitToPage="1" hiddenRows="1" hiddenColumns="1" topLeftCell="A19">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2020-01-16T02:59:10Z</cp:lastPrinted>
  <dcterms:created xsi:type="dcterms:W3CDTF">2019-02-14T01:52:26Z</dcterms:created>
  <dcterms:modified xsi:type="dcterms:W3CDTF">2020-01-16T07:13:37Z</dcterms:modified>
  <cp:category/>
</cp:coreProperties>
</file>