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CO34" i="10" l="1"/>
</calcChain>
</file>

<file path=xl/sharedStrings.xml><?xml version="1.0" encoding="utf-8"?>
<sst xmlns="http://schemas.openxmlformats.org/spreadsheetml/2006/main" count="1127" uniqueCount="601">
  <si>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</si>
  <si>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</si>
  <si>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</si>
  <si>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</si>
  <si>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</si>
  <si>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</si>
  <si>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</si>
  <si>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</si>
  <si>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</si>
  <si>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</si>
  <si>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</si>
  <si>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</si>
  <si>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</si>
  <si>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</si>
  <si>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</si>
  <si>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</si>
  <si>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</si>
  <si>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</si>
  <si>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</si>
  <si>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</si>
  <si>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</si>
  <si>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</si>
  <si>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</si>
  <si>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</si>
  <si>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</si>
  <si>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</si>
  <si>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</si>
  <si>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</si>
  <si>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</si>
  <si>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</si>
  <si>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</si>
  <si>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</si>
  <si>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</si>
  <si>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</si>
  <si>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</si>
  <si>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</si>
  <si>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</si>
  <si>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</si>
  <si>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</si>
  <si>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</si>
  <si>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</si>
  <si>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</si>
  <si>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</si>
  <si>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</si>
  <si>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</si>
  <si>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</si>
  <si>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</si>
  <si>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</si>
  <si>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</si>
  <si>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</si>
  <si>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</si>
  <si>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</si>
  <si>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</si>
  <si>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</si>
  <si>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</si>
  <si>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</si>
  <si>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</si>
  <si>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</si>
  <si>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</si>
  <si>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</si>
  <si>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</si>
  <si>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</si>
  <si>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</si>
  <si>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</si>
  <si>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</si>
  <si>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</si>
  <si>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</si>
  <si>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</si>
  <si>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</si>
  <si>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</si>
  <si>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</si>
  <si>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</si>
  <si>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</si>
  <si>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</si>
  <si>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</si>
  <si>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</si>
  <si>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</si>
  <si>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</si>
  <si>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</si>
  <si>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</si>
  <si>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</si>
  <si>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</si>
  <si>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</si>
  <si>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</si>
  <si>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</si>
  <si>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</si>
  <si>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</si>
  <si>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</si>
  <si>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</si>
  <si>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</si>
  <si>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</si>
  <si>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</si>
  <si>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</si>
  <si>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</si>
  <si>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</si>
  <si>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</si>
  <si>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</si>
  <si>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</si>
  <si>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</si>
  <si>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</si>
  <si>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</si>
  <si>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</si>
  <si>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</si>
  <si>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</si>
  <si>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</si>
  <si>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</si>
  <si>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</si>
  <si>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</si>
  <si>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</si>
  <si>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</si>
  <si>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</si>
  <si>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</si>
  <si>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</si>
  <si>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</si>
  <si>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</si>
  <si>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</si>
  <si>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</si>
  <si>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</si>
  <si>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</si>
  <si>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</si>
  <si>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</si>
  <si>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</si>
  <si>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</si>
  <si>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</si>
  <si>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</si>
  <si>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</si>
  <si>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</si>
  <si>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</si>
  <si>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</si>
  <si>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</si>
  <si>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</si>
  <si>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</si>
  <si>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</si>
  <si>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</si>
  <si>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</si>
  <si>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</si>
  <si>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</si>
  <si>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</si>
  <si>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</si>
  <si>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</si>
  <si>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</si>
  <si>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</si>
  <si>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</si>
  <si>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</si>
  <si>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</si>
  <si>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</si>
  <si>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</si>
  <si>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</si>
  <si>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</si>
  <si>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</si>
  <si>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</si>
  <si>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</si>
  <si>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</si>
  <si>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</si>
  <si>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</si>
  <si>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</si>
  <si>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</si>
  <si>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</si>
  <si>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</si>
  <si>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</si>
  <si>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</si>
  <si>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</si>
  <si>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</si>
  <si>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</si>
  <si>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</si>
  <si>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</si>
  <si>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</si>
  <si>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</si>
  <si>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</si>
  <si>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</si>
  <si>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</si>
  <si>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</si>
  <si>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</si>
  <si>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</si>
  <si>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</si>
  <si>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</si>
  <si>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</si>
  <si>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</si>
  <si>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</si>
  <si>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</si>
  <si>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</si>
  <si>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</si>
  <si>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</si>
  <si>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</si>
  <si>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</si>
  <si>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</si>
  <si>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</si>
  <si>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</si>
  <si>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</si>
  <si>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</si>
  <si>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</si>
  <si>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</si>
  <si>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</si>
  <si>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</si>
  <si>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</si>
  <si>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</si>
  <si>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</si>
  <si>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</si>
  <si>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</si>
  <si>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</si>
  <si>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</si>
  <si>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</si>
  <si>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</si>
  <si>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</si>
  <si>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</si>
  <si>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</si>
  <si>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</si>
  <si>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</si>
  <si>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栃木県那須烏山市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</si>
  <si>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</si>
  <si>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</si>
  <si>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</si>
  <si>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</si>
  <si>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</si>
  <si>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</si>
  <si>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</si>
  <si>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</si>
  <si>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</si>
  <si>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</si>
  <si>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</si>
  <si>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</si>
  <si>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</si>
  <si>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</si>
  <si>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</si>
  <si>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</si>
  <si>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</si>
  <si>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</si>
  <si>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</si>
  <si>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</si>
  <si>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</si>
  <si>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</si>
  <si>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</si>
  <si>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</si>
  <si>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</si>
  <si>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</si>
  <si>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</si>
  <si>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</si>
  <si>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</si>
  <si>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</si>
  <si>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</si>
  <si>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</si>
  <si>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</si>
  <si>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</si>
  <si>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</si>
  <si>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</si>
  <si>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</si>
  <si>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</si>
  <si>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</si>
  <si>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</si>
  <si>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</si>
  <si>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</si>
  <si>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</si>
  <si>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</si>
  <si>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</si>
  <si>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</si>
  <si>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</si>
  <si>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</si>
  <si>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</si>
  <si>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</si>
  <si>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</si>
  <si>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</si>
  <si>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</si>
  <si>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</si>
  <si>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</si>
  <si>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</si>
  <si>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</si>
  <si>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</si>
  <si>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</si>
  <si>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</si>
  <si>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</si>
  <si>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</si>
  <si>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</si>
  <si>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</si>
  <si>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</si>
  <si>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</si>
  <si>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</si>
  <si>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</si>
  <si>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</si>
  <si>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</si>
  <si>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</si>
  <si>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</si>
  <si>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</si>
  <si>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</si>
  <si>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</si>
  <si>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</si>
  <si>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</si>
  <si>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</si>
  <si>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</si>
  <si>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</si>
  <si>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</si>
  <si>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</si>
  <si>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</si>
  <si>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</si>
  <si>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</si>
  <si>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</si>
  <si>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</si>
  <si>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</si>
  <si>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</si>
  <si>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</si>
  <si>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</si>
  <si>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</si>
  <si>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</si>
  <si>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</si>
  <si>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</si>
  <si>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</si>
  <si>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</si>
  <si>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</si>
  <si>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</si>
  <si>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</si>
  <si>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</si>
  <si>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</si>
  <si>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</si>
  <si>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</si>
  <si>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</si>
  <si>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</si>
  <si>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</si>
  <si>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</si>
  <si>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</si>
  <si>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</si>
  <si>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</si>
  <si>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</si>
  <si>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</si>
  <si>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</si>
  <si>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</si>
  <si>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</si>
  <si>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</si>
  <si>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</si>
  <si>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</si>
  <si>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</si>
  <si>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</si>
  <si>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</si>
  <si>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</si>
  <si>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</si>
  <si>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</si>
  <si>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</si>
  <si>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</si>
  <si>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</si>
  <si>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</si>
  <si>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</si>
  <si>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</si>
  <si>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</si>
  <si>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</si>
  <si>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</si>
  <si>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</si>
  <si>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</si>
  <si>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</si>
  <si>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</si>
  <si>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</si>
  <si>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</si>
  <si>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</si>
  <si>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</si>
  <si>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</si>
  <si>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</si>
  <si>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</si>
  <si>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</si>
  <si>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</si>
  <si>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</si>
  <si>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</si>
  <si>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</si>
  <si>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</si>
  <si>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</si>
  <si>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</si>
  <si>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栃木県那須烏山市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</si>
  <si>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</si>
  <si>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</si>
  <si>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</si>
  <si>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</si>
  <si>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</si>
  <si>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</si>
  <si>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</si>
  <si>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</si>
  <si>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</si>
  <si>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</si>
  <si>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</si>
  <si>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</si>
  <si>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</si>
  <si>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</si>
  <si>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</si>
  <si>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</si>
  <si>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</si>
  <si>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</si>
  <si>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</si>
  <si>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</si>
  <si>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</si>
  <si>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</si>
  <si>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</si>
  <si>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</si>
  <si>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</si>
  <si>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</si>
  <si>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</si>
  <si>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</si>
  <si>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</si>
  <si>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</si>
  <si>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</si>
  <si>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</si>
  <si>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</si>
  <si>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</si>
  <si>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</si>
  <si>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</si>
  <si>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</si>
  <si>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</si>
  <si>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</si>
  <si>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</si>
  <si>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</si>
  <si>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</si>
  <si>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</si>
  <si>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</si>
  <si>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</si>
  <si>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</si>
  <si>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</si>
  <si>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</si>
  <si>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</si>
  <si>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</si>
  <si>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</si>
  <si>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</si>
  <si>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</si>
  <si>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</si>
  <si>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</si>
  <si>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</si>
  <si>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</si>
  <si>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</si>
  <si>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</si>
  <si>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</si>
  <si>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</si>
  <si>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</si>
  <si>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</si>
  <si>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</si>
  <si>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</si>
  <si>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</si>
  <si>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</si>
  <si>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</si>
  <si>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</si>
  <si>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</si>
  <si>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</si>
  <si>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</si>
  <si>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</si>
  <si>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</si>
  <si>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</si>
  <si>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</si>
  <si>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</si>
  <si>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</si>
  <si>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</si>
  <si>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</si>
  <si>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</si>
  <si>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</si>
  <si>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</si>
  <si>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</si>
  <si>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</si>
  <si>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</si>
  <si>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</si>
  <si>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</si>
  <si>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</si>
  <si>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</si>
  <si>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</si>
  <si>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</si>
  <si>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</si>
  <si>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</si>
  <si>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</si>
  <si>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</si>
  <si>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</si>
  <si>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</si>
  <si>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</si>
  <si>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</si>
  <si>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</si>
  <si>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</si>
  <si>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</si>
  <si>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</si>
  <si>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</si>
  <si>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</si>
  <si>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</si>
  <si>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</si>
  <si>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</si>
  <si>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</si>
  <si>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</si>
  <si>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</si>
  <si>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</si>
  <si>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</si>
  <si>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</si>
  <si>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</si>
  <si>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</si>
  <si>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</si>
  <si>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</si>
  <si>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</si>
  <si>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</si>
  <si>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</si>
  <si>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</si>
  <si>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</si>
  <si>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</si>
  <si>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</si>
  <si>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</si>
  <si>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</si>
  <si>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</si>
  <si>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</si>
  <si>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</si>
  <si>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</si>
  <si>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</si>
  <si>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</si>
  <si>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</si>
  <si>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</si>
  <si>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</si>
  <si>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</si>
  <si>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</si>
  <si>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</si>
  <si>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</si>
  <si>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</si>
  <si>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</si>
  <si>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</si>
  <si>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</si>
  <si>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</si>
  <si>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</si>
  <si>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</si>
  <si>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</si>
  <si>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</si>
  <si>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</si>
  <si>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</si>
  <si>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</si>
  <si>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</si>
  <si>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</si>
  <si>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</si>
  <si>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</si>
  <si>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</si>
  <si>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</si>
  <si>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</si>
  <si>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</si>
  <si>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</si>
  <si>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</si>
  <si>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</si>
  <si>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</si>
  <si>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</si>
  <si>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</si>
  <si>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</si>
  <si>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</si>
  <si>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</si>
  <si>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</si>
  <si>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</si>
  <si>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</si>
  <si>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</si>
  <si>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</si>
  <si>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</si>
  <si>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</si>
  <si>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</si>
  <si>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</si>
  <si>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</si>
  <si>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</si>
  <si>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</si>
  <si>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</si>
  <si>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</si>
  <si>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</si>
  <si>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</si>
  <si>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1.43</t>
  </si>
  <si>
    <t>▲ 1.93</t>
  </si>
  <si>
    <t>▲ 1.69</t>
  </si>
  <si>
    <t>▲ 2.95</t>
  </si>
  <si>
    <t>▲ 1.21</t>
  </si>
  <si>
    <t>水道事業会計</t>
  </si>
  <si>
    <t>一般会計</t>
  </si>
  <si>
    <t>国民健康保険特別会計</t>
  </si>
  <si>
    <t>介護保険特別会計</t>
  </si>
  <si>
    <t>下水道事業特別会計</t>
  </si>
  <si>
    <t>後期高齢者医療特別会計</t>
  </si>
  <si>
    <t>熊田診療所特別会計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</si>
  <si>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</si>
  <si>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</si>
  <si>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</si>
  <si>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</si>
  <si>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</si>
  <si>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</si>
  <si>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</si>
  <si>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</si>
  <si>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</si>
  <si>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市有施設整備基金</t>
    <rPh sb="0" eb="2">
      <t>シユウ</t>
    </rPh>
    <rPh sb="2" eb="4">
      <t>シセツ</t>
    </rPh>
    <rPh sb="4" eb="6">
      <t>セイビ</t>
    </rPh>
    <rPh sb="6" eb="8">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</si>
  <si>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</si>
  <si>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</si>
  <si>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奨学基金</t>
    <rPh sb="0" eb="2">
      <t>ショウガク</t>
    </rPh>
    <rPh sb="2" eb="4">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</si>
  <si>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</si>
  <si>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</si>
  <si>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</si>
  <si>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</si>
  <si>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</si>
  <si>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南那須広域行政事務組合（普通会計）</t>
    <rPh sb="0" eb="1">
      <t>ミナミ</t>
    </rPh>
    <rPh sb="1" eb="3">
      <t>ナス</t>
    </rPh>
    <rPh sb="3" eb="5">
      <t>コウイキ</t>
    </rPh>
    <rPh sb="5" eb="7">
      <t>ギョウセイ</t>
    </rPh>
    <rPh sb="7" eb="9">
      <t>ジム</t>
    </rPh>
    <rPh sb="9" eb="11">
      <t>クミアイ</t>
    </rPh>
    <rPh sb="12" eb="14">
      <t>フツウ</t>
    </rPh>
    <rPh sb="14" eb="16">
      <t>カイケイ</t>
    </rPh>
    <phoneticPr fontId="2"/>
  </si>
  <si>
    <t>南那須広域行政事務組合（病院会計）</t>
    <rPh sb="0" eb="1">
      <t>ミナミ</t>
    </rPh>
    <rPh sb="1" eb="3">
      <t>ナス</t>
    </rPh>
    <rPh sb="3" eb="5">
      <t>コウイキ</t>
    </rPh>
    <rPh sb="5" eb="7">
      <t>ギョウセイ</t>
    </rPh>
    <rPh sb="7" eb="9">
      <t>ジム</t>
    </rPh>
    <rPh sb="9" eb="11">
      <t>クミアイ</t>
    </rPh>
    <rPh sb="12" eb="14">
      <t>ビョウイン</t>
    </rPh>
    <rPh sb="14" eb="1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</si>
  <si>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</si>
  <si>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</si>
  <si>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</si>
  <si>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</si>
  <si>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5">
      <t>ナスカラスヤマシ</t>
    </rPh>
    <rPh sb="5" eb="7">
      <t>ノウギョウ</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</si>
  <si>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</si>
  <si>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</si>
  <si>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</si>
  <si>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</si>
  <si>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</si>
  <si>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</si>
  <si>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</si>
  <si>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</si>
  <si>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</si>
  <si>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</si>
  <si>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</si>
  <si>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</si>
  <si>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</si>
  <si>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将来負担比率はマイナスを維持しているものの、有形固定資産減価償却率が増加している。
公共施設等総合管理計画に基づき必要な事業を実施するに当たっては、特定目的基金を活用し、できる限り将来負担が抑えられるような財政運営を行う。</t>
    <rPh sb="0" eb="6">
      <t>ショウライフタンヒリツ</t>
    </rPh>
    <rPh sb="12" eb="14">
      <t>イジ</t>
    </rPh>
    <rPh sb="22" eb="28">
      <t>ユウケイコテイシサン</t>
    </rPh>
    <rPh sb="28" eb="33">
      <t>ゲンカショウキャクリツ</t>
    </rPh>
    <rPh sb="34" eb="36">
      <t>ゾウカ</t>
    </rPh>
    <rPh sb="42" eb="47">
      <t>コウキョウシセツトウ</t>
    </rPh>
    <rPh sb="47" eb="53">
      <t>ソウゴウカンリケイカク</t>
    </rPh>
    <rPh sb="54" eb="55">
      <t>モト</t>
    </rPh>
    <rPh sb="57" eb="59">
      <t>ヒツヨウ</t>
    </rPh>
    <rPh sb="60" eb="62">
      <t>ジギョウ</t>
    </rPh>
    <rPh sb="63" eb="65">
      <t>ジッシ</t>
    </rPh>
    <rPh sb="68" eb="69">
      <t>ア</t>
    </rPh>
    <rPh sb="74" eb="78">
      <t>トクテイモクテキ</t>
    </rPh>
    <rPh sb="78" eb="80">
      <t>キキン</t>
    </rPh>
    <rPh sb="81" eb="83">
      <t>カツヨウ</t>
    </rPh>
    <rPh sb="88" eb="89">
      <t>カギ</t>
    </rPh>
    <rPh sb="90" eb="94">
      <t>ショウライフタン</t>
    </rPh>
    <rPh sb="95" eb="96">
      <t>オサ</t>
    </rPh>
    <rPh sb="103" eb="107">
      <t>ザイセイウンエイ</t>
    </rPh>
    <rPh sb="108" eb="109">
      <t>オコナ</t>
    </rPh>
    <phoneticPr fontId="5"/>
  </si>
  <si>
    <t>将来負担比率はマイナスを維持しており、実質公債費比率も改善されている。引き続き財政を圧迫しないよう計画的な公債費管理に努める。</t>
    <rPh sb="0" eb="6">
      <t>ショウライフタンヒリツ</t>
    </rPh>
    <rPh sb="12" eb="14">
      <t>イジ</t>
    </rPh>
    <rPh sb="19" eb="21">
      <t>ジッシツ</t>
    </rPh>
    <rPh sb="21" eb="26">
      <t>コウサイヒヒリツ</t>
    </rPh>
    <rPh sb="27" eb="29">
      <t>カイゼン</t>
    </rPh>
    <rPh sb="35" eb="36">
      <t>ヒ</t>
    </rPh>
    <rPh sb="37" eb="38">
      <t>ツヅ</t>
    </rPh>
    <rPh sb="39" eb="41">
      <t>ザイセイ</t>
    </rPh>
    <rPh sb="42" eb="44">
      <t>アッパク</t>
    </rPh>
    <rPh sb="49" eb="52">
      <t>ケイカクテキ</t>
    </rPh>
    <rPh sb="53" eb="56">
      <t>コウサイヒ</t>
    </rPh>
    <rPh sb="56" eb="58">
      <t>カンリ</t>
    </rPh>
    <rPh sb="59" eb="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</si>
</sst>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A9DF-47CF-B069-593D621F0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45688</c:v>
                </c:pt>
                <c:pt idx="1">
                  <c:v>46368</c:v>
                </c:pt>
                <c:pt idx="2">
                  <c:v>33712</c:v>
                </c:pt>
                <c:pt idx="3">
                  <c:v>31282</c:v>
                </c:pt>
                <c:pt idx="4">
                  <c:v>24590</c:v>
                </c:pt>
              </c:numCache>
            </c:numRef>
          </c:val>
          <c:smooth val="0"/>
          <c:extLst>
            <c:ext xmlns:c16="http://schemas.microsoft.com/office/drawing/2014/chart" uri="{C3380CC4-5D6E-409C-BE32-E72D297353CC}">
              <c16:uniqueId val="{00000001-A9DF-47CF-B069-593D621F0900}"/>
            </c:ext>
          </c:extLst>
        </c:ser>
        <c:dLbls>
          <c:showLegendKey val="0"/>
          <c:showVal val="0"/>
          <c:showCatName val="0"/>
          <c:showSerName val="0"/>
          <c:showPercent val="0"/>
          <c:showBubbleSize val="0"/>
        </c:dLbls>
        <c:marker val="1"/>
        <c:smooth val="0"/>
        <c:axId val="365564512"/>
        <c:axId val="365562944"/>
      </c:lineChart>
      <c:catAx>
        <c:axId val="36556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62944"/>
        <c:crosses val="autoZero"/>
        <c:auto val="1"/>
        <c:lblAlgn val="ctr"/>
        <c:lblOffset val="100"/>
        <c:tickLblSkip val="1"/>
        <c:tickMarkSkip val="1"/>
        <c:noMultiLvlLbl val="0"/>
      </c:catAx>
      <c:valAx>
        <c:axId val="365562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6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c:v>
                </c:pt>
                <c:pt idx="1">
                  <c:v>6.92</c:v>
                </c:pt>
                <c:pt idx="2">
                  <c:v>6.89</c:v>
                </c:pt>
                <c:pt idx="3">
                  <c:v>6.42</c:v>
                </c:pt>
                <c:pt idx="4">
                  <c:v>6.42</c:v>
                </c:pt>
              </c:numCache>
            </c:numRef>
          </c:val>
          <c:extLst>
            <c:ext xmlns:c16="http://schemas.microsoft.com/office/drawing/2014/chart" uri="{C3380CC4-5D6E-409C-BE32-E72D297353CC}">
              <c16:uniqueId val="{00000000-F249-4129-BF7F-2D3900901D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24.21</c:v>
                </c:pt>
                <c:pt idx="1">
                  <c:v>21.93</c:v>
                </c:pt>
                <c:pt idx="2">
                  <c:v>22.22</c:v>
                </c:pt>
                <c:pt idx="3">
                  <c:v>22.01</c:v>
                </c:pt>
                <c:pt idx="4">
                  <c:v>22.74</c:v>
                </c:pt>
              </c:numCache>
            </c:numRef>
          </c:val>
          <c:extLst>
            <c:ext xmlns:c16="http://schemas.microsoft.com/office/drawing/2014/chart" uri="{C3380CC4-5D6E-409C-BE32-E72D297353CC}">
              <c16:uniqueId val="{00000001-F249-4129-BF7F-2D3900901DC7}"/>
            </c:ext>
          </c:extLst>
        </c:ser>
        <c:dLbls>
          <c:showLegendKey val="0"/>
          <c:showVal val="0"/>
          <c:showCatName val="0"/>
          <c:showSerName val="0"/>
          <c:showPercent val="0"/>
          <c:showBubbleSize val="0"/>
        </c:dLbls>
        <c:gapWidth val="250"/>
        <c:overlap val="100"/>
        <c:axId val="365565296"/>
        <c:axId val="40096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-1.43</c:v>
                </c:pt>
                <c:pt idx="1">
                  <c:v>-1.93</c:v>
                </c:pt>
                <c:pt idx="2">
                  <c:v>-1.69</c:v>
                </c:pt>
                <c:pt idx="3">
                  <c:v>-2.95</c:v>
                </c:pt>
                <c:pt idx="4">
                  <c:v>-1.21</c:v>
                </c:pt>
              </c:numCache>
            </c:numRef>
          </c:val>
          <c:smooth val="0"/>
          <c:extLst>
            <c:ext xmlns:c16="http://schemas.microsoft.com/office/drawing/2014/chart" uri="{C3380CC4-5D6E-409C-BE32-E72D297353CC}">
              <c16:uniqueId val="{00000002-F249-4129-BF7F-2D3900901DC7}"/>
            </c:ext>
          </c:extLst>
        </c:ser>
        <c:dLbls>
          <c:showLegendKey val="0"/>
          <c:showVal val="0"/>
          <c:showCatName val="0"/>
          <c:showSerName val="0"/>
          <c:showPercent val="0"/>
          <c:showBubbleSize val="0"/>
        </c:dLbls>
        <c:marker val="1"/>
        <c:smooth val="0"/>
        <c:axId val="365565296"/>
        <c:axId val="400965984"/>
      </c:lineChart>
      <c:catAx>
        <c:axId val="3655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965984"/>
        <c:crosses val="autoZero"/>
        <c:auto val="1"/>
        <c:lblAlgn val="ctr"/>
        <c:lblOffset val="100"/>
        <c:tickLblSkip val="1"/>
        <c:tickMarkSkip val="1"/>
        <c:noMultiLvlLbl val="0"/>
      </c:catAx>
      <c:valAx>
        <c:axId val="40096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0.28000000000000003</c:v>
                </c:pt>
                <c:pt idx="4">
                  <c:v>#N/A</c:v>
                </c:pt>
                <c:pt idx="5">
                  <c:v>0.16</c:v>
                </c:pt>
                <c:pt idx="6">
                  <c:v>#N/A</c:v>
                </c:pt>
                <c:pt idx="7">
                  <c:v>0.32</c:v>
                </c:pt>
                <c:pt idx="8">
                  <c:v>0</c:v>
                </c:pt>
                <c:pt idx="9">
                  <c:v>0</c:v>
                </c:pt>
              </c:numCache>
            </c:numRef>
          </c:val>
          <c:extLst>
            <c:ext xmlns:c16="http://schemas.microsoft.com/office/drawing/2014/chart" uri="{C3380CC4-5D6E-409C-BE32-E72D297353CC}">
              <c16:uniqueId val="{00000000-5112-49C2-A08A-A2F814FF6F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12-49C2-A08A-A2F814FF6F3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0.05</c:v>
                </c:pt>
                <c:pt idx="4">
                  <c:v>#N/A</c:v>
                </c:pt>
                <c:pt idx="5">
                  <c:v>0.02</c:v>
                </c:pt>
                <c:pt idx="6">
                  <c:v>#N/A</c:v>
                </c:pt>
                <c:pt idx="7">
                  <c:v>0.03</c:v>
                </c:pt>
                <c:pt idx="8">
                  <c:v>#N/A</c:v>
                </c:pt>
                <c:pt idx="9">
                  <c:v>0.03</c:v>
                </c:pt>
              </c:numCache>
            </c:numRef>
          </c:val>
          <c:extLst>
            <c:ext xmlns:c16="http://schemas.microsoft.com/office/drawing/2014/chart" uri="{C3380CC4-5D6E-409C-BE32-E72D297353CC}">
              <c16:uniqueId val="{00000002-5112-49C2-A08A-A2F814FF6F3C}"/>
            </c:ext>
          </c:extLst>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0.18</c:v>
                </c:pt>
                <c:pt idx="4">
                  <c:v>#N/A</c:v>
                </c:pt>
                <c:pt idx="5">
                  <c:v>0.08</c:v>
                </c:pt>
                <c:pt idx="6">
                  <c:v>#N/A</c:v>
                </c:pt>
                <c:pt idx="7">
                  <c:v>0.08</c:v>
                </c:pt>
                <c:pt idx="8">
                  <c:v>#N/A</c:v>
                </c:pt>
                <c:pt idx="9">
                  <c:v>0.03</c:v>
                </c:pt>
              </c:numCache>
            </c:numRef>
          </c:val>
          <c:extLst>
            <c:ext xmlns:c16="http://schemas.microsoft.com/office/drawing/2014/chart" uri="{C3380CC4-5D6E-409C-BE32-E72D297353CC}">
              <c16:uniqueId val="{00000003-5112-49C2-A08A-A2F814FF6F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4-5112-49C2-A08A-A2F814FF6F3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0.17</c:v>
                </c:pt>
                <c:pt idx="4">
                  <c:v>#N/A</c:v>
                </c:pt>
                <c:pt idx="5">
                  <c:v>0.2</c:v>
                </c:pt>
                <c:pt idx="6">
                  <c:v>#N/A</c:v>
                </c:pt>
                <c:pt idx="7">
                  <c:v>0.17</c:v>
                </c:pt>
                <c:pt idx="8">
                  <c:v>#N/A</c:v>
                </c:pt>
                <c:pt idx="9">
                  <c:v>7.0000000000000007E-2</c:v>
                </c:pt>
              </c:numCache>
            </c:numRef>
          </c:val>
          <c:extLst>
            <c:ext xmlns:c16="http://schemas.microsoft.com/office/drawing/2014/chart" uri="{C3380CC4-5D6E-409C-BE32-E72D297353CC}">
              <c16:uniqueId val="{00000005-5112-49C2-A08A-A2F814FF6F3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1.22</c:v>
                </c:pt>
                <c:pt idx="4">
                  <c:v>#N/A</c:v>
                </c:pt>
                <c:pt idx="5">
                  <c:v>0.9</c:v>
                </c:pt>
                <c:pt idx="6">
                  <c:v>#N/A</c:v>
                </c:pt>
                <c:pt idx="7">
                  <c:v>0.98</c:v>
                </c:pt>
                <c:pt idx="8">
                  <c:v>#N/A</c:v>
                </c:pt>
                <c:pt idx="9">
                  <c:v>0.74</c:v>
                </c:pt>
              </c:numCache>
            </c:numRef>
          </c:val>
          <c:extLst>
            <c:ext xmlns:c16="http://schemas.microsoft.com/office/drawing/2014/chart" uri="{C3380CC4-5D6E-409C-BE32-E72D297353CC}">
              <c16:uniqueId val="{00000006-5112-49C2-A08A-A2F814FF6F3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2.12</c:v>
                </c:pt>
                <c:pt idx="2">
                  <c:v>#N/A</c:v>
                </c:pt>
                <c:pt idx="3">
                  <c:v>3.27</c:v>
                </c:pt>
                <c:pt idx="4">
                  <c:v>#N/A</c:v>
                </c:pt>
                <c:pt idx="5">
                  <c:v>3.18</c:v>
                </c:pt>
                <c:pt idx="6">
                  <c:v>#N/A</c:v>
                </c:pt>
                <c:pt idx="7">
                  <c:v>2.84</c:v>
                </c:pt>
                <c:pt idx="8">
                  <c:v>#N/A</c:v>
                </c:pt>
                <c:pt idx="9">
                  <c:v>1.82</c:v>
                </c:pt>
              </c:numCache>
            </c:numRef>
          </c:val>
          <c:extLst>
            <c:ext xmlns:c16="http://schemas.microsoft.com/office/drawing/2014/chart" uri="{C3380CC4-5D6E-409C-BE32-E72D297353CC}">
              <c16:uniqueId val="{00000007-5112-49C2-A08A-A2F814FF6F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5.83</c:v>
                </c:pt>
                <c:pt idx="2">
                  <c:v>#N/A</c:v>
                </c:pt>
                <c:pt idx="3">
                  <c:v>6.73</c:v>
                </c:pt>
                <c:pt idx="4">
                  <c:v>#N/A</c:v>
                </c:pt>
                <c:pt idx="5">
                  <c:v>6.8</c:v>
                </c:pt>
                <c:pt idx="6">
                  <c:v>#N/A</c:v>
                </c:pt>
                <c:pt idx="7">
                  <c:v>6.34</c:v>
                </c:pt>
                <c:pt idx="8">
                  <c:v>#N/A</c:v>
                </c:pt>
                <c:pt idx="9">
                  <c:v>6.38</c:v>
                </c:pt>
              </c:numCache>
            </c:numRef>
          </c:val>
          <c:extLst>
            <c:ext xmlns:c16="http://schemas.microsoft.com/office/drawing/2014/chart" uri="{C3380CC4-5D6E-409C-BE32-E72D297353CC}">
              <c16:uniqueId val="{00000008-5112-49C2-A08A-A2F814FF6F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11.92</c:v>
                </c:pt>
                <c:pt idx="2">
                  <c:v>#N/A</c:v>
                </c:pt>
                <c:pt idx="3">
                  <c:v>12.62</c:v>
                </c:pt>
                <c:pt idx="4">
                  <c:v>#N/A</c:v>
                </c:pt>
                <c:pt idx="5">
                  <c:v>13.03</c:v>
                </c:pt>
                <c:pt idx="6">
                  <c:v>#N/A</c:v>
                </c:pt>
                <c:pt idx="7">
                  <c:v>12.11</c:v>
                </c:pt>
                <c:pt idx="8">
                  <c:v>#N/A</c:v>
                </c:pt>
                <c:pt idx="9">
                  <c:v>12.71</c:v>
                </c:pt>
              </c:numCache>
            </c:numRef>
          </c:val>
          <c:extLst>
            <c:ext xmlns:c16="http://schemas.microsoft.com/office/drawing/2014/chart" uri="{C3380CC4-5D6E-409C-BE32-E72D297353CC}">
              <c16:uniqueId val="{00000009-5112-49C2-A08A-A2F814FF6F3C}"/>
            </c:ext>
          </c:extLst>
        </c:ser>
        <c:dLbls>
          <c:showLegendKey val="0"/>
          <c:showVal val="0"/>
          <c:showCatName val="0"/>
          <c:showSerName val="0"/>
          <c:showPercent val="0"/>
          <c:showBubbleSize val="0"/>
        </c:dLbls>
        <c:gapWidth val="150"/>
        <c:overlap val="100"/>
        <c:axId val="400962064"/>
        <c:axId val="400969120"/>
      </c:barChart>
      <c:catAx>
        <c:axId val="40096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69120"/>
        <c:crosses val="autoZero"/>
        <c:auto val="1"/>
        <c:lblAlgn val="ctr"/>
        <c:lblOffset val="100"/>
        <c:tickLblSkip val="1"/>
        <c:tickMarkSkip val="1"/>
        <c:noMultiLvlLbl val="0"/>
      </c:catAx>
      <c:valAx>
        <c:axId val="40096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6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1442</c:v>
                </c:pt>
                <c:pt idx="5">
                  <c:v>1438</c:v>
                </c:pt>
                <c:pt idx="8">
                  <c:v>1443</c:v>
                </c:pt>
                <c:pt idx="11">
                  <c:v>1410</c:v>
                </c:pt>
                <c:pt idx="14">
                  <c:v>1375</c:v>
                </c:pt>
              </c:numCache>
            </c:numRef>
          </c:val>
          <c:extLst>
            <c:ext xmlns:c16="http://schemas.microsoft.com/office/drawing/2014/chart" uri="{C3380CC4-5D6E-409C-BE32-E72D297353CC}">
              <c16:uniqueId val="{00000000-3DE5-4EBD-8E71-29D48F7928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E5-4EBD-8E71-29D48F7928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11</c:v>
                </c:pt>
                <c:pt idx="6">
                  <c:v>11</c:v>
                </c:pt>
                <c:pt idx="9">
                  <c:v>0</c:v>
                </c:pt>
                <c:pt idx="12">
                  <c:v>0</c:v>
                </c:pt>
              </c:numCache>
            </c:numRef>
          </c:val>
          <c:extLst>
            <c:ext xmlns:c16="http://schemas.microsoft.com/office/drawing/2014/chart" uri="{C3380CC4-5D6E-409C-BE32-E72D297353CC}">
              <c16:uniqueId val="{00000002-3DE5-4EBD-8E71-29D48F7928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220</c:v>
                </c:pt>
                <c:pt idx="3">
                  <c:v>242</c:v>
                </c:pt>
                <c:pt idx="6">
                  <c:v>231</c:v>
                </c:pt>
                <c:pt idx="9">
                  <c:v>231</c:v>
                </c:pt>
                <c:pt idx="12">
                  <c:v>214</c:v>
                </c:pt>
              </c:numCache>
            </c:numRef>
          </c:val>
          <c:extLst>
            <c:ext xmlns:c16="http://schemas.microsoft.com/office/drawing/2014/chart" uri="{C3380CC4-5D6E-409C-BE32-E72D297353CC}">
              <c16:uniqueId val="{00000003-3DE5-4EBD-8E71-29D48F7928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248</c:v>
                </c:pt>
                <c:pt idx="3">
                  <c:v>252</c:v>
                </c:pt>
                <c:pt idx="6">
                  <c:v>248</c:v>
                </c:pt>
                <c:pt idx="9">
                  <c:v>242</c:v>
                </c:pt>
                <c:pt idx="12">
                  <c:v>227</c:v>
                </c:pt>
              </c:numCache>
            </c:numRef>
          </c:val>
          <c:extLst>
            <c:ext xmlns:c16="http://schemas.microsoft.com/office/drawing/2014/chart" uri="{C3380CC4-5D6E-409C-BE32-E72D297353CC}">
              <c16:uniqueId val="{00000004-3DE5-4EBD-8E71-29D48F7928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5-4EBD-8E71-29D48F7928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E5-4EBD-8E71-29D48F7928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1449</c:v>
                </c:pt>
                <c:pt idx="3">
                  <c:v>1461</c:v>
                </c:pt>
                <c:pt idx="6">
                  <c:v>1433</c:v>
                </c:pt>
                <c:pt idx="9">
                  <c:v>1394</c:v>
                </c:pt>
                <c:pt idx="12">
                  <c:v>1369</c:v>
                </c:pt>
              </c:numCache>
            </c:numRef>
          </c:val>
          <c:extLst>
            <c:ext xmlns:c16="http://schemas.microsoft.com/office/drawing/2014/chart" uri="{C3380CC4-5D6E-409C-BE32-E72D297353CC}">
              <c16:uniqueId val="{00000007-3DE5-4EBD-8E71-29D48F792871}"/>
            </c:ext>
          </c:extLst>
        </c:ser>
        <c:dLbls>
          <c:showLegendKey val="0"/>
          <c:showVal val="0"/>
          <c:showCatName val="0"/>
          <c:showSerName val="0"/>
          <c:showPercent val="0"/>
          <c:showBubbleSize val="0"/>
        </c:dLbls>
        <c:gapWidth val="100"/>
        <c:overlap val="100"/>
        <c:axId val="400966376"/>
        <c:axId val="40096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487</c:v>
                </c:pt>
                <c:pt idx="2">
                  <c:v>#N/A</c:v>
                </c:pt>
                <c:pt idx="3">
                  <c:v>#N/A</c:v>
                </c:pt>
                <c:pt idx="4">
                  <c:v>528</c:v>
                </c:pt>
                <c:pt idx="5">
                  <c:v>#N/A</c:v>
                </c:pt>
                <c:pt idx="6">
                  <c:v>#N/A</c:v>
                </c:pt>
                <c:pt idx="7">
                  <c:v>480</c:v>
                </c:pt>
                <c:pt idx="8">
                  <c:v>#N/A</c:v>
                </c:pt>
                <c:pt idx="9">
                  <c:v>#N/A</c:v>
                </c:pt>
                <c:pt idx="10">
                  <c:v>457</c:v>
                </c:pt>
                <c:pt idx="11">
                  <c:v>#N/A</c:v>
                </c:pt>
                <c:pt idx="12">
                  <c:v>#N/A</c:v>
                </c:pt>
                <c:pt idx="13">
                  <c:v>435</c:v>
                </c:pt>
                <c:pt idx="14">
                  <c:v>#N/A</c:v>
                </c:pt>
              </c:numCache>
            </c:numRef>
          </c:val>
          <c:smooth val="0"/>
          <c:extLst>
            <c:ext xmlns:c16="http://schemas.microsoft.com/office/drawing/2014/chart" uri="{C3380CC4-5D6E-409C-BE32-E72D297353CC}">
              <c16:uniqueId val="{00000008-3DE5-4EBD-8E71-29D48F792871}"/>
            </c:ext>
          </c:extLst>
        </c:ser>
        <c:dLbls>
          <c:showLegendKey val="0"/>
          <c:showVal val="0"/>
          <c:showCatName val="0"/>
          <c:showSerName val="0"/>
          <c:showPercent val="0"/>
          <c:showBubbleSize val="0"/>
        </c:dLbls>
        <c:marker val="1"/>
        <c:smooth val="0"/>
        <c:axId val="400966376"/>
        <c:axId val="400965200"/>
      </c:lineChart>
      <c:catAx>
        <c:axId val="40096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65200"/>
        <c:crosses val="autoZero"/>
        <c:auto val="1"/>
        <c:lblAlgn val="ctr"/>
        <c:lblOffset val="100"/>
        <c:tickLblSkip val="1"/>
        <c:tickMarkSkip val="1"/>
        <c:noMultiLvlLbl val="0"/>
      </c:catAx>
      <c:valAx>
        <c:axId val="40096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6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14752</c:v>
                </c:pt>
                <c:pt idx="5">
                  <c:v>14063</c:v>
                </c:pt>
                <c:pt idx="8">
                  <c:v>13278</c:v>
                </c:pt>
                <c:pt idx="11">
                  <c:v>12541</c:v>
                </c:pt>
                <c:pt idx="14">
                  <c:v>11867</c:v>
                </c:pt>
              </c:numCache>
            </c:numRef>
          </c:val>
          <c:extLst>
            <c:ext xmlns:c16="http://schemas.microsoft.com/office/drawing/2014/chart" uri="{C3380CC4-5D6E-409C-BE32-E72D297353CC}">
              <c16:uniqueId val="{00000000-D26A-4206-B189-DFFADC5433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c:v>
                </c:pt>
                <c:pt idx="5">
                  <c:v>19</c:v>
                </c:pt>
                <c:pt idx="8">
                  <c:v>14</c:v>
                </c:pt>
                <c:pt idx="11">
                  <c:v>12</c:v>
                </c:pt>
                <c:pt idx="14">
                  <c:v>12</c:v>
                </c:pt>
              </c:numCache>
            </c:numRef>
          </c:val>
          <c:extLst>
            <c:ext xmlns:c16="http://schemas.microsoft.com/office/drawing/2014/chart" uri="{C3380CC4-5D6E-409C-BE32-E72D297353CC}">
              <c16:uniqueId val="{00000001-D26A-4206-B189-DFFADC5433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5329</c:v>
                </c:pt>
                <c:pt idx="5">
                  <c:v>5372</c:v>
                </c:pt>
                <c:pt idx="8">
                  <c:v>5792</c:v>
                </c:pt>
                <c:pt idx="11">
                  <c:v>6232</c:v>
                </c:pt>
                <c:pt idx="14">
                  <c:v>6837</c:v>
                </c:pt>
              </c:numCache>
            </c:numRef>
          </c:val>
          <c:extLst>
            <c:ext xmlns:c16="http://schemas.microsoft.com/office/drawing/2014/chart" uri="{C3380CC4-5D6E-409C-BE32-E72D297353CC}">
              <c16:uniqueId val="{00000002-D26A-4206-B189-DFFADC5433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6A-4206-B189-DFFADC5433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6A-4206-B189-DFFADC5433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6A-4206-B189-DFFADC5433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2956</c:v>
                </c:pt>
                <c:pt idx="3">
                  <c:v>2953</c:v>
                </c:pt>
                <c:pt idx="6">
                  <c:v>2960</c:v>
                </c:pt>
                <c:pt idx="9">
                  <c:v>2834</c:v>
                </c:pt>
                <c:pt idx="12">
                  <c:v>2780</c:v>
                </c:pt>
              </c:numCache>
            </c:numRef>
          </c:val>
          <c:extLst>
            <c:ext xmlns:c16="http://schemas.microsoft.com/office/drawing/2014/chart" uri="{C3380CC4-5D6E-409C-BE32-E72D297353CC}">
              <c16:uniqueId val="{00000006-D26A-4206-B189-DFFADC5433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1444</c:v>
                </c:pt>
                <c:pt idx="3">
                  <c:v>1269</c:v>
                </c:pt>
                <c:pt idx="6">
                  <c:v>1091</c:v>
                </c:pt>
                <c:pt idx="9">
                  <c:v>895</c:v>
                </c:pt>
                <c:pt idx="12">
                  <c:v>749</c:v>
                </c:pt>
              </c:numCache>
            </c:numRef>
          </c:val>
          <c:extLst>
            <c:ext xmlns:c16="http://schemas.microsoft.com/office/drawing/2014/chart" uri="{C3380CC4-5D6E-409C-BE32-E72D297353CC}">
              <c16:uniqueId val="{00000007-D26A-4206-B189-DFFADC5433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3548</c:v>
                </c:pt>
                <c:pt idx="3">
                  <c:v>3391</c:v>
                </c:pt>
                <c:pt idx="6">
                  <c:v>3210</c:v>
                </c:pt>
                <c:pt idx="9">
                  <c:v>3030</c:v>
                </c:pt>
                <c:pt idx="12">
                  <c:v>2902</c:v>
                </c:pt>
              </c:numCache>
            </c:numRef>
          </c:val>
          <c:extLst>
            <c:ext xmlns:c16="http://schemas.microsoft.com/office/drawing/2014/chart" uri="{C3380CC4-5D6E-409C-BE32-E72D297353CC}">
              <c16:uniqueId val="{00000008-D26A-4206-B189-DFFADC5433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11</c:v>
                </c:pt>
                <c:pt idx="6">
                  <c:v>0</c:v>
                </c:pt>
                <c:pt idx="9">
                  <c:v>0</c:v>
                </c:pt>
                <c:pt idx="12">
                  <c:v>0</c:v>
                </c:pt>
              </c:numCache>
            </c:numRef>
          </c:val>
          <c:extLst>
            <c:ext xmlns:c16="http://schemas.microsoft.com/office/drawing/2014/chart" uri="{C3380CC4-5D6E-409C-BE32-E72D297353CC}">
              <c16:uniqueId val="{00000009-D26A-4206-B189-DFFADC5433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13895</c:v>
                </c:pt>
                <c:pt idx="3">
                  <c:v>13220</c:v>
                </c:pt>
                <c:pt idx="6">
                  <c:v>12443</c:v>
                </c:pt>
                <c:pt idx="9">
                  <c:v>11647</c:v>
                </c:pt>
                <c:pt idx="12">
                  <c:v>10974</c:v>
                </c:pt>
              </c:numCache>
            </c:numRef>
          </c:val>
          <c:extLst>
            <c:ext xmlns:c16="http://schemas.microsoft.com/office/drawing/2014/chart" uri="{C3380CC4-5D6E-409C-BE32-E72D297353CC}">
              <c16:uniqueId val="{0000000A-D26A-4206-B189-DFFADC5433B2}"/>
            </c:ext>
          </c:extLst>
        </c:ser>
        <c:dLbls>
          <c:showLegendKey val="0"/>
          <c:showVal val="0"/>
          <c:showCatName val="0"/>
          <c:showSerName val="0"/>
          <c:showPercent val="0"/>
          <c:showBubbleSize val="0"/>
        </c:dLbls>
        <c:gapWidth val="100"/>
        <c:overlap val="100"/>
        <c:axId val="400967160"/>
        <c:axId val="400964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1763</c:v>
                </c:pt>
                <c:pt idx="2">
                  <c:v>#N/A</c:v>
                </c:pt>
                <c:pt idx="3">
                  <c:v>#N/A</c:v>
                </c:pt>
                <c:pt idx="4">
                  <c:v>1389</c:v>
                </c:pt>
                <c:pt idx="5">
                  <c:v>#N/A</c:v>
                </c:pt>
                <c:pt idx="6">
                  <c:v>#N/A</c:v>
                </c:pt>
                <c:pt idx="7">
                  <c:v>621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6A-4206-B189-DFFADC5433B2}"/>
            </c:ext>
          </c:extLst>
        </c:ser>
        <c:dLbls>
          <c:showLegendKey val="0"/>
          <c:showVal val="0"/>
          <c:showCatName val="0"/>
          <c:showSerName val="0"/>
          <c:showPercent val="0"/>
          <c:showBubbleSize val="0"/>
        </c:dLbls>
        <c:marker val="1"/>
        <c:smooth val="0"/>
        <c:axId val="400967160"/>
        <c:axId val="400964024"/>
      </c:lineChart>
      <c:catAx>
        <c:axId val="40096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964024"/>
        <c:crosses val="autoZero"/>
        <c:auto val="1"/>
        <c:lblAlgn val="ctr"/>
        <c:lblOffset val="100"/>
        <c:tickLblSkip val="1"/>
        <c:tickMarkSkip val="1"/>
        <c:noMultiLvlLbl val="0"/>
      </c:catAx>
      <c:valAx>
        <c:axId val="40096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6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1852</c:v>
                </c:pt>
                <c:pt idx="1">
                  <c:v>1807</c:v>
                </c:pt>
                <c:pt idx="2">
                  <c:v>1852</c:v>
                </c:pt>
              </c:numCache>
            </c:numRef>
          </c:val>
          <c:extLst>
            <c:ext xmlns:c16="http://schemas.microsoft.com/office/drawing/2014/chart" uri="{C3380CC4-5D6E-409C-BE32-E72D297353CC}">
              <c16:uniqueId val="{00000000-64F4-4B24-8BEA-C02EC2CF93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c:v>
                </c:pt>
                <c:pt idx="1">
                  <c:v>117</c:v>
                </c:pt>
                <c:pt idx="2">
                  <c:v>118</c:v>
                </c:pt>
              </c:numCache>
            </c:numRef>
          </c:val>
          <c:extLst>
            <c:ext xmlns:c16="http://schemas.microsoft.com/office/drawing/2014/chart" uri="{C3380CC4-5D6E-409C-BE32-E72D297353CC}">
              <c16:uniqueId val="{00000001-64F4-4B24-8BEA-C02EC2CF93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4424</c:v>
                </c:pt>
                <c:pt idx="1">
                  <c:v>4733</c:v>
                </c:pt>
                <c:pt idx="2">
                  <c:v>5183</c:v>
                </c:pt>
              </c:numCache>
            </c:numRef>
          </c:val>
          <c:extLst>
            <c:ext xmlns:c16="http://schemas.microsoft.com/office/drawing/2014/chart" uri="{C3380CC4-5D6E-409C-BE32-E72D297353CC}">
              <c16:uniqueId val="{00000002-64F4-4B24-8BEA-C02EC2CF9354}"/>
            </c:ext>
          </c:extLst>
        </c:ser>
        <c:dLbls>
          <c:showLegendKey val="0"/>
          <c:showVal val="0"/>
          <c:showCatName val="0"/>
          <c:showSerName val="0"/>
          <c:showPercent val="0"/>
          <c:showBubbleSize val="0"/>
        </c:dLbls>
        <c:gapWidth val="120"/>
        <c:overlap val="100"/>
        <c:axId val="400962848"/>
        <c:axId val="400964808"/>
      </c:barChart>
      <c:catAx>
        <c:axId val="4009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964808"/>
        <c:crosses val="autoZero"/>
        <c:auto val="1"/>
        <c:lblAlgn val="ctr"/>
        <c:lblOffset val="100"/>
        <c:tickLblSkip val="1"/>
        <c:tickMarkSkip val="1"/>
        <c:noMultiLvlLbl val="0"/>
      </c:catAx>
      <c:valAx>
        <c:axId val="400964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9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{41F4CB87-D1AD-4B97-A634-E66AE5522EDD}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31-46DC-A360-552CA12616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{4BEF7F83-049C-433F-AEEA-087CF9D150BA}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1-46DC-A360-552CA12616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{AB4558E8-1827-425C-A810-15779A10FE17}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1-46DC-A360-552CA12616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{B40D45C7-7095-48CD-B410-87963FF824EF}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1-46DC-A360-552CA12616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{31F342F2-873D-4586-B238-F2EC3EB341BC}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1-46DC-A360-552CA1261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{D61AE79B-48F4-4D24-AF06-6EBD24540776}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31-46DC-A360-552CA1261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{77E4077C-2BE8-4FBF-A645-D43C728FFDC8}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31-46DC-A360-552CA126161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{360978EB-6974-4ABC-BEBE-8F1FBE99D5F3}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31-46DC-A360-552CA126161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{6A7DF9C9-9C41-4B69-914C-15AD811FFDB2}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31-46DC-A360-552CA1261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67.7</c:v>
                </c:pt>
                <c:pt idx="32">
                  <c:v>68.3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31-46DC-A360-552CA1261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{0B458D71-60F5-41F6-9C1B-9BCFDEE1BCF4}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31-46DC-A360-552CA12616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{A2FB773A-B01F-48BD-B938-58E3817CFBB2}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1-46DC-A360-552CA12616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{7593C125-2CFB-406E-B537-ECA3307B6686}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1-46DC-A360-552CA12616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{92C4C6D9-3210-4962-8FB2-872EB33F93C9}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1-46DC-A360-552CA12616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{9ACB9D8F-3790-426B-9586-78CD0653F3CB}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1-46DC-A360-552CA126161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{DEE9B44F-22F5-4D4C-B7B3-DF5C3D50372B}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31-46DC-A360-552CA126161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{8AD5733D-0238-4978-A5A6-4F77C3222F71}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31-46DC-A360-552CA126161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{EF266BAD-AE9A-4705-9BBD-5E7114B27F47}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31-46DC-A360-552CA126161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{9B0F2903-CBDE-40A4-A2A7-E25C255E383B}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31-46DC-A360-552CA1261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58.4</c:v>
                </c:pt>
              </c:numCache>
            </c:numRef>
          </c:xVal>
          <c:yVal>
            <c:numRef>
              <c:f>公会計指標分析・財政指標組合せ分析表!$BP$55:$DC$55</c:f>
              <c:numCache>
                <c:formatCode>#,##0.0;"▲ "#,##0.0</c:formatCode>
                <c:ptCount val="40"/>
                <c:pt idx="24">
                  <c:v>15.4</c:v>
                </c:pt>
                <c:pt idx="32">
                  <c:v>14.9</c:v>
                </c:pt>
              </c:numCache>
            </c:numRef>
          </c:yVal>
          <c:smooth val="0"/>
          <c:extLst>
            <c:ext xmlns:c16="http://schemas.microsoft.com/office/drawing/2014/chart" uri="{C3380CC4-5D6E-409C-BE32-E72D297353CC}">
              <c16:uniqueId val="{00000013-A831-46DC-A360-552CA126161D}"/>
            </c:ext>
          </c:extLst>
        </c:ser>
        <c:dLbls>
          <c:showLegendKey val="0"/>
          <c:showVal val="1"/>
          <c:showCatName val="0"/>
          <c:showSerName val="0"/>
          <c:showPercent val="0"/>
          <c:showBubbleSize val="0"/>
        </c:dLbls>
        <c:axId val="559448600"/>
        <c:axId val="559451344"/>
      </c:scatterChart>
      <c:valAx>
        <c:axId val="559448600"/>
        <c:scaling>
          <c:orientation val="minMax"/>
          <c:max val="58.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451344"/>
        <c:crosses val="autoZero"/>
        <c:crossBetween val="midCat"/>
      </c:valAx>
      <c:valAx>
        <c:axId val="559451344"/>
        <c:scaling>
          <c:orientation val="minMax"/>
          <c:max val="15.5"/>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448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{2D078EF4-2C75-42E0-9402-F3A9A4C6402C}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54-4E62-B018-CA69C9860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{2AA63426-BC64-4F7D-822A-8B11FD99CB21}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54-4E62-B018-CA69C9860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{4A3E8B9E-7397-47AD-876B-8C60FFE070C5}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54-4E62-B018-CA69C9860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{CFEB100F-FA3D-405F-BBB5-411D4A96E89B}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54-4E62-B018-CA69C9860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{E201E499-A280-45F3-A517-ABD7B90DFE05}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54-4E62-B018-CA69C9860C1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{1A299827-6F59-46B6-86A8-1C18689EE61A}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54-4E62-B018-CA69C9860C1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{A3B3585E-8A9C-4910-AFB0-FCB125BD9272}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54-4E62-B018-CA69C9860C1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{6D425300-B887-4632-A169-305735E64FC6}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54-4E62-B018-CA69C9860C1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{43BBBADC-53BB-4EC6-BAD6-837C8EE06D7A}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54-4E62-B018-CA69C9860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7.3</c:v>
                </c:pt>
                <c:pt idx="16">
                  <c:v>7.1</c:v>
                </c:pt>
                <c:pt idx="24">
                  <c:v>7</c:v>
                </c:pt>
                <c:pt idx="32">
                  <c:v>6.7</c:v>
                </c:pt>
              </c:numCache>
            </c:numRef>
          </c:xVal>
          <c:yVal>
            <c:numRef>
              <c:f>公会計指標分析・財政指標組合せ分析表!$BP$73:$DC$73</c:f>
              <c:numCache>
                <c:formatCode>#,##0.0;"▲ "#,##0.0</c:formatCode>
                <c:ptCount val="40"/>
                <c:pt idx="0">
                  <c:v>24.9</c:v>
                </c:pt>
                <c:pt idx="8">
                  <c:v>19.899999999999999</c:v>
                </c:pt>
                <c:pt idx="16">
                  <c:v>8.9</c:v>
                </c:pt>
              </c:numCache>
            </c:numRef>
          </c:yVal>
          <c:smooth val="0"/>
          <c:extLst>
            <c:ext xmlns:c16="http://schemas.microsoft.com/office/drawing/2014/chart" uri="{C3380CC4-5D6E-409C-BE32-E72D297353CC}">
              <c16:uniqueId val="{00000009-AB54-4E62-B018-CA69C9860C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{FABC83F1-64E3-4399-B6CD-AEDAAF51E925}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54-4E62-B018-CA69C9860C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{378ADD97-7483-4977-AE3F-FAC3FD2F8678}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54-4E62-B018-CA69C9860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{81937232-0078-44F9-8E41-31E970E48744}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54-4E62-B018-CA69C9860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{5839E7DE-C27E-4374-B306-8526445B6E75}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54-4E62-B018-CA69C9860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{934279B7-1EF4-429F-AB16-1F28AA6DF032}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54-4E62-B018-CA69C9860C1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{D19BBBC1-1597-4589-A3F2-D7EF9B53DF61}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54-4E62-B018-CA69C9860C1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{68042582-A572-4284-8D39-DC4ECBA20973}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54-4E62-B018-CA69C9860C10}"/>
                </c:ext>
              </c:extLst>
            </c:dLbl>
            <c:dLbl>
              <c:idx val="24"/>
              <c:layout>
                <c:manualLayout>
                  <c:x val="-4.5096530706953818E-2"/>
                  <c:y val="-7.50539246678041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{4B8F802B-9798-4CD4-B18D-EB4EAFF1908D}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54-4E62-B018-CA69C9860C10}"/>
                </c:ext>
              </c:extLst>
            </c:dLbl>
            <c:dLbl>
              <c:idx val="32"/>
              <c:layout>
                <c:manualLayout>
                  <c:x val="-1.8171803637232468E-2"/>
                  <c:y val="-4.97793695077837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{99CF9054-89BA-4F60-A507-E6FFFC2D8DFF}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54-4E62-B018-CA69C9860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AB54-4E62-B018-CA69C9860C10}"/>
            </c:ext>
          </c:extLst>
        </c:ser>
        <c:dLbls>
          <c:showLegendKey val="0"/>
          <c:showVal val="1"/>
          <c:showCatName val="0"/>
          <c:showSerName val="0"/>
          <c:showPercent val="0"/>
          <c:showBubbleSize val="0"/>
        </c:dLbls>
        <c:axId val="559450168"/>
        <c:axId val="559450560"/>
      </c:scatterChart>
      <c:valAx>
        <c:axId val="559450168"/>
        <c:scaling>
          <c:orientation val="minMax"/>
          <c:max val="9.6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450560"/>
        <c:crosses val="autoZero"/>
        <c:crossBetween val="midCat"/>
      </c:valAx>
      <c:valAx>
        <c:axId val="559450560"/>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450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近年は起債の発行額が減少しているため、今後は元利償還金も減少していく。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全体的に繰入金の額が減少しているが、下水道事業の償還金に対する繰出し金については増加がみられる。今後も同程度の数値で推移していくと考えられる。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組合が起こした地方債の元利償還金に対する負担金等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南那須地区広域行政事務組合への負担金である。今後はごみ処理施設の長寿命化事業が予定されており、地方債の発行も行われるため、長期的には償還金に対する負担金は増加していくことが予想される。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国営塩那台土地改良事業及び芳賀台地事業への負担金であり、平成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年度決算以降は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となった。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普通交付税の算入率の高い起債である合併特例債が主であり、算入額は今後も同程度で推移していく。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起債額が少なくなること、過年度の多額の借り入れ分の理論償還を迎えることから今後減少する。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減債基金は、近年は多額の積み立てを行っていない。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一般会計等に係る地方債の現在高</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償還額以上の借入を行わないため、年々減少している。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債務負担行為等に基づく支出予定額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国営塩那台、芳賀台土地改良事業の負担金であり、平成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年度の負担金が終了し減少傾向にあったが、</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年度には皆減となった。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公営企業等繰入金見込額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各事業の償還金の減少に伴い繰入額も減少していく。</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南那須地区広域行政事務組合に対する負担金である。近年は減少傾向にあるが、今後はごみ処理施設の長寿命化や消防車両の更新により負担金の増加が見込まれる。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退職手当等負担見込額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定員適正化計画による職員数の減で負担見込額は全体的に減少する見込みである。ただし、退職者の多い年は一時的に増となる可能性がある。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充当可能基金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決算余剰金などにより財政調整基金への積立を行っている。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充当可能特定歳入</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充当可能特定歳入の内訳は災害援護資金貸付金償還金であり、今後は償還額の減少に伴い減少していく。</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基準財政需要額算入見込額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臨時財政対策債や普通交付税算入率の高い合併特例債の借入の影響による増額はあるが、清掃費や病院事業等の償還・算入終了により減少傾向にある。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将来負担比率の分子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地方債現在高の減少に伴い、今後も減少が見込まれる。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決算余剰金を基金の積み立てに充てたため、前年度と比べ増加している。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人口減少に伴う税収減による財源不足から、基金残高は徐々に減少すると見込まれる。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今後は新庁舎の整備など大規模な普通建設事業の実施が予想されるため、事業費を確保するためにも基金の積み立てを進めていく。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市民の連携の強化と地域振興のための事業の財源に充てるための基金。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主に庁舎整備基金の残高の増により、その他特定目的基金の残高は全体的に増加している。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庁舎整備基金の積み立てを優先的に行い、基金残高の確保に努める。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決算余剰金を財政調整基金に積み立てたため残高が増加した。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今後も決算余剰金を財政調整基金の積み立てに充て、基金残高の維持確保を図る。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減債基金の利子を積み立てたため僅かに残高が増加した。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県平均、類似団体平均を上回っている。要因としては、経常収支比率が高率で推移しており普通建設事業を抑制せざるを得ない状況であること、庁舎整備事業が進んでいないこと等が挙げられる。今後は公共施設等総合管理計画に基づき、施設の廃止や統廃合、大規模改修等を計画的に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7" name="直線コネクタ 66"/>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8"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9" name="直線コネクタ 68"/>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0"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1" name="直線コネクタ 70"/>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2"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3" name="フローチャート: 判断 72"/>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4" name="フローチャート: 判断 73"/>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5" name="フローチャート: 判断 74"/>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6" name="フローチャート: 判断 75"/>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7" name="フローチャート: 判断 76"/>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118872</xdr:rowOff>
    </xdr:from>
    <xdr:to>
      <xdr:col>23</xdr:col>
      <xdr:colOff>136525</xdr:colOff>
      <xdr:row>33</xdr:row>
      <xdr:rowOff>49022</xdr:rowOff>
    </xdr:to>
    <xdr:sp macro="" textlink="">
      <xdr:nvSpPr>
        <xdr:cNvPr id="83" name="楕円 82"/>
        <xdr:cNvSpPr/>
      </xdr:nvSpPr>
      <xdr:spPr>
        <a:xfrm>
          <a:off x="47117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97299</xdr:rowOff>
    </xdr:from>
    <xdr:ext cx="405111" cy="259045"/>
    <xdr:sp macro="" textlink="">
      <xdr:nvSpPr>
        <xdr:cNvPr id="84" name="有形固定資産減価償却率該当値テキスト"/>
        <xdr:cNvSpPr txBox="1"/>
      </xdr:nvSpPr>
      <xdr:spPr>
        <a:xfrm>
          <a:off x="4813300" y="635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105918</xdr:rowOff>
    </xdr:from>
    <xdr:to>
      <xdr:col>19</xdr:col>
      <xdr:colOff>187325</xdr:colOff>
      <xdr:row>33</xdr:row>
      <xdr:rowOff>36068</xdr:rowOff>
    </xdr:to>
    <xdr:sp macro="" textlink="">
      <xdr:nvSpPr>
        <xdr:cNvPr id="85" name="楕円 84"/>
        <xdr:cNvSpPr/>
      </xdr:nvSpPr>
      <xdr:spPr>
        <a:xfrm>
          <a:off x="4000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156718</xdr:rowOff>
    </xdr:from>
    <xdr:to>
      <xdr:col>23</xdr:col>
      <xdr:colOff>85725</xdr:colOff>
      <xdr:row>32</xdr:row>
      <xdr:rowOff>169672</xdr:rowOff>
    </xdr:to>
    <xdr:cxnSp macro="">
      <xdr:nvCxnSpPr>
        <xdr:cNvPr id="86" name="直線コネクタ 85"/>
        <xdr:cNvCxnSpPr/>
      </xdr:nvCxnSpPr>
      <xdr:spPr>
        <a:xfrm>
          <a:off x="4051300" y="641464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7"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88"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89"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0"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27195</xdr:rowOff>
    </xdr:from>
    <xdr:ext cx="405111" cy="259045"/>
    <xdr:sp macro="" textlink="">
      <xdr:nvSpPr>
        <xdr:cNvPr id="91" name="n_1mainValue有形固定資産減価償却率"/>
        <xdr:cNvSpPr txBox="1"/>
      </xdr:nvSpPr>
      <xdr:spPr>
        <a:xfrm>
          <a:off x="38360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負債の償還以上に借入をしないよう、基金の積立を行ってきた成果がでている。今後に控える大型事業についても基金の積立を計画的に行い、償還額以上の借入をしない財政運営を継続していく。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0" name="直線コネクタ 119"/>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1"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2" name="直線コネクタ 121"/>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3"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4" name="直線コネクタ 123"/>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25"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6" name="フローチャート: 判断 125"/>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7" name="フローチャート: 判断 126"/>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28" name="フローチャート: 判断 127"/>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29" name="フローチャート: 判断 128"/>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0" name="フローチャート: 判断 129"/>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37698</xdr:rowOff>
    </xdr:from>
    <xdr:to>
      <xdr:col>76</xdr:col>
      <xdr:colOff>73025</xdr:colOff>
      <xdr:row>29</xdr:row>
      <xdr:rowOff>139298</xdr:rowOff>
    </xdr:to>
    <xdr:sp macro="" textlink="">
      <xdr:nvSpPr>
        <xdr:cNvPr id="136" name="楕円 135"/>
        <xdr:cNvSpPr/>
      </xdr:nvSpPr>
      <xdr:spPr>
        <a:xfrm>
          <a:off x="147447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60575</xdr:rowOff>
    </xdr:from>
    <xdr:ext cx="469744" cy="259045"/>
    <xdr:sp macro="" textlink="">
      <xdr:nvSpPr>
        <xdr:cNvPr id="137" name="債務償還比率該当値テキスト"/>
        <xdr:cNvSpPr txBox="1"/>
      </xdr:nvSpPr>
      <xdr:spPr>
        <a:xfrm>
          <a:off x="14846300" y="56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136892</xdr:rowOff>
    </xdr:from>
    <xdr:to>
      <xdr:col>72</xdr:col>
      <xdr:colOff>123825</xdr:colOff>
      <xdr:row>30</xdr:row>
      <xdr:rowOff>67042</xdr:rowOff>
    </xdr:to>
    <xdr:sp macro="" textlink="">
      <xdr:nvSpPr>
        <xdr:cNvPr id="138" name="楕円 137"/>
        <xdr:cNvSpPr/>
      </xdr:nvSpPr>
      <xdr:spPr>
        <a:xfrm>
          <a:off x="14033500" y="58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88498</xdr:rowOff>
    </xdr:from>
    <xdr:to>
      <xdr:col>76</xdr:col>
      <xdr:colOff>22225</xdr:colOff>
      <xdr:row>30</xdr:row>
      <xdr:rowOff>16242</xdr:rowOff>
    </xdr:to>
    <xdr:cxnSp macro="">
      <xdr:nvCxnSpPr>
        <xdr:cNvPr id="139" name="直線コネクタ 138"/>
        <xdr:cNvCxnSpPr/>
      </xdr:nvCxnSpPr>
      <xdr:spPr>
        <a:xfrm flipV="1">
          <a:off x="14084300" y="5832073"/>
          <a:ext cx="7112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2505</xdr:rowOff>
    </xdr:from>
    <xdr:to>
      <xdr:col>68</xdr:col>
      <xdr:colOff>123825</xdr:colOff>
      <xdr:row>30</xdr:row>
      <xdr:rowOff>104105</xdr:rowOff>
    </xdr:to>
    <xdr:sp macro="" textlink="">
      <xdr:nvSpPr>
        <xdr:cNvPr id="140" name="楕円 139"/>
        <xdr:cNvSpPr/>
      </xdr:nvSpPr>
      <xdr:spPr>
        <a:xfrm>
          <a:off x="13271500" y="5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16242</xdr:rowOff>
    </xdr:from>
    <xdr:to>
      <xdr:col>72</xdr:col>
      <xdr:colOff>73025</xdr:colOff>
      <xdr:row>30</xdr:row>
      <xdr:rowOff>53305</xdr:rowOff>
    </xdr:to>
    <xdr:cxnSp macro="">
      <xdr:nvCxnSpPr>
        <xdr:cNvPr id="141" name="直線コネクタ 140"/>
        <xdr:cNvCxnSpPr/>
      </xdr:nvCxnSpPr>
      <xdr:spPr>
        <a:xfrm flipV="1">
          <a:off x="13322300" y="5931267"/>
          <a:ext cx="762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99900</xdr:rowOff>
    </xdr:from>
    <xdr:to>
      <xdr:col>64</xdr:col>
      <xdr:colOff>123825</xdr:colOff>
      <xdr:row>31</xdr:row>
      <xdr:rowOff>30050</xdr:rowOff>
    </xdr:to>
    <xdr:sp macro="" textlink="">
      <xdr:nvSpPr>
        <xdr:cNvPr id="142" name="楕円 141"/>
        <xdr:cNvSpPr/>
      </xdr:nvSpPr>
      <xdr:spPr>
        <a:xfrm>
          <a:off x="12509500" y="6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53305</xdr:rowOff>
    </xdr:from>
    <xdr:to>
      <xdr:col>68</xdr:col>
      <xdr:colOff>73025</xdr:colOff>
      <xdr:row>30</xdr:row>
      <xdr:rowOff>150700</xdr:rowOff>
    </xdr:to>
    <xdr:cxnSp macro="">
      <xdr:nvCxnSpPr>
        <xdr:cNvPr id="143" name="直線コネクタ 142"/>
        <xdr:cNvCxnSpPr/>
      </xdr:nvCxnSpPr>
      <xdr:spPr>
        <a:xfrm flipV="1">
          <a:off x="12560300" y="5968330"/>
          <a:ext cx="762000" cy="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78190</xdr:rowOff>
    </xdr:from>
    <xdr:to>
      <xdr:col>60</xdr:col>
      <xdr:colOff>123825</xdr:colOff>
      <xdr:row>31</xdr:row>
      <xdr:rowOff>8340</xdr:rowOff>
    </xdr:to>
    <xdr:sp macro="" textlink="">
      <xdr:nvSpPr>
        <xdr:cNvPr id="144" name="楕円 143"/>
        <xdr:cNvSpPr/>
      </xdr:nvSpPr>
      <xdr:spPr>
        <a:xfrm>
          <a:off x="11747500" y="59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128990</xdr:rowOff>
    </xdr:from>
    <xdr:to>
      <xdr:col>64</xdr:col>
      <xdr:colOff>73025</xdr:colOff>
      <xdr:row>30</xdr:row>
      <xdr:rowOff>150700</xdr:rowOff>
    </xdr:to>
    <xdr:cxnSp macro="">
      <xdr:nvCxnSpPr>
        <xdr:cNvPr id="145" name="直線コネクタ 144"/>
        <xdr:cNvCxnSpPr/>
      </xdr:nvCxnSpPr>
      <xdr:spPr>
        <a:xfrm>
          <a:off x="11798300" y="6044015"/>
          <a:ext cx="762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46"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47"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48"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49"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83569</xdr:rowOff>
    </xdr:from>
    <xdr:ext cx="469744" cy="259045"/>
    <xdr:sp macro="" textlink="">
      <xdr:nvSpPr>
        <xdr:cNvPr id="150" name="n_1mainValue債務償還比率"/>
        <xdr:cNvSpPr txBox="1"/>
      </xdr:nvSpPr>
      <xdr:spPr>
        <a:xfrm>
          <a:off x="13836727" y="56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120632</xdr:rowOff>
    </xdr:from>
    <xdr:ext cx="469744" cy="259045"/>
    <xdr:sp macro="" textlink="">
      <xdr:nvSpPr>
        <xdr:cNvPr id="151" name="n_2mainValue債務償還比率"/>
        <xdr:cNvSpPr txBox="1"/>
      </xdr:nvSpPr>
      <xdr:spPr>
        <a:xfrm>
          <a:off x="13087427" y="56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21177</xdr:rowOff>
    </xdr:from>
    <xdr:ext cx="469744" cy="259045"/>
    <xdr:sp macro="" textlink="">
      <xdr:nvSpPr>
        <xdr:cNvPr id="152" name="n_3mainValue債務償還比率"/>
        <xdr:cNvSpPr txBox="1"/>
      </xdr:nvSpPr>
      <xdr:spPr>
        <a:xfrm>
          <a:off x="12325427" y="61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170917</xdr:rowOff>
    </xdr:from>
    <xdr:ext cx="469744" cy="259045"/>
    <xdr:sp macro="" textlink="">
      <xdr:nvSpPr>
        <xdr:cNvPr id="153" name="n_4mainValue債務償還比率"/>
        <xdr:cNvSpPr txBox="1"/>
      </xdr:nvSpPr>
      <xdr:spPr>
        <a:xfrm>
          <a:off x="11563427" y="608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148590</xdr:rowOff>
    </xdr:to>
    <xdr:cxnSp macro="">
      <xdr:nvCxnSpPr>
        <xdr:cNvPr id="76" name="直線コネクタ 75"/>
        <xdr:cNvCxnSpPr/>
      </xdr:nvCxnSpPr>
      <xdr:spPr>
        <a:xfrm>
          <a:off x="3797300" y="6629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77"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78"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79"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0"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1" name="n_1mainValue【道路】&#10;有形固定資産減価償却率"/>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05" name="直線コネクタ 104"/>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06"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07" name="直線コネクタ 106"/>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08"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09" name="直線コネクタ 108"/>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0"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1" name="フローチャート: 判断 110"/>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2" name="フローチャート: 判断 111"/>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3" name="フローチャート: 判断 112"/>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14" name="フローチャート: 判断 113"/>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15" name="フローチャート: 判断 114"/>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118497</xdr:rowOff>
    </xdr:from>
    <xdr:to>
      <xdr:col>55</xdr:col>
      <xdr:colOff>50800</xdr:colOff>
      <xdr:row>40</xdr:row>
      <xdr:rowOff>48647</xdr:rowOff>
    </xdr:to>
    <xdr:sp macro="" textlink="">
      <xdr:nvSpPr>
        <xdr:cNvPr id="121" name="楕円 120"/>
        <xdr:cNvSpPr/>
      </xdr:nvSpPr>
      <xdr:spPr>
        <a:xfrm>
          <a:off x="10426700" y="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96924</xdr:rowOff>
    </xdr:from>
    <xdr:ext cx="534377" cy="259045"/>
    <xdr:sp macro="" textlink="">
      <xdr:nvSpPr>
        <xdr:cNvPr id="122" name="【道路】&#10;一人当たり延長該当値テキスト"/>
        <xdr:cNvSpPr txBox="1"/>
      </xdr:nvSpPr>
      <xdr:spPr>
        <a:xfrm>
          <a:off x="10515600" y="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126423</xdr:rowOff>
    </xdr:from>
    <xdr:to>
      <xdr:col>50</xdr:col>
      <xdr:colOff>165100</xdr:colOff>
      <xdr:row>40</xdr:row>
      <xdr:rowOff>56573</xdr:rowOff>
    </xdr:to>
    <xdr:sp macro="" textlink="">
      <xdr:nvSpPr>
        <xdr:cNvPr id="123" name="楕円 122"/>
        <xdr:cNvSpPr/>
      </xdr:nvSpPr>
      <xdr:spPr>
        <a:xfrm>
          <a:off x="9588500" y="68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169297</xdr:rowOff>
    </xdr:from>
    <xdr:to>
      <xdr:col>55</xdr:col>
      <xdr:colOff>0</xdr:colOff>
      <xdr:row>40</xdr:row>
      <xdr:rowOff>5773</xdr:rowOff>
    </xdr:to>
    <xdr:cxnSp macro="">
      <xdr:nvCxnSpPr>
        <xdr:cNvPr id="124" name="直線コネクタ 123"/>
        <xdr:cNvCxnSpPr/>
      </xdr:nvCxnSpPr>
      <xdr:spPr>
        <a:xfrm flipV="1">
          <a:off x="9639300" y="6855847"/>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25"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26"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27"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2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47700</xdr:rowOff>
    </xdr:from>
    <xdr:ext cx="534377" cy="259045"/>
    <xdr:sp macro="" textlink="">
      <xdr:nvSpPr>
        <xdr:cNvPr id="129" name="n_1mainValue【道路】&#10;一人当たり延長"/>
        <xdr:cNvSpPr txBox="1"/>
      </xdr:nvSpPr>
      <xdr:spPr>
        <a:xfrm>
          <a:off x="9359411" y="6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55" name="直線コネクタ 154"/>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56"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57" name="直線コネクタ 156"/>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58"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59" name="直線コネクタ 158"/>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60"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61" name="フローチャート: 判断 160"/>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62" name="フローチャート: 判断 16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63" name="フローチャート: 判断 162"/>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64" name="フローチャート: 判断 163"/>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65" name="フローチャート: 判断 164"/>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71" name="楕円 170"/>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72"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73" name="楕円 172"/>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44087</xdr:rowOff>
    </xdr:to>
    <xdr:cxnSp macro="">
      <xdr:nvCxnSpPr>
        <xdr:cNvPr id="174" name="直線コネクタ 173"/>
        <xdr:cNvCxnSpPr/>
      </xdr:nvCxnSpPr>
      <xdr:spPr>
        <a:xfrm>
          <a:off x="3797300" y="1030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75"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176"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77"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78"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179" name="n_1mainValue【橋りょう・トンネル】&#10;有形固定資産減価償却率"/>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05" name="直線コネクタ 204"/>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06"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07" name="直線コネクタ 206"/>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08"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09" name="直線コネクタ 208"/>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10"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11" name="フローチャート: 判断 210"/>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12" name="フローチャート: 判断 211"/>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13" name="フローチャート: 判断 212"/>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14" name="フローチャート: 判断 213"/>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15" name="フローチャート: 判断 214"/>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81167</xdr:rowOff>
    </xdr:from>
    <xdr:to>
      <xdr:col>55</xdr:col>
      <xdr:colOff>50800</xdr:colOff>
      <xdr:row>63</xdr:row>
      <xdr:rowOff>11317</xdr:rowOff>
    </xdr:to>
    <xdr:sp macro="" textlink="">
      <xdr:nvSpPr>
        <xdr:cNvPr id="221" name="楕円 220"/>
        <xdr:cNvSpPr/>
      </xdr:nvSpPr>
      <xdr:spPr>
        <a:xfrm>
          <a:off x="10426700" y="107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59594</xdr:rowOff>
    </xdr:from>
    <xdr:ext cx="599010" cy="259045"/>
    <xdr:sp macro="" textlink="">
      <xdr:nvSpPr>
        <xdr:cNvPr id="222" name="【橋りょう・トンネル】&#10;一人当たり有形固定資産（償却資産）額該当値テキスト"/>
        <xdr:cNvSpPr txBox="1"/>
      </xdr:nvSpPr>
      <xdr:spPr>
        <a:xfrm>
          <a:off x="10515600" y="106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88215</xdr:rowOff>
    </xdr:from>
    <xdr:to>
      <xdr:col>50</xdr:col>
      <xdr:colOff>165100</xdr:colOff>
      <xdr:row>63</xdr:row>
      <xdr:rowOff>18365</xdr:rowOff>
    </xdr:to>
    <xdr:sp macro="" textlink="">
      <xdr:nvSpPr>
        <xdr:cNvPr id="223" name="楕円 222"/>
        <xdr:cNvSpPr/>
      </xdr:nvSpPr>
      <xdr:spPr>
        <a:xfrm>
          <a:off x="9588500" y="107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131967</xdr:rowOff>
    </xdr:from>
    <xdr:to>
      <xdr:col>55</xdr:col>
      <xdr:colOff>0</xdr:colOff>
      <xdr:row>62</xdr:row>
      <xdr:rowOff>139015</xdr:rowOff>
    </xdr:to>
    <xdr:cxnSp macro="">
      <xdr:nvCxnSpPr>
        <xdr:cNvPr id="224" name="直線コネクタ 223"/>
        <xdr:cNvCxnSpPr/>
      </xdr:nvCxnSpPr>
      <xdr:spPr>
        <a:xfrm flipV="1">
          <a:off x="9639300" y="10761867"/>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25"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26"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27"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28"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34892</xdr:rowOff>
    </xdr:from>
    <xdr:ext cx="599010" cy="259045"/>
    <xdr:sp macro="" textlink="">
      <xdr:nvSpPr>
        <xdr:cNvPr id="229" name="n_1mainValue【橋りょう・トンネル】&#10;一人当たり有形固定資産（償却資産）額"/>
        <xdr:cNvSpPr txBox="1"/>
      </xdr:nvSpPr>
      <xdr:spPr>
        <a:xfrm>
          <a:off x="9327095" y="104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54" name="直線コネクタ 253"/>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6" name="直線コネクタ 25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7"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8" name="直線コネクタ 25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59"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60" name="フローチャート: 判断 259"/>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61" name="フローチャート: 判断 260"/>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フローチャート: 判断 26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63" name="フローチャート: 判断 262"/>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4" name="フローチャート: 判断 263"/>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38736</xdr:rowOff>
    </xdr:from>
    <xdr:to>
      <xdr:col>24</xdr:col>
      <xdr:colOff>114300</xdr:colOff>
      <xdr:row>85</xdr:row>
      <xdr:rowOff>140336</xdr:rowOff>
    </xdr:to>
    <xdr:sp macro="" textlink="">
      <xdr:nvSpPr>
        <xdr:cNvPr id="270" name="楕円 269"/>
        <xdr:cNvSpPr/>
      </xdr:nvSpPr>
      <xdr:spPr>
        <a:xfrm>
          <a:off x="4584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17163</xdr:rowOff>
    </xdr:from>
    <xdr:ext cx="405111" cy="259045"/>
    <xdr:sp macro="" textlink="">
      <xdr:nvSpPr>
        <xdr:cNvPr id="271" name="【公営住宅】&#10;有形固定資産減価償却率該当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25400</xdr:rowOff>
    </xdr:from>
    <xdr:to>
      <xdr:col>20</xdr:col>
      <xdr:colOff>38100</xdr:colOff>
      <xdr:row>85</xdr:row>
      <xdr:rowOff>127000</xdr:rowOff>
    </xdr:to>
    <xdr:sp macro="" textlink="">
      <xdr:nvSpPr>
        <xdr:cNvPr id="272" name="楕円 271"/>
        <xdr:cNvSpPr/>
      </xdr:nvSpPr>
      <xdr:spPr>
        <a:xfrm>
          <a:off x="3746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76200</xdr:rowOff>
    </xdr:from>
    <xdr:to>
      <xdr:col>24</xdr:col>
      <xdr:colOff>63500</xdr:colOff>
      <xdr:row>85</xdr:row>
      <xdr:rowOff>89536</xdr:rowOff>
    </xdr:to>
    <xdr:cxnSp macro="">
      <xdr:nvCxnSpPr>
        <xdr:cNvPr id="273" name="直線コネクタ 272"/>
        <xdr:cNvCxnSpPr/>
      </xdr:nvCxnSpPr>
      <xdr:spPr>
        <a:xfrm>
          <a:off x="3797300" y="146494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274"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75"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276"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77"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118127</xdr:rowOff>
    </xdr:from>
    <xdr:ext cx="405111" cy="259045"/>
    <xdr:sp macro="" textlink="">
      <xdr:nvSpPr>
        <xdr:cNvPr id="278" name="n_1mainValue【公営住宅】&#10;有形固定資産減価償却率"/>
        <xdr:cNvSpPr txBox="1"/>
      </xdr:nvSpPr>
      <xdr:spPr>
        <a:xfrm>
          <a:off x="35820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00" name="直線コネクタ 29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0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02" name="直線コネクタ 30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0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04" name="直線コネクタ 30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05"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06" name="フローチャート: 判断 30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07" name="フローチャート: 判断 30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08" name="フローチャート: 判断 30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09" name="フローチャート: 判断 30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10" name="フローチャート: 判断 30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16" name="楕円 315"/>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17" name="【公営住宅】&#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64567</xdr:rowOff>
    </xdr:from>
    <xdr:to>
      <xdr:col>50</xdr:col>
      <xdr:colOff>165100</xdr:colOff>
      <xdr:row>85</xdr:row>
      <xdr:rowOff>166167</xdr:rowOff>
    </xdr:to>
    <xdr:sp macro="" textlink="">
      <xdr:nvSpPr>
        <xdr:cNvPr id="318" name="楕円 317"/>
        <xdr:cNvSpPr/>
      </xdr:nvSpPr>
      <xdr:spPr>
        <a:xfrm>
          <a:off x="9588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115367</xdr:rowOff>
    </xdr:to>
    <xdr:cxnSp macro="">
      <xdr:nvCxnSpPr>
        <xdr:cNvPr id="319" name="直線コネクタ 318"/>
        <xdr:cNvCxnSpPr/>
      </xdr:nvCxnSpPr>
      <xdr:spPr>
        <a:xfrm flipV="1">
          <a:off x="9639300" y="1468678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20"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21"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22"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23"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157294</xdr:rowOff>
    </xdr:from>
    <xdr:ext cx="469744" cy="259045"/>
    <xdr:sp macro="" textlink="">
      <xdr:nvSpPr>
        <xdr:cNvPr id="324" name="n_1mainValue【公営住宅】&#10;一人当たり面積"/>
        <xdr:cNvSpPr txBox="1"/>
      </xdr:nvSpPr>
      <xdr:spPr>
        <a:xfrm>
          <a:off x="93917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365" name="直線コネクタ 364"/>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7" name="直線コネクタ 36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368"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369" name="直線コネクタ 368"/>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370"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371" name="フローチャート: 判断 370"/>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372" name="フローチャート: 判断 371"/>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373" name="フローチャート: 判断 372"/>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4" name="フローチャート: 判断 37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375" name="フローチャート: 判断 374"/>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147320</xdr:rowOff>
    </xdr:from>
    <xdr:to>
      <xdr:col>85</xdr:col>
      <xdr:colOff>177800</xdr:colOff>
      <xdr:row>41</xdr:row>
      <xdr:rowOff>77470</xdr:rowOff>
    </xdr:to>
    <xdr:sp macro="" textlink="">
      <xdr:nvSpPr>
        <xdr:cNvPr id="381" name="楕円 380"/>
        <xdr:cNvSpPr/>
      </xdr:nvSpPr>
      <xdr:spPr>
        <a:xfrm>
          <a:off x="16268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125747</xdr:rowOff>
    </xdr:from>
    <xdr:ext cx="405111" cy="259045"/>
    <xdr:sp macro="" textlink="">
      <xdr:nvSpPr>
        <xdr:cNvPr id="382" name="【認定こども園・幼稚園・保育所】&#10;有形固定資産減価償却率該当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383" name="楕円 382"/>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163830</xdr:rowOff>
    </xdr:from>
    <xdr:to>
      <xdr:col>85</xdr:col>
      <xdr:colOff>127000</xdr:colOff>
      <xdr:row>41</xdr:row>
      <xdr:rowOff>26670</xdr:rowOff>
    </xdr:to>
    <xdr:cxnSp macro="">
      <xdr:nvCxnSpPr>
        <xdr:cNvPr id="384" name="直線コネクタ 383"/>
        <xdr:cNvCxnSpPr/>
      </xdr:nvCxnSpPr>
      <xdr:spPr>
        <a:xfrm>
          <a:off x="15481300" y="7021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38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38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38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34307</xdr:rowOff>
    </xdr:from>
    <xdr:ext cx="405111" cy="259045"/>
    <xdr:sp macro="" textlink="">
      <xdr:nvSpPr>
        <xdr:cNvPr id="389" name="n_1mainValue【認定こども園・幼稚園・保育所】&#10;有形固定資産減価償却率"/>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13" name="直線コネクタ 412"/>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14"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15" name="直線コネクタ 414"/>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16"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17" name="直線コネクタ 416"/>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18"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19" name="フローチャート: 判断 418"/>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20" name="フローチャート: 判断 419"/>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21" name="フローチャート: 判断 420"/>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22" name="フローチャート: 判断 421"/>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23" name="フローチャート: 判断 422"/>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429" name="楕円 428"/>
        <xdr:cNvSpPr/>
      </xdr:nvSpPr>
      <xdr:spPr>
        <a:xfrm>
          <a:off x="22110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33037</xdr:rowOff>
    </xdr:from>
    <xdr:ext cx="469744" cy="259045"/>
    <xdr:sp macro="" textlink="">
      <xdr:nvSpPr>
        <xdr:cNvPr id="430" name="【認定こども園・幼稚園・保育所】&#10;一人当たり面積該当値テキスト"/>
        <xdr:cNvSpPr txBox="1"/>
      </xdr:nvSpPr>
      <xdr:spPr>
        <a:xfrm>
          <a:off x="22199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31" name="楕円 430"/>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60960</xdr:rowOff>
    </xdr:from>
    <xdr:to>
      <xdr:col>116</xdr:col>
      <xdr:colOff>63500</xdr:colOff>
      <xdr:row>38</xdr:row>
      <xdr:rowOff>76200</xdr:rowOff>
    </xdr:to>
    <xdr:cxnSp macro="">
      <xdr:nvCxnSpPr>
        <xdr:cNvPr id="432" name="直線コネクタ 431"/>
        <xdr:cNvCxnSpPr/>
      </xdr:nvCxnSpPr>
      <xdr:spPr>
        <a:xfrm flipV="1">
          <a:off x="21323300" y="6576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433"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34"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435"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436"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37"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9" name="直線コネクタ 4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0" name="テキスト ボックス 44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1" name="直線コネクタ 4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2" name="テキスト ボックス 4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3" name="直線コネクタ 4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4" name="テキスト ボックス 4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5" name="直線コネクタ 4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6" name="テキスト ボックス 4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460" name="直線コネクタ 459"/>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461"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462" name="直線コネクタ 461"/>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463"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464" name="直線コネクタ 463"/>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465"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466" name="フローチャート: 判断 465"/>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467" name="フローチャート: 判断 466"/>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468" name="フローチャート: 判断 467"/>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469" name="フローチャート: 判断 468"/>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470" name="フローチャート: 判断 469"/>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72644</xdr:rowOff>
    </xdr:from>
    <xdr:to>
      <xdr:col>85</xdr:col>
      <xdr:colOff>177800</xdr:colOff>
      <xdr:row>64</xdr:row>
      <xdr:rowOff>2794</xdr:rowOff>
    </xdr:to>
    <xdr:sp macro="" textlink="">
      <xdr:nvSpPr>
        <xdr:cNvPr id="476" name="楕円 475"/>
        <xdr:cNvSpPr/>
      </xdr:nvSpPr>
      <xdr:spPr>
        <a:xfrm>
          <a:off x="16268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159021</xdr:rowOff>
    </xdr:from>
    <xdr:ext cx="405111" cy="259045"/>
    <xdr:sp macro="" textlink="">
      <xdr:nvSpPr>
        <xdr:cNvPr id="477" name="【学校施設】&#10;有形固定資産減価償却率該当値テキスト"/>
        <xdr:cNvSpPr txBox="1"/>
      </xdr:nvSpPr>
      <xdr:spPr>
        <a:xfrm>
          <a:off x="16357600" y="1078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31496</xdr:rowOff>
    </xdr:from>
    <xdr:to>
      <xdr:col>81</xdr:col>
      <xdr:colOff>101600</xdr:colOff>
      <xdr:row>63</xdr:row>
      <xdr:rowOff>133096</xdr:rowOff>
    </xdr:to>
    <xdr:sp macro="" textlink="">
      <xdr:nvSpPr>
        <xdr:cNvPr id="478" name="楕円 477"/>
        <xdr:cNvSpPr/>
      </xdr:nvSpPr>
      <xdr:spPr>
        <a:xfrm>
          <a:off x="15430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82296</xdr:rowOff>
    </xdr:from>
    <xdr:to>
      <xdr:col>85</xdr:col>
      <xdr:colOff>127000</xdr:colOff>
      <xdr:row>63</xdr:row>
      <xdr:rowOff>123444</xdr:rowOff>
    </xdr:to>
    <xdr:cxnSp macro="">
      <xdr:nvCxnSpPr>
        <xdr:cNvPr id="479" name="直線コネクタ 478"/>
        <xdr:cNvCxnSpPr/>
      </xdr:nvCxnSpPr>
      <xdr:spPr>
        <a:xfrm>
          <a:off x="15481300" y="1088364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480"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481"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482"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483"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124223</xdr:rowOff>
    </xdr:from>
    <xdr:ext cx="405111" cy="259045"/>
    <xdr:sp macro="" textlink="">
      <xdr:nvSpPr>
        <xdr:cNvPr id="484" name="n_1mainValue【学校施設】&#10;有形固定資産減価償却率"/>
        <xdr:cNvSpPr txBox="1"/>
      </xdr:nvSpPr>
      <xdr:spPr>
        <a:xfrm>
          <a:off x="152660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09" name="直線コネクタ 508"/>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10"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11" name="直線コネクタ 510"/>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12"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13" name="直線コネクタ 512"/>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14"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15" name="フローチャート: 判断 514"/>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16" name="フローチャート: 判断 515"/>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17" name="フローチャート: 判断 516"/>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18" name="フローチャート: 判断 517"/>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519" name="フローチャート: 判断 518"/>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118745</xdr:rowOff>
    </xdr:from>
    <xdr:to>
      <xdr:col>116</xdr:col>
      <xdr:colOff>114300</xdr:colOff>
      <xdr:row>63</xdr:row>
      <xdr:rowOff>48895</xdr:rowOff>
    </xdr:to>
    <xdr:sp macro="" textlink="">
      <xdr:nvSpPr>
        <xdr:cNvPr id="525" name="楕円 524"/>
        <xdr:cNvSpPr/>
      </xdr:nvSpPr>
      <xdr:spPr>
        <a:xfrm>
          <a:off x="22110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33672</xdr:rowOff>
    </xdr:from>
    <xdr:ext cx="469744" cy="259045"/>
    <xdr:sp macro="" textlink="">
      <xdr:nvSpPr>
        <xdr:cNvPr id="526" name="【学校施設】&#10;一人当たり面積該当値テキスト"/>
        <xdr:cNvSpPr txBox="1"/>
      </xdr:nvSpPr>
      <xdr:spPr>
        <a:xfrm>
          <a:off x="22199600" y="106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131699</xdr:rowOff>
    </xdr:from>
    <xdr:to>
      <xdr:col>112</xdr:col>
      <xdr:colOff>38100</xdr:colOff>
      <xdr:row>63</xdr:row>
      <xdr:rowOff>61849</xdr:rowOff>
    </xdr:to>
    <xdr:sp macro="" textlink="">
      <xdr:nvSpPr>
        <xdr:cNvPr id="527" name="楕円 526"/>
        <xdr:cNvSpPr/>
      </xdr:nvSpPr>
      <xdr:spPr>
        <a:xfrm>
          <a:off x="21272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169545</xdr:rowOff>
    </xdr:from>
    <xdr:to>
      <xdr:col>116</xdr:col>
      <xdr:colOff>63500</xdr:colOff>
      <xdr:row>63</xdr:row>
      <xdr:rowOff>11049</xdr:rowOff>
    </xdr:to>
    <xdr:cxnSp macro="">
      <xdr:nvCxnSpPr>
        <xdr:cNvPr id="528" name="直線コネクタ 527"/>
        <xdr:cNvCxnSpPr/>
      </xdr:nvCxnSpPr>
      <xdr:spPr>
        <a:xfrm flipV="1">
          <a:off x="21323300" y="1079944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529"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30"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531"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532"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52976</xdr:rowOff>
    </xdr:from>
    <xdr:ext cx="469744" cy="259045"/>
    <xdr:sp macro="" textlink="">
      <xdr:nvSpPr>
        <xdr:cNvPr id="533" name="n_1mainValue【学校施設】&#10;一人当たり面積"/>
        <xdr:cNvSpPr txBox="1"/>
      </xdr:nvSpPr>
      <xdr:spPr>
        <a:xfrm>
          <a:off x="210757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2" name="テキスト ボックス 56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0" name="テキスト ボックス 5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2" name="テキスト ボックス 57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574" name="直線コネクタ 57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57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576" name="直線コネクタ 57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57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578" name="直線コネクタ 57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579"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580" name="フローチャート: 判断 57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81" name="フローチャート: 判断 58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582" name="フローチャート: 判断 58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583" name="フローチャート: 判断 58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584" name="フローチャート: 判断 58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590" name="楕円 589"/>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591"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592" name="楕円 591"/>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80011</xdr:rowOff>
    </xdr:to>
    <xdr:cxnSp macro="">
      <xdr:nvCxnSpPr>
        <xdr:cNvPr id="593" name="直線コネクタ 592"/>
        <xdr:cNvCxnSpPr/>
      </xdr:nvCxnSpPr>
      <xdr:spPr>
        <a:xfrm>
          <a:off x="15481300" y="182175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94"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595"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596"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597"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598" name="n_1mainValue【公民館】&#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624" name="直線コネクタ 6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26" name="直線コネクタ 6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6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628" name="直線コネクタ 6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6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30" name="フローチャート: 判断 6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631" name="フローチャート: 判断 6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632" name="フローチャート: 判断 6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633" name="フローチャート: 判断 6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634" name="フローチャート: 判断 6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159838</xdr:rowOff>
    </xdr:from>
    <xdr:to>
      <xdr:col>116</xdr:col>
      <xdr:colOff>114300</xdr:colOff>
      <xdr:row>108</xdr:row>
      <xdr:rowOff>89988</xdr:rowOff>
    </xdr:to>
    <xdr:sp macro="" textlink="">
      <xdr:nvSpPr>
        <xdr:cNvPr id="640" name="楕円 639"/>
        <xdr:cNvSpPr/>
      </xdr:nvSpPr>
      <xdr:spPr>
        <a:xfrm>
          <a:off x="221107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138265</xdr:rowOff>
    </xdr:from>
    <xdr:ext cx="469744" cy="259045"/>
    <xdr:sp macro="" textlink="">
      <xdr:nvSpPr>
        <xdr:cNvPr id="641" name="【公民館】&#10;一人当たり面積該当値テキスト"/>
        <xdr:cNvSpPr txBox="1"/>
      </xdr:nvSpPr>
      <xdr:spPr>
        <a:xfrm>
          <a:off x="22199600" y="184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642" name="楕円 641"/>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39188</xdr:rowOff>
    </xdr:from>
    <xdr:to>
      <xdr:col>116</xdr:col>
      <xdr:colOff>63500</xdr:colOff>
      <xdr:row>108</xdr:row>
      <xdr:rowOff>43543</xdr:rowOff>
    </xdr:to>
    <xdr:cxnSp macro="">
      <xdr:nvCxnSpPr>
        <xdr:cNvPr id="643" name="直線コネクタ 642"/>
        <xdr:cNvCxnSpPr/>
      </xdr:nvCxnSpPr>
      <xdr:spPr>
        <a:xfrm flipV="1">
          <a:off x="21323300" y="1855578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644"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645"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646"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647"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648"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公営住宅、学校施設、幼稚園・保育施設について減価償却率が非常に高い。現在認定こども園整備計画に着手していることから、保育施設について改善の見込である。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公営住宅については、今後の施設の在り方も含め、公共施設等総合管理計画に基づき、必要な整備を実施していく。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学校施設については、児童生徒数が減少している現状から統廃合等も考えつつ施設の長寿命化を図る必要がある。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4" name="楕円 73"/>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5" name="【図書館】&#10;有形固定資産減価償却率該当値テキスト"/>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87630</xdr:rowOff>
    </xdr:to>
    <xdr:cxnSp macro="">
      <xdr:nvCxnSpPr>
        <xdr:cNvPr id="77" name="直線コネクタ 76"/>
        <xdr:cNvCxnSpPr/>
      </xdr:nvCxnSpPr>
      <xdr:spPr>
        <a:xfrm>
          <a:off x="3797300" y="640188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78"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0"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1"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2" name="n_1main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2" name="直線コネクタ 101"/>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05"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06" name="直線コネクタ 105"/>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07"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08" name="フローチャート: 判断 107"/>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09" name="フローチャート: 判断 108"/>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0" name="フローチャート: 判断 109"/>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1" name="フローチャート: 判断 110"/>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2" name="フローチャート: 判断 111"/>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88265</xdr:rowOff>
    </xdr:from>
    <xdr:to>
      <xdr:col>55</xdr:col>
      <xdr:colOff>50800</xdr:colOff>
      <xdr:row>38</xdr:row>
      <xdr:rowOff>18415</xdr:rowOff>
    </xdr:to>
    <xdr:sp macro="" textlink="">
      <xdr:nvSpPr>
        <xdr:cNvPr id="118" name="楕円 117"/>
        <xdr:cNvSpPr/>
      </xdr:nvSpPr>
      <xdr:spPr>
        <a:xfrm>
          <a:off x="10426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111142</xdr:rowOff>
    </xdr:from>
    <xdr:ext cx="469744" cy="259045"/>
    <xdr:sp macro="" textlink="">
      <xdr:nvSpPr>
        <xdr:cNvPr id="119" name="【図書館】&#10;一人当たり面積該当値テキスト"/>
        <xdr:cNvSpPr txBox="1"/>
      </xdr:nvSpPr>
      <xdr:spPr>
        <a:xfrm>
          <a:off x="10515600"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20" name="楕円 119"/>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139065</xdr:rowOff>
    </xdr:from>
    <xdr:to>
      <xdr:col>55</xdr:col>
      <xdr:colOff>0</xdr:colOff>
      <xdr:row>37</xdr:row>
      <xdr:rowOff>150495</xdr:rowOff>
    </xdr:to>
    <xdr:cxnSp macro="">
      <xdr:nvCxnSpPr>
        <xdr:cNvPr id="121" name="直線コネクタ 120"/>
        <xdr:cNvCxnSpPr/>
      </xdr:nvCxnSpPr>
      <xdr:spPr>
        <a:xfrm flipV="1">
          <a:off x="9639300" y="64827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22"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3"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4"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5"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26" name="n_1main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9" name="テキスト ボックス 13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9" name="テキスト ボックス 14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52" name="直線コネクタ 151"/>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3"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4" name="直線コネクタ 153"/>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55"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56" name="直線コネクタ 155"/>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57"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58" name="フローチャート: 判断 157"/>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59" name="フローチャート: 判断 158"/>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60" name="フローチャート: 判断 159"/>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1" name="フローチャート: 判断 160"/>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62" name="フローチャート: 判断 161"/>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8" name="楕円 167"/>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69" name="【体育館・プー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70" name="楕円 169"/>
        <xdr:cNvSpPr/>
      </xdr:nvSpPr>
      <xdr:spPr>
        <a:xfrm>
          <a:off x="3746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83276</xdr:rowOff>
    </xdr:to>
    <xdr:cxnSp macro="">
      <xdr:nvCxnSpPr>
        <xdr:cNvPr id="171" name="直線コネクタ 170"/>
        <xdr:cNvCxnSpPr/>
      </xdr:nvCxnSpPr>
      <xdr:spPr>
        <a:xfrm>
          <a:off x="3797300" y="104976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72"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73"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74"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75"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81115</xdr:rowOff>
    </xdr:from>
    <xdr:ext cx="405111" cy="259045"/>
    <xdr:sp macro="" textlink="">
      <xdr:nvSpPr>
        <xdr:cNvPr id="176" name="n_1mainValue【体育館・プール】&#10;有形固定資産減価償却率"/>
        <xdr:cNvSpPr txBox="1"/>
      </xdr:nvSpPr>
      <xdr:spPr>
        <a:xfrm>
          <a:off x="3582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00" name="直線コネクタ 199"/>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01"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02" name="直線コネクタ 201"/>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03"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04" name="直線コネクタ 203"/>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05"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06" name="フローチャート: 判断 205"/>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07" name="フローチャート: 判断 206"/>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08" name="フローチャート: 判断 207"/>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09" name="フローチャート: 判断 208"/>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10" name="フローチャート: 判断 209"/>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16" name="楕円 215"/>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121937</xdr:rowOff>
    </xdr:from>
    <xdr:ext cx="469744" cy="259045"/>
    <xdr:sp macro="" textlink="">
      <xdr:nvSpPr>
        <xdr:cNvPr id="217" name="【体育館・プール】&#10;一人当たり面積該当値テキスト"/>
        <xdr:cNvSpPr txBox="1"/>
      </xdr:nvSpPr>
      <xdr:spPr>
        <a:xfrm>
          <a:off x="10515600"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18" name="楕円 217"/>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34290</xdr:rowOff>
    </xdr:to>
    <xdr:cxnSp macro="">
      <xdr:nvCxnSpPr>
        <xdr:cNvPr id="219" name="直線コネクタ 218"/>
        <xdr:cNvCxnSpPr/>
      </xdr:nvCxnSpPr>
      <xdr:spPr>
        <a:xfrm flipV="1">
          <a:off x="9639300" y="10481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20"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21"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22"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23"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224" name="n_1main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7" name="テキスト ボックス 2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8" name="直線コネクタ 2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9" name="テキスト ボックス 26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0" name="直線コネクタ 2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1" name="テキスト ボックス 2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2" name="直線コネクタ 2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3" name="テキスト ボックス 2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4" name="直線コネクタ 2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5" name="テキスト ボックス 2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6" name="直線コネクタ 2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7" name="テキスト ボックス 2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8" name="直線コネクタ 2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9" name="テキスト ボックス 27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282" name="直線コネクタ 281"/>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283"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284" name="直線コネクタ 283"/>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285"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286" name="直線コネクタ 285"/>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287"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288" name="フローチャート: 判断 287"/>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289" name="フローチャート: 判断 288"/>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90" name="フローチャート: 判断 28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291" name="フローチャート: 判断 290"/>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292" name="フローチャート: 判断 291"/>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3" name="テキスト ボックス 2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4" name="テキスト ボックス 2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5" name="テキスト ボックス 2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6" name="テキスト ボックス 2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7" name="テキスト ボックス 2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298" name="楕円 297"/>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299" name="【一般廃棄物処理施設】&#10;有形固定資産減価償却率該当値テキスト"/>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300" name="楕円 299"/>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82731</xdr:rowOff>
    </xdr:to>
    <xdr:cxnSp macro="">
      <xdr:nvCxnSpPr>
        <xdr:cNvPr id="301" name="直線コネクタ 300"/>
        <xdr:cNvCxnSpPr/>
      </xdr:nvCxnSpPr>
      <xdr:spPr>
        <a:xfrm>
          <a:off x="15481300" y="68884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302"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03"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304"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305"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306" name="n_1mainValue【一般廃棄物処理施設】&#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7" name="直線コネクタ 3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8" name="テキスト ボックス 31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9" name="直線コネクタ 3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0" name="テキスト ボックス 31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1" name="直線コネクタ 3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2" name="テキスト ボックス 32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3" name="直線コネクタ 3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4" name="テキスト ボックス 32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328" name="直線コネクタ 327"/>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329"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330" name="直線コネクタ 329"/>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331"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332" name="直線コネクタ 331"/>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333"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334" name="フローチャート: 判断 333"/>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335" name="フローチャート: 判断 334"/>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336" name="フローチャート: 判断 335"/>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337" name="フローチャート: 判断 336"/>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338" name="フローチャート: 判断 337"/>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169482</xdr:rowOff>
    </xdr:from>
    <xdr:to>
      <xdr:col>116</xdr:col>
      <xdr:colOff>114300</xdr:colOff>
      <xdr:row>37</xdr:row>
      <xdr:rowOff>99632</xdr:rowOff>
    </xdr:to>
    <xdr:sp macro="" textlink="">
      <xdr:nvSpPr>
        <xdr:cNvPr id="344" name="楕円 343"/>
        <xdr:cNvSpPr/>
      </xdr:nvSpPr>
      <xdr:spPr>
        <a:xfrm>
          <a:off x="22110700" y="63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20909</xdr:rowOff>
    </xdr:from>
    <xdr:ext cx="599010" cy="259045"/>
    <xdr:sp macro="" textlink="">
      <xdr:nvSpPr>
        <xdr:cNvPr id="345" name="【一般廃棄物処理施設】&#10;一人当たり有形固定資産（償却資産）額該当値テキスト"/>
        <xdr:cNvSpPr txBox="1"/>
      </xdr:nvSpPr>
      <xdr:spPr>
        <a:xfrm>
          <a:off x="22199600" y="61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13929</xdr:rowOff>
    </xdr:from>
    <xdr:to>
      <xdr:col>112</xdr:col>
      <xdr:colOff>38100</xdr:colOff>
      <xdr:row>37</xdr:row>
      <xdr:rowOff>115529</xdr:rowOff>
    </xdr:to>
    <xdr:sp macro="" textlink="">
      <xdr:nvSpPr>
        <xdr:cNvPr id="346" name="楕円 345"/>
        <xdr:cNvSpPr/>
      </xdr:nvSpPr>
      <xdr:spPr>
        <a:xfrm>
          <a:off x="21272500" y="63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48832</xdr:rowOff>
    </xdr:from>
    <xdr:to>
      <xdr:col>116</xdr:col>
      <xdr:colOff>63500</xdr:colOff>
      <xdr:row>37</xdr:row>
      <xdr:rowOff>64729</xdr:rowOff>
    </xdr:to>
    <xdr:cxnSp macro="">
      <xdr:nvCxnSpPr>
        <xdr:cNvPr id="347" name="直線コネクタ 346"/>
        <xdr:cNvCxnSpPr/>
      </xdr:nvCxnSpPr>
      <xdr:spPr>
        <a:xfrm flipV="1">
          <a:off x="21323300" y="6392482"/>
          <a:ext cx="8382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348"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34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35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35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132056</xdr:rowOff>
    </xdr:from>
    <xdr:ext cx="599010" cy="259045"/>
    <xdr:sp macro="" textlink="">
      <xdr:nvSpPr>
        <xdr:cNvPr id="352" name="n_1mainValue【一般廃棄物処理施設】&#10;一人当たり有形固定資産（償却資産）額"/>
        <xdr:cNvSpPr txBox="1"/>
      </xdr:nvSpPr>
      <xdr:spPr>
        <a:xfrm>
          <a:off x="21011095" y="61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3" name="テキスト ボックス 3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4" name="直線コネクタ 3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5" name="テキスト ボックス 36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6" name="直線コネクタ 3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7" name="テキスト ボックス 3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8" name="直線コネクタ 3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9" name="テキスト ボックス 3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0" name="直線コネクタ 3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1" name="テキスト ボックス 3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2" name="直線コネクタ 3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3" name="テキスト ボックス 3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4" name="直線コネクタ 3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5" name="テキスト ボックス 37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378" name="直線コネクタ 377"/>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379"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380" name="直線コネクタ 3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381"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382" name="直線コネクタ 381"/>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383"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384" name="フローチャート: 判断 383"/>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385" name="フローチャート: 判断 384"/>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386" name="フローチャート: 判断 385"/>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387" name="フローチャート: 判断 386"/>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388" name="フローチャート: 判断 387"/>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394" name="楕円 393"/>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395" name="【保健センター・保健所】&#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396" name="楕円 395"/>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11430</xdr:rowOff>
    </xdr:to>
    <xdr:cxnSp macro="">
      <xdr:nvCxnSpPr>
        <xdr:cNvPr id="397" name="直線コネクタ 396"/>
        <xdr:cNvCxnSpPr/>
      </xdr:nvCxnSpPr>
      <xdr:spPr>
        <a:xfrm>
          <a:off x="15481300" y="100959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398"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399"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00"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401"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402" name="n_1mainValue【保健センター・保健所】&#10;有形固定資産減価償却率"/>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428" name="直線コネクタ 427"/>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29"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30" name="直線コネクタ 429"/>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431"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432" name="直線コネクタ 431"/>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433"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434" name="フローチャート: 判断 433"/>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435" name="フローチャート: 判断 434"/>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436" name="フローチャート: 判断 435"/>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437" name="フローチャート: 判断 436"/>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38" name="フローチャート: 判断 437"/>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37374</xdr:rowOff>
    </xdr:from>
    <xdr:to>
      <xdr:col>116</xdr:col>
      <xdr:colOff>114300</xdr:colOff>
      <xdr:row>62</xdr:row>
      <xdr:rowOff>138974</xdr:rowOff>
    </xdr:to>
    <xdr:sp macro="" textlink="">
      <xdr:nvSpPr>
        <xdr:cNvPr id="444" name="楕円 443"/>
        <xdr:cNvSpPr/>
      </xdr:nvSpPr>
      <xdr:spPr>
        <a:xfrm>
          <a:off x="22110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60251</xdr:rowOff>
    </xdr:from>
    <xdr:ext cx="469744" cy="259045"/>
    <xdr:sp macro="" textlink="">
      <xdr:nvSpPr>
        <xdr:cNvPr id="445" name="【保健センター・保健所】&#10;一人当たり面積該当値テキスト"/>
        <xdr:cNvSpPr txBox="1"/>
      </xdr:nvSpPr>
      <xdr:spPr>
        <a:xfrm>
          <a:off x="22199600"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47172</xdr:rowOff>
    </xdr:from>
    <xdr:to>
      <xdr:col>112</xdr:col>
      <xdr:colOff>38100</xdr:colOff>
      <xdr:row>62</xdr:row>
      <xdr:rowOff>148772</xdr:rowOff>
    </xdr:to>
    <xdr:sp macro="" textlink="">
      <xdr:nvSpPr>
        <xdr:cNvPr id="446" name="楕円 445"/>
        <xdr:cNvSpPr/>
      </xdr:nvSpPr>
      <xdr:spPr>
        <a:xfrm>
          <a:off x="2127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88174</xdr:rowOff>
    </xdr:from>
    <xdr:to>
      <xdr:col>116</xdr:col>
      <xdr:colOff>63500</xdr:colOff>
      <xdr:row>62</xdr:row>
      <xdr:rowOff>97972</xdr:rowOff>
    </xdr:to>
    <xdr:cxnSp macro="">
      <xdr:nvCxnSpPr>
        <xdr:cNvPr id="447" name="直線コネクタ 446"/>
        <xdr:cNvCxnSpPr/>
      </xdr:nvCxnSpPr>
      <xdr:spPr>
        <a:xfrm flipV="1">
          <a:off x="21323300" y="107180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448"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449"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50"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51"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165299</xdr:rowOff>
    </xdr:from>
    <xdr:ext cx="469744" cy="259045"/>
    <xdr:sp macro="" textlink="">
      <xdr:nvSpPr>
        <xdr:cNvPr id="452" name="n_1mainValue【保健センター・保健所】&#10;一人当たり面積"/>
        <xdr:cNvSpPr txBox="1"/>
      </xdr:nvSpPr>
      <xdr:spPr>
        <a:xfrm>
          <a:off x="210757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3" name="テキスト ボックス 4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5" name="テキスト ボックス 46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3" name="テキスト ボックス 4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5" name="テキスト ボックス 47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477" name="直線コネクタ 476"/>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478"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479" name="直線コネクタ 478"/>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480"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481" name="直線コネクタ 480"/>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482"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483" name="フローチャート: 判断 482"/>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484" name="フローチャート: 判断 483"/>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485" name="フローチャート: 判断 484"/>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486" name="フローチャート: 判断 485"/>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487" name="フローチャート: 判断 486"/>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493" name="楕円 492"/>
        <xdr:cNvSpPr/>
      </xdr:nvSpPr>
      <xdr:spPr>
        <a:xfrm>
          <a:off x="16268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494" name="【消防施設】&#10;有形固定資産減価償却率該当値テキスト"/>
        <xdr:cNvSpPr txBox="1"/>
      </xdr:nvSpPr>
      <xdr:spPr>
        <a:xfrm>
          <a:off x="16357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116839</xdr:rowOff>
    </xdr:from>
    <xdr:to>
      <xdr:col>81</xdr:col>
      <xdr:colOff>101600</xdr:colOff>
      <xdr:row>83</xdr:row>
      <xdr:rowOff>46989</xdr:rowOff>
    </xdr:to>
    <xdr:sp macro="" textlink="">
      <xdr:nvSpPr>
        <xdr:cNvPr id="495" name="楕円 494"/>
        <xdr:cNvSpPr/>
      </xdr:nvSpPr>
      <xdr:spPr>
        <a:xfrm>
          <a:off x="1543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20955</xdr:rowOff>
    </xdr:to>
    <xdr:cxnSp macro="">
      <xdr:nvCxnSpPr>
        <xdr:cNvPr id="496" name="直線コネクタ 495"/>
        <xdr:cNvCxnSpPr/>
      </xdr:nvCxnSpPr>
      <xdr:spPr>
        <a:xfrm>
          <a:off x="15481300" y="142265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497"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498"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499"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500"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38116</xdr:rowOff>
    </xdr:from>
    <xdr:ext cx="405111" cy="259045"/>
    <xdr:sp macro="" textlink="">
      <xdr:nvSpPr>
        <xdr:cNvPr id="501" name="n_1mainValue【消防施設】&#10;有形固定資産減価償却率"/>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2" name="直線コネクタ 51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3" name="テキスト ボックス 51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4" name="直線コネクタ 51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5" name="テキスト ボックス 51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6" name="直線コネクタ 51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7" name="テキスト ボックス 51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8" name="直線コネクタ 51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9" name="テキスト ボックス 51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0" name="直線コネクタ 51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1" name="テキスト ボックス 52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2" name="直線コネクタ 52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3" name="テキスト ボックス 52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527" name="直線コネクタ 52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52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529" name="直線コネクタ 52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53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531" name="直線コネクタ 53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53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533" name="フローチャート: 判断 53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534" name="フローチャート: 判断 53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535" name="フローチャート: 判断 53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36" name="フローチャート: 判断 53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537" name="フローチャート: 判断 53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57513</xdr:rowOff>
    </xdr:from>
    <xdr:to>
      <xdr:col>116</xdr:col>
      <xdr:colOff>114300</xdr:colOff>
      <xdr:row>83</xdr:row>
      <xdr:rowOff>159113</xdr:rowOff>
    </xdr:to>
    <xdr:sp macro="" textlink="">
      <xdr:nvSpPr>
        <xdr:cNvPr id="543" name="楕円 542"/>
        <xdr:cNvSpPr/>
      </xdr:nvSpPr>
      <xdr:spPr>
        <a:xfrm>
          <a:off x="22110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35940</xdr:rowOff>
    </xdr:from>
    <xdr:ext cx="469744" cy="259045"/>
    <xdr:sp macro="" textlink="">
      <xdr:nvSpPr>
        <xdr:cNvPr id="544" name="【消防施設】&#10;一人当たり面積該当値テキスト"/>
        <xdr:cNvSpPr txBox="1"/>
      </xdr:nvSpPr>
      <xdr:spPr>
        <a:xfrm>
          <a:off x="22199600" y="142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70576</xdr:rowOff>
    </xdr:from>
    <xdr:to>
      <xdr:col>112</xdr:col>
      <xdr:colOff>38100</xdr:colOff>
      <xdr:row>84</xdr:row>
      <xdr:rowOff>726</xdr:rowOff>
    </xdr:to>
    <xdr:sp macro="" textlink="">
      <xdr:nvSpPr>
        <xdr:cNvPr id="545" name="楕円 544"/>
        <xdr:cNvSpPr/>
      </xdr:nvSpPr>
      <xdr:spPr>
        <a:xfrm>
          <a:off x="2127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108313</xdr:rowOff>
    </xdr:from>
    <xdr:to>
      <xdr:col>116</xdr:col>
      <xdr:colOff>63500</xdr:colOff>
      <xdr:row>83</xdr:row>
      <xdr:rowOff>121376</xdr:rowOff>
    </xdr:to>
    <xdr:cxnSp macro="">
      <xdr:nvCxnSpPr>
        <xdr:cNvPr id="546" name="直線コネクタ 545"/>
        <xdr:cNvCxnSpPr/>
      </xdr:nvCxnSpPr>
      <xdr:spPr>
        <a:xfrm flipV="1">
          <a:off x="21323300" y="143386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547" name="n_1aveValue【消防施設】&#10;一人当たり面積"/>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548"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49"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550"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17253</xdr:rowOff>
    </xdr:from>
    <xdr:ext cx="469744" cy="259045"/>
    <xdr:sp macro="" textlink="">
      <xdr:nvSpPr>
        <xdr:cNvPr id="551" name="n_1mainValue【消防施設】&#10;一人当たり面積"/>
        <xdr:cNvSpPr txBox="1"/>
      </xdr:nvSpPr>
      <xdr:spPr>
        <a:xfrm>
          <a:off x="21075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4" name="テキスト ボックス 56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4" name="テキスト ボックス 57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577" name="直線コネクタ 576"/>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578"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579" name="直線コネクタ 578"/>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580"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581" name="直線コネクタ 580"/>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58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3" name="フローチャート: 判断 58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584" name="フローチャート: 判断 583"/>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585" name="フローチャート: 判断 584"/>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586" name="フローチャート: 判断 585"/>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587" name="フローチャート: 判断 58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593" name="楕円 592"/>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101979</xdr:rowOff>
    </xdr:from>
    <xdr:ext cx="405111" cy="259045"/>
    <xdr:sp macro="" textlink="">
      <xdr:nvSpPr>
        <xdr:cNvPr id="594" name="【庁舎】&#10;有形固定資産減価償却率該当値テキスト"/>
        <xdr:cNvSpPr txBox="1"/>
      </xdr:nvSpPr>
      <xdr:spPr>
        <a:xfrm>
          <a:off x="16357600" y="1827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595" name="楕円 594"/>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66402</xdr:rowOff>
    </xdr:to>
    <xdr:cxnSp macro="">
      <xdr:nvCxnSpPr>
        <xdr:cNvPr id="596" name="直線コネクタ 595"/>
        <xdr:cNvCxnSpPr/>
      </xdr:nvCxnSpPr>
      <xdr:spPr>
        <a:xfrm>
          <a:off x="15481300" y="183739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597"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598"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599"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600"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601" name="n_1mainValue【庁舎】&#10;有形固定資産減価償却率"/>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627" name="直線コネクタ 626"/>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628"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629" name="直線コネクタ 628"/>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630"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631" name="直線コネクタ 630"/>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632"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633" name="フローチャート: 判断 632"/>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634" name="フローチャート: 判断 6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35" name="フローチャート: 判断 63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36" name="フローチャート: 判断 635"/>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637" name="フローチャート: 判断 636"/>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80373</xdr:rowOff>
    </xdr:from>
    <xdr:to>
      <xdr:col>116</xdr:col>
      <xdr:colOff>114300</xdr:colOff>
      <xdr:row>108</xdr:row>
      <xdr:rowOff>10523</xdr:rowOff>
    </xdr:to>
    <xdr:sp macro="" textlink="">
      <xdr:nvSpPr>
        <xdr:cNvPr id="643" name="楕円 642"/>
        <xdr:cNvSpPr/>
      </xdr:nvSpPr>
      <xdr:spPr>
        <a:xfrm>
          <a:off x="221107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166750</xdr:rowOff>
    </xdr:from>
    <xdr:ext cx="469744" cy="259045"/>
    <xdr:sp macro="" textlink="">
      <xdr:nvSpPr>
        <xdr:cNvPr id="644" name="【庁舎】&#10;一人当たり面積該当値テキスト"/>
        <xdr:cNvSpPr txBox="1"/>
      </xdr:nvSpPr>
      <xdr:spPr>
        <a:xfrm>
          <a:off x="22199600" y="1834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645" name="楕円 644"/>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131173</xdr:rowOff>
    </xdr:from>
    <xdr:to>
      <xdr:col>116</xdr:col>
      <xdr:colOff>63500</xdr:colOff>
      <xdr:row>107</xdr:row>
      <xdr:rowOff>136616</xdr:rowOff>
    </xdr:to>
    <xdr:cxnSp macro="">
      <xdr:nvCxnSpPr>
        <xdr:cNvPr id="646" name="直線コネクタ 645"/>
        <xdr:cNvCxnSpPr/>
      </xdr:nvCxnSpPr>
      <xdr:spPr>
        <a:xfrm flipV="1">
          <a:off x="21323300" y="184763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647"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48"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49"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650"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651" name="n_1mainValue【庁舎】&#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概ね類似団体平均と近い数値の施設が多いが、庁舎については非常に減価償却率が高い。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庁舎については、既に合併後１５年以上が経過していること、現在の庁舎が耐震化されていないことを鑑みると早急な対応が必要である。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相当な事業費が予想されることから、基金の積立等計画的な財政運営を実施しているところである。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財政力指数は、近年は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と一定の水準を保っている。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本市では、人口減少、高齢化が進んでいるため、自主財源の確保が困難な状態になっている。そのため、税収の増加が重要な課題となっており、企業誘致や定住促進に取り組むことで自主財源の増加を図る。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また、公共施設の統廃合、指定管理者制度等による業務の民間委託の推進など歳出削減を図るとともに、財政基盤の強化に取り組んでいる。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％台で推移しており、令和元年度は前年度決算と比較すると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については、普通交付税や特別交付税が前年度を上回り、経常一般財源が増加した。また、歳出については物件費、補助費、公債費および繰出金のうち経常的経費が減少したため、経常収支比率が前年度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％となり、類似団体の平均をわずかに下回ったものの、今後も引き続き経常経費の削減、財源の確保に努める。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41910</xdr:rowOff>
    </xdr:to>
    <xdr:cxnSp macro="">
      <xdr:nvCxnSpPr>
        <xdr:cNvPr id="130" name="直線コネクタ 129"/>
        <xdr:cNvCxnSpPr/>
      </xdr:nvCxnSpPr>
      <xdr:spPr>
        <a:xfrm flipV="1">
          <a:off x="4114800" y="1071778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63</xdr:row>
      <xdr:rowOff>41910</xdr:rowOff>
    </xdr:to>
    <xdr:cxnSp macro="">
      <xdr:nvCxnSpPr>
        <xdr:cNvPr id="133" name="直線コネクタ 132"/>
        <xdr:cNvCxnSpPr/>
      </xdr:nvCxnSpPr>
      <xdr:spPr>
        <a:xfrm>
          <a:off x="3225800" y="107177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32258</xdr:rowOff>
    </xdr:to>
    <xdr:cxnSp macro="">
      <xdr:nvCxnSpPr>
        <xdr:cNvPr id="136" name="直線コネクタ 135"/>
        <xdr:cNvCxnSpPr/>
      </xdr:nvCxnSpPr>
      <xdr:spPr>
        <a:xfrm flipV="1">
          <a:off x="2336800" y="107177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32258</xdr:rowOff>
    </xdr:to>
    <xdr:cxnSp macro="">
      <xdr:nvCxnSpPr>
        <xdr:cNvPr id="139" name="直線コネクタ 138"/>
        <xdr:cNvCxnSpPr/>
      </xdr:nvCxnSpPr>
      <xdr:spPr>
        <a:xfrm>
          <a:off x="1447800" y="1063091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令和元年度は、昨年度に比べ増額となった。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人件費については、東日本台風発災時の災害対応による時間外手当の増が主な要因である。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また、物件費についても前年度と比較し増加しており、東日本台風に係る災害ごみの収集に要した経費が主な要因となっている。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今後は人員削減が進み、人件費は削減される見込みである。物件費に関しても、経常経費を中心に削減に努めていく。</a:t>
          </a:r>
        </a:p>
        <a:p>
          <a:endPar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132510</xdr:rowOff>
    </xdr:from>
    <xdr:to>
      <xdr:col>23</xdr:col>
      <xdr:colOff>133350</xdr:colOff>
      <xdr:row>82</xdr:row>
      <xdr:rowOff>28415</xdr:rowOff>
    </xdr:to>
    <xdr:cxnSp macro="">
      <xdr:nvCxnSpPr>
        <xdr:cNvPr id="193" name="直線コネクタ 192"/>
        <xdr:cNvCxnSpPr/>
      </xdr:nvCxnSpPr>
      <xdr:spPr>
        <a:xfrm>
          <a:off x="4114800" y="14019960"/>
          <a:ext cx="8382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124258</xdr:rowOff>
    </xdr:from>
    <xdr:to>
      <xdr:col>19</xdr:col>
      <xdr:colOff>133350</xdr:colOff>
      <xdr:row>81</xdr:row>
      <xdr:rowOff>132510</xdr:rowOff>
    </xdr:to>
    <xdr:cxnSp macro="">
      <xdr:nvCxnSpPr>
        <xdr:cNvPr id="196" name="直線コネクタ 195"/>
        <xdr:cNvCxnSpPr/>
      </xdr:nvCxnSpPr>
      <xdr:spPr>
        <a:xfrm>
          <a:off x="3225800" y="1401170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124258</xdr:rowOff>
    </xdr:from>
    <xdr:to>
      <xdr:col>15</xdr:col>
      <xdr:colOff>82550</xdr:colOff>
      <xdr:row>81</xdr:row>
      <xdr:rowOff>131594</xdr:rowOff>
    </xdr:to>
    <xdr:cxnSp macro="">
      <xdr:nvCxnSpPr>
        <xdr:cNvPr id="199" name="直線コネクタ 198"/>
        <xdr:cNvCxnSpPr/>
      </xdr:nvCxnSpPr>
      <xdr:spPr>
        <a:xfrm flipV="1">
          <a:off x="2336800" y="1401170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126808</xdr:rowOff>
    </xdr:from>
    <xdr:to>
      <xdr:col>11</xdr:col>
      <xdr:colOff>31750</xdr:colOff>
      <xdr:row>81</xdr:row>
      <xdr:rowOff>131594</xdr:rowOff>
    </xdr:to>
    <xdr:cxnSp macro="">
      <xdr:nvCxnSpPr>
        <xdr:cNvPr id="202" name="直線コネクタ 201"/>
        <xdr:cNvCxnSpPr/>
      </xdr:nvCxnSpPr>
      <xdr:spPr>
        <a:xfrm>
          <a:off x="1447800" y="14014258"/>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149065</xdr:rowOff>
    </xdr:from>
    <xdr:to>
      <xdr:col>23</xdr:col>
      <xdr:colOff>184150</xdr:colOff>
      <xdr:row>82</xdr:row>
      <xdr:rowOff>79215</xdr:rowOff>
    </xdr:to>
    <xdr:sp macro="" textlink="">
      <xdr:nvSpPr>
        <xdr:cNvPr id="212" name="楕円 211"/>
        <xdr:cNvSpPr/>
      </xdr:nvSpPr>
      <xdr:spPr>
        <a:xfrm>
          <a:off x="4902200" y="140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165592</xdr:rowOff>
    </xdr:from>
    <xdr:ext cx="762000" cy="259045"/>
    <xdr:sp macro="" textlink="">
      <xdr:nvSpPr>
        <xdr:cNvPr id="213" name="人件費・物件費等の状況該当値テキスト"/>
        <xdr:cNvSpPr txBox="1"/>
      </xdr:nvSpPr>
      <xdr:spPr>
        <a:xfrm>
          <a:off x="5041900" y="1388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81710</xdr:rowOff>
    </xdr:from>
    <xdr:to>
      <xdr:col>19</xdr:col>
      <xdr:colOff>184150</xdr:colOff>
      <xdr:row>82</xdr:row>
      <xdr:rowOff>11860</xdr:rowOff>
    </xdr:to>
    <xdr:sp macro="" textlink="">
      <xdr:nvSpPr>
        <xdr:cNvPr id="214" name="楕円 213"/>
        <xdr:cNvSpPr/>
      </xdr:nvSpPr>
      <xdr:spPr>
        <a:xfrm>
          <a:off x="4064000" y="13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22037</xdr:rowOff>
    </xdr:from>
    <xdr:ext cx="736600" cy="259045"/>
    <xdr:sp macro="" textlink="">
      <xdr:nvSpPr>
        <xdr:cNvPr id="215" name="テキスト ボックス 214"/>
        <xdr:cNvSpPr txBox="1"/>
      </xdr:nvSpPr>
      <xdr:spPr>
        <a:xfrm>
          <a:off x="3733800" y="1373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73458</xdr:rowOff>
    </xdr:from>
    <xdr:to>
      <xdr:col>15</xdr:col>
      <xdr:colOff>133350</xdr:colOff>
      <xdr:row>82</xdr:row>
      <xdr:rowOff>3608</xdr:rowOff>
    </xdr:to>
    <xdr:sp macro="" textlink="">
      <xdr:nvSpPr>
        <xdr:cNvPr id="216" name="楕円 215"/>
        <xdr:cNvSpPr/>
      </xdr:nvSpPr>
      <xdr:spPr>
        <a:xfrm>
          <a:off x="3175000" y="139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13785</xdr:rowOff>
    </xdr:from>
    <xdr:ext cx="762000" cy="259045"/>
    <xdr:sp macro="" textlink="">
      <xdr:nvSpPr>
        <xdr:cNvPr id="217" name="テキスト ボックス 216"/>
        <xdr:cNvSpPr txBox="1"/>
      </xdr:nvSpPr>
      <xdr:spPr>
        <a:xfrm>
          <a:off x="2844800" y="137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80794</xdr:rowOff>
    </xdr:from>
    <xdr:to>
      <xdr:col>11</xdr:col>
      <xdr:colOff>82550</xdr:colOff>
      <xdr:row>82</xdr:row>
      <xdr:rowOff>10944</xdr:rowOff>
    </xdr:to>
    <xdr:sp macro="" textlink="">
      <xdr:nvSpPr>
        <xdr:cNvPr id="218" name="楕円 217"/>
        <xdr:cNvSpPr/>
      </xdr:nvSpPr>
      <xdr:spPr>
        <a:xfrm>
          <a:off x="2286000" y="139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19" name="テキスト ボックス 218"/>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76008</xdr:rowOff>
    </xdr:from>
    <xdr:to>
      <xdr:col>7</xdr:col>
      <xdr:colOff>31750</xdr:colOff>
      <xdr:row>82</xdr:row>
      <xdr:rowOff>6158</xdr:rowOff>
    </xdr:to>
    <xdr:sp macro="" textlink="">
      <xdr:nvSpPr>
        <xdr:cNvPr id="220" name="楕円 219"/>
        <xdr:cNvSpPr/>
      </xdr:nvSpPr>
      <xdr:spPr>
        <a:xfrm>
          <a:off x="1397000" y="139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16335</xdr:rowOff>
    </xdr:from>
    <xdr:ext cx="762000" cy="259045"/>
    <xdr:sp macro="" textlink="">
      <xdr:nvSpPr>
        <xdr:cNvPr id="221" name="テキスト ボックス 220"/>
        <xdr:cNvSpPr txBox="1"/>
      </xdr:nvSpPr>
      <xdr:spPr>
        <a:xfrm>
          <a:off x="1066800" y="137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ラスパイレス指数は、年々減少している。</a:t>
          </a:r>
        </a:p>
        <a:p>
          <a:r>
            <a:rPr kumimoji="1" lang="ja-JP" altLang="en-US" sz="1300">
              <a:latin typeface="ＭＳ Ｐゴシック" panose="020B0600070205080204" pitchFamily="50" charset="-128"/>
              <a:ea typeface="ＭＳ Ｐゴシック" panose="020B0600070205080204" pitchFamily="50" charset="-128"/>
            </a:rPr>
            <a:t>　これまでの人件費削減の取り組みとしては、退職時の特別昇給の廃止、退職手当の引き下げ、特殊勤務手当、選挙時以外の管理職特別手当の廃止などの給与制度の見直しによって人件費の削減に努めている。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今後も、国家公務員給与水準や本市の財政状況を踏まえ、適正な給与制度の運営、定員管理の適正化とあわせて人件費の削減に努めていく。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16329</xdr:rowOff>
    </xdr:to>
    <xdr:cxnSp macro="">
      <xdr:nvCxnSpPr>
        <xdr:cNvPr id="257" name="直線コネクタ 256"/>
        <xdr:cNvCxnSpPr/>
      </xdr:nvCxnSpPr>
      <xdr:spPr>
        <a:xfrm flipV="1">
          <a:off x="16179800" y="148463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0" name="直線コネクタ 259"/>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xdr:cNvCxnSpPr/>
      </xdr:nvCxnSpPr>
      <xdr:spPr>
        <a:xfrm flipV="1">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66" name="直線コネクタ 265"/>
        <xdr:cNvCxnSpPr/>
      </xdr:nvCxnSpPr>
      <xdr:spPr>
        <a:xfrm>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人口千人当たりの職員数は、年々微増の傾向にあるが、いずれも類似団体の平均値を下回っている。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今後も定員管理適正化により退職者に対し新規採用者数の抑制を図るとともに、組織や事務作業の見直しを進めていく。行政需要に適切に対応できる効率的な組織運営に向け、職員数の適正化に努める。</a:t>
          </a:r>
        </a:p>
        <a:p>
          <a:endPar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84001</xdr:rowOff>
    </xdr:to>
    <xdr:cxnSp macro="">
      <xdr:nvCxnSpPr>
        <xdr:cNvPr id="322" name="直線コネクタ 321"/>
        <xdr:cNvCxnSpPr/>
      </xdr:nvCxnSpPr>
      <xdr:spPr>
        <a:xfrm>
          <a:off x="16179800" y="1034170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54701</xdr:rowOff>
    </xdr:to>
    <xdr:cxnSp macro="">
      <xdr:nvCxnSpPr>
        <xdr:cNvPr id="325" name="直線コネクタ 324"/>
        <xdr:cNvCxnSpPr/>
      </xdr:nvCxnSpPr>
      <xdr:spPr>
        <a:xfrm>
          <a:off x="15290800" y="1033308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46083</xdr:rowOff>
    </xdr:to>
    <xdr:cxnSp macro="">
      <xdr:nvCxnSpPr>
        <xdr:cNvPr id="328" name="直線コネクタ 327"/>
        <xdr:cNvCxnSpPr/>
      </xdr:nvCxnSpPr>
      <xdr:spPr>
        <a:xfrm>
          <a:off x="14401800" y="102986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167549</xdr:rowOff>
    </xdr:from>
    <xdr:to>
      <xdr:col>68</xdr:col>
      <xdr:colOff>152400</xdr:colOff>
      <xdr:row>60</xdr:row>
      <xdr:rowOff>11612</xdr:rowOff>
    </xdr:to>
    <xdr:cxnSp macro="">
      <xdr:nvCxnSpPr>
        <xdr:cNvPr id="331" name="直線コネクタ 330"/>
        <xdr:cNvCxnSpPr/>
      </xdr:nvCxnSpPr>
      <xdr:spPr>
        <a:xfrm>
          <a:off x="13512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43" name="楕円 342"/>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4" name="テキスト ボックス 343"/>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5" name="楕円 344"/>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6" name="テキスト ボックス 345"/>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47" name="楕円 346"/>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48" name="テキスト ボックス 347"/>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116749</xdr:rowOff>
    </xdr:from>
    <xdr:to>
      <xdr:col>64</xdr:col>
      <xdr:colOff>152400</xdr:colOff>
      <xdr:row>60</xdr:row>
      <xdr:rowOff>46899</xdr:rowOff>
    </xdr:to>
    <xdr:sp macro="" textlink="">
      <xdr:nvSpPr>
        <xdr:cNvPr id="349" name="楕円 348"/>
        <xdr:cNvSpPr/>
      </xdr:nvSpPr>
      <xdr:spPr>
        <a:xfrm>
          <a:off x="13462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57076</xdr:rowOff>
    </xdr:from>
    <xdr:ext cx="762000" cy="259045"/>
    <xdr:sp macro="" textlink="">
      <xdr:nvSpPr>
        <xdr:cNvPr id="350" name="テキスト ボックス 349"/>
        <xdr:cNvSpPr txBox="1"/>
      </xdr:nvSpPr>
      <xdr:spPr>
        <a:xfrm>
          <a:off x="13131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実質公債費比率は、年々減少傾向にあり改善がみられる。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地方債の発行を控え、償還額以内としていること、また、普通交付税措置の割合が高く有利な起債（合併特例債、辺地対策事業債）を利用したことが要因となり、数値が減少し、類似団体の平均を下回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今後も起債額は減少していく見込みであるため、実質公債費比率の数値も低くなっていく。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83" name="直線コネクタ 382"/>
        <xdr:cNvCxnSpPr/>
      </xdr:nvCxnSpPr>
      <xdr:spPr>
        <a:xfrm flipV="1">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124460</xdr:rowOff>
    </xdr:to>
    <xdr:cxnSp macro="">
      <xdr:nvCxnSpPr>
        <xdr:cNvPr id="386" name="直線コネクタ 385"/>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89" name="直線コネクタ 388"/>
        <xdr:cNvCxnSpPr/>
      </xdr:nvCxnSpPr>
      <xdr:spPr>
        <a:xfrm flipV="1">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1270</xdr:rowOff>
    </xdr:to>
    <xdr:cxnSp macro="">
      <xdr:nvCxnSpPr>
        <xdr:cNvPr id="392" name="直線コネクタ 391"/>
        <xdr:cNvCxnSpPr/>
      </xdr:nvCxnSpPr>
      <xdr:spPr>
        <a:xfrm flipV="1">
          <a:off x="13512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3"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5" name="テキスト ボックス 404"/>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7" name="テキスト ボックス 40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8" name="楕円 407"/>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09" name="テキスト ボックス 408"/>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0" name="楕円 409"/>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1" name="テキスト ボックス 410"/>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将来負担比率は年々減少傾向にあったが、平成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となっている。これは、地方債の発行を控え、償還額以内としていることや、特定目的基金への積み立てにより充当可能金額が増加したことが主な要因となっている。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財政状況が厳しい現状は続くが、将来負担比率に関しては過去数年で大きく改善してきたといえる。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今後は、市中長期財政計画を基準とした財政運営を行うことで引き続き将来負担比率の抑制に努め、財政の健全化を図っていく。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136703</xdr:rowOff>
    </xdr:from>
    <xdr:to>
      <xdr:col>72</xdr:col>
      <xdr:colOff>203200</xdr:colOff>
      <xdr:row>15</xdr:row>
      <xdr:rowOff>71425</xdr:rowOff>
    </xdr:to>
    <xdr:cxnSp macro="">
      <xdr:nvCxnSpPr>
        <xdr:cNvPr id="443" name="直線コネクタ 442"/>
        <xdr:cNvCxnSpPr/>
      </xdr:nvCxnSpPr>
      <xdr:spPr>
        <a:xfrm flipV="1">
          <a:off x="14401800" y="253700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71425</xdr:rowOff>
    </xdr:from>
    <xdr:to>
      <xdr:col>68</xdr:col>
      <xdr:colOff>152400</xdr:colOff>
      <xdr:row>15</xdr:row>
      <xdr:rowOff>119685</xdr:rowOff>
    </xdr:to>
    <xdr:cxnSp macro="">
      <xdr:nvCxnSpPr>
        <xdr:cNvPr id="446" name="直線コネクタ 445"/>
        <xdr:cNvCxnSpPr/>
      </xdr:nvCxnSpPr>
      <xdr:spPr>
        <a:xfrm flipV="1">
          <a:off x="13512800" y="26431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9" name="フローチャート: 判断 448"/>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0" name="テキスト ボックス 449"/>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1" name="フローチャート: 判断 450"/>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2" name="テキスト ボックス 451"/>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4" name="テキスト ボックス 453"/>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85903</xdr:rowOff>
    </xdr:from>
    <xdr:to>
      <xdr:col>73</xdr:col>
      <xdr:colOff>44450</xdr:colOff>
      <xdr:row>15</xdr:row>
      <xdr:rowOff>16053</xdr:rowOff>
    </xdr:to>
    <xdr:sp macro="" textlink="">
      <xdr:nvSpPr>
        <xdr:cNvPr id="460" name="楕円 459"/>
        <xdr:cNvSpPr/>
      </xdr:nvSpPr>
      <xdr:spPr>
        <a:xfrm>
          <a:off x="15240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26230</xdr:rowOff>
    </xdr:from>
    <xdr:ext cx="762000" cy="259045"/>
    <xdr:sp macro="" textlink="">
      <xdr:nvSpPr>
        <xdr:cNvPr id="461" name="テキスト ボックス 460"/>
        <xdr:cNvSpPr txBox="1"/>
      </xdr:nvSpPr>
      <xdr:spPr>
        <a:xfrm>
          <a:off x="14909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20625</xdr:rowOff>
    </xdr:from>
    <xdr:to>
      <xdr:col>68</xdr:col>
      <xdr:colOff>203200</xdr:colOff>
      <xdr:row>15</xdr:row>
      <xdr:rowOff>122225</xdr:rowOff>
    </xdr:to>
    <xdr:sp macro="" textlink="">
      <xdr:nvSpPr>
        <xdr:cNvPr id="462" name="楕円 461"/>
        <xdr:cNvSpPr/>
      </xdr:nvSpPr>
      <xdr:spPr>
        <a:xfrm>
          <a:off x="14351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132402</xdr:rowOff>
    </xdr:from>
    <xdr:ext cx="762000" cy="259045"/>
    <xdr:sp macro="" textlink="">
      <xdr:nvSpPr>
        <xdr:cNvPr id="463" name="テキスト ボックス 462"/>
        <xdr:cNvSpPr txBox="1"/>
      </xdr:nvSpPr>
      <xdr:spPr>
        <a:xfrm>
          <a:off x="14020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68885</xdr:rowOff>
    </xdr:from>
    <xdr:to>
      <xdr:col>64</xdr:col>
      <xdr:colOff>152400</xdr:colOff>
      <xdr:row>15</xdr:row>
      <xdr:rowOff>170485</xdr:rowOff>
    </xdr:to>
    <xdr:sp macro="" textlink="">
      <xdr:nvSpPr>
        <xdr:cNvPr id="464" name="楕円 463"/>
        <xdr:cNvSpPr/>
      </xdr:nvSpPr>
      <xdr:spPr>
        <a:xfrm>
          <a:off x="13462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9212</xdr:rowOff>
    </xdr:from>
    <xdr:ext cx="762000" cy="259045"/>
    <xdr:sp macro="" textlink="">
      <xdr:nvSpPr>
        <xdr:cNvPr id="465" name="テキスト ボックス 464"/>
        <xdr:cNvSpPr txBox="1"/>
      </xdr:nvSpPr>
      <xdr:spPr>
        <a:xfrm>
          <a:off x="13131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２ポイントの増となった。</a:t>
          </a:r>
        </a:p>
        <a:p>
          <a:r>
            <a:rPr kumimoji="1" lang="ja-JP" altLang="en-US" sz="1300">
              <a:latin typeface="ＭＳ Ｐゴシック" panose="020B0600070205080204" pitchFamily="50" charset="-128"/>
              <a:ea typeface="ＭＳ Ｐゴシック" panose="020B0600070205080204" pitchFamily="50" charset="-128"/>
            </a:rPr>
            <a:t>　計画的な職員採用により、近年は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台を推移しており、類似団体平均と比較しても低い水準で推移している。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令和元年度は東日本台風の災害対応に係る時間外手当が大きく増加したため、全体的な人件費の増加に繋がった。</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年に策定した定員適正化計画に基づき、人件費の抑制に努める。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114300</xdr:rowOff>
    </xdr:from>
    <xdr:to>
      <xdr:col>24</xdr:col>
      <xdr:colOff>25400</xdr:colOff>
      <xdr:row>32</xdr:row>
      <xdr:rowOff>139700</xdr:rowOff>
    </xdr:to>
    <xdr:cxnSp macro="">
      <xdr:nvCxnSpPr>
        <xdr:cNvPr id="66" name="直線コネクタ 65"/>
        <xdr:cNvCxnSpPr/>
      </xdr:nvCxnSpPr>
      <xdr:spPr>
        <a:xfrm>
          <a:off x="3987800" y="560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114300</xdr:rowOff>
    </xdr:from>
    <xdr:to>
      <xdr:col>19</xdr:col>
      <xdr:colOff>187325</xdr:colOff>
      <xdr:row>32</xdr:row>
      <xdr:rowOff>127000</xdr:rowOff>
    </xdr:to>
    <xdr:cxnSp macro="">
      <xdr:nvCxnSpPr>
        <xdr:cNvPr id="69" name="直線コネクタ 68"/>
        <xdr:cNvCxnSpPr/>
      </xdr:nvCxnSpPr>
      <xdr:spPr>
        <a:xfrm flipV="1">
          <a:off x="3098800" y="560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44450</xdr:rowOff>
    </xdr:to>
    <xdr:cxnSp macro="">
      <xdr:nvCxnSpPr>
        <xdr:cNvPr id="72" name="直線コネクタ 71"/>
        <xdr:cNvCxnSpPr/>
      </xdr:nvCxnSpPr>
      <xdr:spPr>
        <a:xfrm flipV="1">
          <a:off x="2209800" y="561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44450</xdr:rowOff>
    </xdr:to>
    <xdr:cxnSp macro="">
      <xdr:nvCxnSpPr>
        <xdr:cNvPr id="75" name="直線コネクタ 74"/>
        <xdr:cNvCxnSpPr/>
      </xdr:nvCxnSpPr>
      <xdr:spPr>
        <a:xfrm>
          <a:off x="1320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88900</xdr:rowOff>
    </xdr:from>
    <xdr:to>
      <xdr:col>24</xdr:col>
      <xdr:colOff>76200</xdr:colOff>
      <xdr:row>33</xdr:row>
      <xdr:rowOff>19050</xdr:rowOff>
    </xdr:to>
    <xdr:sp macro="" textlink="">
      <xdr:nvSpPr>
        <xdr:cNvPr id="85" name="楕円 84"/>
        <xdr:cNvSpPr/>
      </xdr:nvSpPr>
      <xdr:spPr>
        <a:xfrm>
          <a:off x="4775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762000" cy="259045"/>
    <xdr:sp macro="" textlink="">
      <xdr:nvSpPr>
        <xdr:cNvPr id="86" name="人件費該当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63500</xdr:rowOff>
    </xdr:from>
    <xdr:to>
      <xdr:col>20</xdr:col>
      <xdr:colOff>38100</xdr:colOff>
      <xdr:row>32</xdr:row>
      <xdr:rowOff>165100</xdr:rowOff>
    </xdr:to>
    <xdr:sp macro="" textlink="">
      <xdr:nvSpPr>
        <xdr:cNvPr id="87" name="楕円 86"/>
        <xdr:cNvSpPr/>
      </xdr:nvSpPr>
      <xdr:spPr>
        <a:xfrm>
          <a:off x="3937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88" name="テキスト ボックス 87"/>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16527</xdr:rowOff>
    </xdr:from>
    <xdr:ext cx="762000" cy="259045"/>
    <xdr:sp macro="" textlink="">
      <xdr:nvSpPr>
        <xdr:cNvPr id="90" name="テキスト ボックス 89"/>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物件費については、毎年予算を精査し削減に努めている。</a:t>
          </a:r>
        </a:p>
        <a:p>
          <a:r>
            <a:rPr kumimoji="1" lang="ja-JP" altLang="en-US" sz="1300">
              <a:latin typeface="ＭＳ Ｐゴシック" panose="020B0600070205080204" pitchFamily="50" charset="-128"/>
              <a:ea typeface="ＭＳ Ｐゴシック" panose="020B0600070205080204" pitchFamily="50" charset="-128"/>
            </a:rPr>
            <a:t>　令和元年度決算は、東日本台風に係る災害ごみの収集に要した経費が大きかったが、決算全体に占める割合は前年度比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今後も引き続き職員のコスト削減に対する意識を徹底する。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101600</xdr:rowOff>
    </xdr:to>
    <xdr:cxnSp macro="">
      <xdr:nvCxnSpPr>
        <xdr:cNvPr id="127" name="直線コネクタ 126"/>
        <xdr:cNvCxnSpPr/>
      </xdr:nvCxnSpPr>
      <xdr:spPr>
        <a:xfrm flipV="1">
          <a:off x="15671800" y="269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101600</xdr:rowOff>
    </xdr:to>
    <xdr:cxnSp macro="">
      <xdr:nvCxnSpPr>
        <xdr:cNvPr id="130" name="直線コネクタ 129"/>
        <xdr:cNvCxnSpPr/>
      </xdr:nvCxnSpPr>
      <xdr:spPr>
        <a:xfrm>
          <a:off x="14782800" y="274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0</xdr:rowOff>
    </xdr:to>
    <xdr:cxnSp macro="">
      <xdr:nvCxnSpPr>
        <xdr:cNvPr id="133" name="直線コネクタ 132"/>
        <xdr:cNvCxnSpPr/>
      </xdr:nvCxnSpPr>
      <xdr:spPr>
        <a:xfrm>
          <a:off x="13893800" y="274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0</xdr:rowOff>
    </xdr:to>
    <xdr:cxnSp macro="">
      <xdr:nvCxnSpPr>
        <xdr:cNvPr id="136" name="直線コネクタ 135"/>
        <xdr:cNvCxnSpPr/>
      </xdr:nvCxnSpPr>
      <xdr:spPr>
        <a:xfrm>
          <a:off x="13004800" y="270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扶助費は、近年は同水準で推移していたが、令和元年度決算では前年度比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これは、私立保育施設運営委託事業費の増、障がい者介護給付、訓練等給付費の増が影響している。</a:t>
          </a:r>
        </a:p>
        <a:p>
          <a:r>
            <a:rPr kumimoji="1" lang="ja-JP" altLang="en-US" sz="1300">
              <a:latin typeface="ＭＳ Ｐゴシック" panose="020B0600070205080204" pitchFamily="50" charset="-128"/>
              <a:ea typeface="ＭＳ Ｐゴシック" panose="020B0600070205080204" pitchFamily="50" charset="-128"/>
            </a:rPr>
            <a:t>　今後は、資格審査の適正化や単独事業の見直しを図るなど、可能な限り経費の削減に努める。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127000</xdr:rowOff>
    </xdr:to>
    <xdr:cxnSp macro="">
      <xdr:nvCxnSpPr>
        <xdr:cNvPr id="190" name="直線コネクタ 189"/>
        <xdr:cNvCxnSpPr/>
      </xdr:nvCxnSpPr>
      <xdr:spPr>
        <a:xfrm>
          <a:off x="3987800" y="95975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55</xdr:row>
      <xdr:rowOff>167822</xdr:rowOff>
    </xdr:to>
    <xdr:cxnSp macro="">
      <xdr:nvCxnSpPr>
        <xdr:cNvPr id="193" name="直線コネクタ 192"/>
        <xdr:cNvCxnSpPr/>
      </xdr:nvCxnSpPr>
      <xdr:spPr>
        <a:xfrm>
          <a:off x="3098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196" name="直線コネクタ 195"/>
        <xdr:cNvCxnSpPr/>
      </xdr:nvCxnSpPr>
      <xdr:spPr>
        <a:xfrm flipV="1">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12700</xdr:rowOff>
    </xdr:to>
    <xdr:cxnSp macro="">
      <xdr:nvCxnSpPr>
        <xdr:cNvPr id="199" name="直線コネクタ 198"/>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3" name="楕円 212"/>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4" name="テキスト ボックス 213"/>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7" name="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8" name="テキスト ボックス 217"/>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その他の数値について、近年は一定の水準で推移している。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介護保険事業、下水道事業など他会計への繰出金の割合が大きいため、これらの規模縮小が課題となっている。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営企業会計はアウトソーシングを進め、経費を削減するとともに独立採算の原則に立ち返った運営の健全化を図り、国民健康保険事業は保険税の適正化を図るなどにより普通会計の負担の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51" name="直線コネクタ 250"/>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4" name="直線コネクタ 253"/>
        <xdr:cNvCxnSpPr/>
      </xdr:nvCxnSpPr>
      <xdr:spPr>
        <a:xfrm>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7" name="直線コネクタ 256"/>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43180</xdr:rowOff>
    </xdr:to>
    <xdr:cxnSp macro="">
      <xdr:nvCxnSpPr>
        <xdr:cNvPr id="260" name="直線コネクタ 259"/>
        <xdr:cNvCxnSpPr/>
      </xdr:nvCxnSpPr>
      <xdr:spPr>
        <a:xfrm>
          <a:off x="13004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6" name="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8" name="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％前後で推移しており、類似団体平均を大きく上回る状態が続いている。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今後は、ごみ処理、し尿処理、消防業務、病院事業など南那須地区広域行政事務組合に対する負担金が増加することが想定されるが、可能な限りの削減に努める。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39</xdr:row>
      <xdr:rowOff>168910</xdr:rowOff>
    </xdr:to>
    <xdr:cxnSp macro="">
      <xdr:nvCxnSpPr>
        <xdr:cNvPr id="312" name="直線コネクタ 311"/>
        <xdr:cNvCxnSpPr/>
      </xdr:nvCxnSpPr>
      <xdr:spPr>
        <a:xfrm flipV="1">
          <a:off x="15671800" y="6817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39</xdr:row>
      <xdr:rowOff>168910</xdr:rowOff>
    </xdr:to>
    <xdr:cxnSp macro="">
      <xdr:nvCxnSpPr>
        <xdr:cNvPr id="315" name="直線コネクタ 314"/>
        <xdr:cNvCxnSpPr/>
      </xdr:nvCxnSpPr>
      <xdr:spPr>
        <a:xfrm>
          <a:off x="14782800" y="684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12700</xdr:rowOff>
    </xdr:to>
    <xdr:cxnSp macro="">
      <xdr:nvCxnSpPr>
        <xdr:cNvPr id="318" name="直線コネクタ 317"/>
        <xdr:cNvCxnSpPr/>
      </xdr:nvCxnSpPr>
      <xdr:spPr>
        <a:xfrm flipV="1">
          <a:off x="13893800" y="684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40</xdr:row>
      <xdr:rowOff>12700</xdr:rowOff>
    </xdr:to>
    <xdr:cxnSp macro="">
      <xdr:nvCxnSpPr>
        <xdr:cNvPr id="321" name="直線コネクタ 320"/>
        <xdr:cNvCxnSpPr/>
      </xdr:nvCxnSpPr>
      <xdr:spPr>
        <a:xfrm>
          <a:off x="13004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80010</xdr:rowOff>
    </xdr:from>
    <xdr:to>
      <xdr:col>82</xdr:col>
      <xdr:colOff>158750</xdr:colOff>
      <xdr:row>40</xdr:row>
      <xdr:rowOff>10160</xdr:rowOff>
    </xdr:to>
    <xdr:sp macro="" textlink="">
      <xdr:nvSpPr>
        <xdr:cNvPr id="331" name="楕円 330"/>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160037</xdr:rowOff>
    </xdr:from>
    <xdr:ext cx="762000" cy="259045"/>
    <xdr:sp macro="" textlink="">
      <xdr:nvSpPr>
        <xdr:cNvPr id="332" name="補助費等該当値テキスト"/>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118110</xdr:rowOff>
    </xdr:from>
    <xdr:to>
      <xdr:col>78</xdr:col>
      <xdr:colOff>120650</xdr:colOff>
      <xdr:row>40</xdr:row>
      <xdr:rowOff>48260</xdr:rowOff>
    </xdr:to>
    <xdr:sp macro="" textlink="">
      <xdr:nvSpPr>
        <xdr:cNvPr id="333" name="楕円 332"/>
        <xdr:cNvSpPr/>
      </xdr:nvSpPr>
      <xdr:spPr>
        <a:xfrm>
          <a:off x="15621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33037</xdr:rowOff>
    </xdr:from>
    <xdr:ext cx="736600" cy="259045"/>
    <xdr:sp macro="" textlink="">
      <xdr:nvSpPr>
        <xdr:cNvPr id="334" name="テキスト ボックス 333"/>
        <xdr:cNvSpPr txBox="1"/>
      </xdr:nvSpPr>
      <xdr:spPr>
        <a:xfrm>
          <a:off x="15290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102870</xdr:rowOff>
    </xdr:from>
    <xdr:to>
      <xdr:col>74</xdr:col>
      <xdr:colOff>31750</xdr:colOff>
      <xdr:row>40</xdr:row>
      <xdr:rowOff>33020</xdr:rowOff>
    </xdr:to>
    <xdr:sp macro="" textlink="">
      <xdr:nvSpPr>
        <xdr:cNvPr id="335" name="楕円 334"/>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17797</xdr:rowOff>
    </xdr:from>
    <xdr:ext cx="762000" cy="259045"/>
    <xdr:sp macro="" textlink="">
      <xdr:nvSpPr>
        <xdr:cNvPr id="336" name="テキスト ボックス 335"/>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7" name="楕円 33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8" name="テキスト ボックス 33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9" name="楕円 338"/>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40" name="テキスト ボックス 339"/>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近年の地方債発行を償還額以内としたことで全体の償還額が減少したこと、また、補償金免除繰上償還制度の活用により低利な借り入れへの借換を行ったことにより年々減少してお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令和元年度決算は元金と利子ともに前年度比で減となったため公債費の割合が減少した。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156718</xdr:rowOff>
    </xdr:to>
    <xdr:cxnSp macro="">
      <xdr:nvCxnSpPr>
        <xdr:cNvPr id="370" name="直線コネクタ 369"/>
        <xdr:cNvCxnSpPr/>
      </xdr:nvCxnSpPr>
      <xdr:spPr>
        <a:xfrm flipV="1">
          <a:off x="3987800" y="13340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161289</xdr:rowOff>
    </xdr:to>
    <xdr:cxnSp macro="">
      <xdr:nvCxnSpPr>
        <xdr:cNvPr id="373" name="直線コネクタ 372"/>
        <xdr:cNvCxnSpPr/>
      </xdr:nvCxnSpPr>
      <xdr:spPr>
        <a:xfrm flipV="1">
          <a:off x="3098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8128</xdr:rowOff>
    </xdr:to>
    <xdr:cxnSp macro="">
      <xdr:nvCxnSpPr>
        <xdr:cNvPr id="376" name="直線コネクタ 375"/>
        <xdr:cNvCxnSpPr/>
      </xdr:nvCxnSpPr>
      <xdr:spPr>
        <a:xfrm flipV="1">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79" name="直線コネクタ 378"/>
        <xdr:cNvCxnSpPr/>
      </xdr:nvCxnSpPr>
      <xdr:spPr>
        <a:xfrm>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0"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1" name="楕円 39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2" name="テキスト ボックス 39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94" name="テキスト ボックス 393"/>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5" name="楕円 394"/>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96" name="テキスト ボックス 395"/>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7" name="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公債費以外は、類似団体と比較して平均値を大きく上回っており、これは広域行政事務組合への負担金が大きな要因となっている。</a:t>
          </a:r>
        </a:p>
        <a:p>
          <a:r>
            <a:rPr kumimoji="1" lang="ja-JP" altLang="en-US" sz="1300">
              <a:latin typeface="ＭＳ Ｐゴシック" panose="020B0600070205080204" pitchFamily="50" charset="-128"/>
              <a:ea typeface="ＭＳ Ｐゴシック" panose="020B0600070205080204" pitchFamily="50" charset="-128"/>
            </a:rPr>
            <a:t>　広域行政事務組合への負担金は、ごみ処理、し尿処理、消防業務、病院事業など経常的な業務にかかる負担金であるため、今後も高い数値で推移すると考えられるが、負担金の精査を行うことで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153670</xdr:rowOff>
    </xdr:to>
    <xdr:cxnSp macro="">
      <xdr:nvCxnSpPr>
        <xdr:cNvPr id="431" name="直線コネクタ 430"/>
        <xdr:cNvCxnSpPr/>
      </xdr:nvCxnSpPr>
      <xdr:spPr>
        <a:xfrm flipV="1">
          <a:off x="15671800" y="13286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153670</xdr:rowOff>
    </xdr:to>
    <xdr:cxnSp macro="">
      <xdr:nvCxnSpPr>
        <xdr:cNvPr id="434" name="直線コネクタ 433"/>
        <xdr:cNvCxnSpPr/>
      </xdr:nvCxnSpPr>
      <xdr:spPr>
        <a:xfrm>
          <a:off x="14782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107950</xdr:rowOff>
    </xdr:to>
    <xdr:cxnSp macro="">
      <xdr:nvCxnSpPr>
        <xdr:cNvPr id="437" name="直線コネクタ 436"/>
        <xdr:cNvCxnSpPr/>
      </xdr:nvCxnSpPr>
      <xdr:spPr>
        <a:xfrm flipV="1">
          <a:off x="13893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107950</xdr:rowOff>
    </xdr:to>
    <xdr:cxnSp macro="">
      <xdr:nvCxnSpPr>
        <xdr:cNvPr id="440" name="直線コネクタ 439"/>
        <xdr:cNvCxnSpPr/>
      </xdr:nvCxnSpPr>
      <xdr:spPr>
        <a:xfrm>
          <a:off x="13004800" y="13187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51"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2" name="楕円 451"/>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53" name="テキスト ボックス 452"/>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5" name="テキスト ボックス 454"/>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6" name="楕円 45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7" name="テキスト ボックス 45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58" name="楕円 457"/>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59" name="テキスト ボックス 458"/>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140139</xdr:rowOff>
    </xdr:from>
    <xdr:to>
      <xdr:col>29</xdr:col>
      <xdr:colOff>127000</xdr:colOff>
      <xdr:row>18</xdr:row>
      <xdr:rowOff>3502</xdr:rowOff>
    </xdr:to>
    <xdr:cxnSp macro="">
      <xdr:nvCxnSpPr>
        <xdr:cNvPr id="52" name="直線コネクタ 51"/>
        <xdr:cNvCxnSpPr/>
      </xdr:nvCxnSpPr>
      <xdr:spPr bwMode="auto">
        <a:xfrm flipV="1">
          <a:off x="5003800" y="3102414"/>
          <a:ext cx="6477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3502</xdr:rowOff>
    </xdr:from>
    <xdr:to>
      <xdr:col>26</xdr:col>
      <xdr:colOff>50800</xdr:colOff>
      <xdr:row>18</xdr:row>
      <xdr:rowOff>16695</xdr:rowOff>
    </xdr:to>
    <xdr:cxnSp macro="">
      <xdr:nvCxnSpPr>
        <xdr:cNvPr id="55" name="直線コネクタ 54"/>
        <xdr:cNvCxnSpPr/>
      </xdr:nvCxnSpPr>
      <xdr:spPr bwMode="auto">
        <a:xfrm flipV="1">
          <a:off x="4305300" y="3137227"/>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16695</xdr:rowOff>
    </xdr:from>
    <xdr:to>
      <xdr:col>22</xdr:col>
      <xdr:colOff>114300</xdr:colOff>
      <xdr:row>18</xdr:row>
      <xdr:rowOff>20255</xdr:rowOff>
    </xdr:to>
    <xdr:cxnSp macro="">
      <xdr:nvCxnSpPr>
        <xdr:cNvPr id="58" name="直線コネクタ 57"/>
        <xdr:cNvCxnSpPr/>
      </xdr:nvCxnSpPr>
      <xdr:spPr bwMode="auto">
        <a:xfrm flipV="1">
          <a:off x="3606800" y="3150420"/>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20255</xdr:rowOff>
    </xdr:from>
    <xdr:to>
      <xdr:col>18</xdr:col>
      <xdr:colOff>177800</xdr:colOff>
      <xdr:row>18</xdr:row>
      <xdr:rowOff>66465</xdr:rowOff>
    </xdr:to>
    <xdr:cxnSp macro="">
      <xdr:nvCxnSpPr>
        <xdr:cNvPr id="61" name="直線コネクタ 60"/>
        <xdr:cNvCxnSpPr/>
      </xdr:nvCxnSpPr>
      <xdr:spPr bwMode="auto">
        <a:xfrm flipV="1">
          <a:off x="2908300" y="3153980"/>
          <a:ext cx="698500" cy="4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89339</xdr:rowOff>
    </xdr:from>
    <xdr:to>
      <xdr:col>29</xdr:col>
      <xdr:colOff>177800</xdr:colOff>
      <xdr:row>18</xdr:row>
      <xdr:rowOff>19489</xdr:rowOff>
    </xdr:to>
    <xdr:sp macro="" textlink="">
      <xdr:nvSpPr>
        <xdr:cNvPr id="71" name="楕円 70"/>
        <xdr:cNvSpPr/>
      </xdr:nvSpPr>
      <xdr:spPr bwMode="auto">
        <a:xfrm>
          <a:off x="5600700" y="305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61416</xdr:rowOff>
    </xdr:from>
    <xdr:ext cx="762000" cy="259045"/>
    <xdr:sp macro="" textlink="">
      <xdr:nvSpPr>
        <xdr:cNvPr id="72" name="人口1人当たり決算額の推移該当値テキスト130"/>
        <xdr:cNvSpPr txBox="1"/>
      </xdr:nvSpPr>
      <xdr:spPr>
        <a:xfrm>
          <a:off x="5740400" y="302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124152</xdr:rowOff>
    </xdr:from>
    <xdr:to>
      <xdr:col>26</xdr:col>
      <xdr:colOff>101600</xdr:colOff>
      <xdr:row>18</xdr:row>
      <xdr:rowOff>54302</xdr:rowOff>
    </xdr:to>
    <xdr:sp macro="" textlink="">
      <xdr:nvSpPr>
        <xdr:cNvPr id="73" name="楕円 72"/>
        <xdr:cNvSpPr/>
      </xdr:nvSpPr>
      <xdr:spPr bwMode="auto">
        <a:xfrm>
          <a:off x="4953000" y="30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39079</xdr:rowOff>
    </xdr:from>
    <xdr:ext cx="736600" cy="259045"/>
    <xdr:sp macro="" textlink="">
      <xdr:nvSpPr>
        <xdr:cNvPr id="74" name="テキスト ボックス 73"/>
        <xdr:cNvSpPr txBox="1"/>
      </xdr:nvSpPr>
      <xdr:spPr>
        <a:xfrm>
          <a:off x="4622800" y="317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137345</xdr:rowOff>
    </xdr:from>
    <xdr:to>
      <xdr:col>22</xdr:col>
      <xdr:colOff>165100</xdr:colOff>
      <xdr:row>18</xdr:row>
      <xdr:rowOff>67495</xdr:rowOff>
    </xdr:to>
    <xdr:sp macro="" textlink="">
      <xdr:nvSpPr>
        <xdr:cNvPr id="75" name="楕円 74"/>
        <xdr:cNvSpPr/>
      </xdr:nvSpPr>
      <xdr:spPr bwMode="auto">
        <a:xfrm>
          <a:off x="42545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52272</xdr:rowOff>
    </xdr:from>
    <xdr:ext cx="762000" cy="259045"/>
    <xdr:sp macro="" textlink="">
      <xdr:nvSpPr>
        <xdr:cNvPr id="76" name="テキスト ボックス 75"/>
        <xdr:cNvSpPr txBox="1"/>
      </xdr:nvSpPr>
      <xdr:spPr>
        <a:xfrm>
          <a:off x="39243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140905</xdr:rowOff>
    </xdr:from>
    <xdr:to>
      <xdr:col>19</xdr:col>
      <xdr:colOff>38100</xdr:colOff>
      <xdr:row>18</xdr:row>
      <xdr:rowOff>71055</xdr:rowOff>
    </xdr:to>
    <xdr:sp macro="" textlink="">
      <xdr:nvSpPr>
        <xdr:cNvPr id="77" name="楕円 76"/>
        <xdr:cNvSpPr/>
      </xdr:nvSpPr>
      <xdr:spPr bwMode="auto">
        <a:xfrm>
          <a:off x="3556000" y="310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55832</xdr:rowOff>
    </xdr:from>
    <xdr:ext cx="762000" cy="259045"/>
    <xdr:sp macro="" textlink="">
      <xdr:nvSpPr>
        <xdr:cNvPr id="78" name="テキスト ボックス 77"/>
        <xdr:cNvSpPr txBox="1"/>
      </xdr:nvSpPr>
      <xdr:spPr>
        <a:xfrm>
          <a:off x="3225800" y="31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15665</xdr:rowOff>
    </xdr:from>
    <xdr:to>
      <xdr:col>15</xdr:col>
      <xdr:colOff>101600</xdr:colOff>
      <xdr:row>18</xdr:row>
      <xdr:rowOff>117265</xdr:rowOff>
    </xdr:to>
    <xdr:sp macro="" textlink="">
      <xdr:nvSpPr>
        <xdr:cNvPr id="79" name="楕円 78"/>
        <xdr:cNvSpPr/>
      </xdr:nvSpPr>
      <xdr:spPr bwMode="auto">
        <a:xfrm>
          <a:off x="2857500" y="31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102042</xdr:rowOff>
    </xdr:from>
    <xdr:ext cx="762000" cy="259045"/>
    <xdr:sp macro="" textlink="">
      <xdr:nvSpPr>
        <xdr:cNvPr id="80" name="テキスト ボックス 79"/>
        <xdr:cNvSpPr txBox="1"/>
      </xdr:nvSpPr>
      <xdr:spPr>
        <a:xfrm>
          <a:off x="2527300" y="32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239319</xdr:rowOff>
    </xdr:from>
    <xdr:to>
      <xdr:col>29</xdr:col>
      <xdr:colOff>127000</xdr:colOff>
      <xdr:row>35</xdr:row>
      <xdr:rowOff>247948</xdr:rowOff>
    </xdr:to>
    <xdr:cxnSp macro="">
      <xdr:nvCxnSpPr>
        <xdr:cNvPr id="113" name="直線コネクタ 112"/>
        <xdr:cNvCxnSpPr/>
      </xdr:nvCxnSpPr>
      <xdr:spPr bwMode="auto">
        <a:xfrm>
          <a:off x="5003800" y="6849669"/>
          <a:ext cx="647700" cy="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227450</xdr:rowOff>
    </xdr:from>
    <xdr:to>
      <xdr:col>26</xdr:col>
      <xdr:colOff>50800</xdr:colOff>
      <xdr:row>35</xdr:row>
      <xdr:rowOff>239319</xdr:rowOff>
    </xdr:to>
    <xdr:cxnSp macro="">
      <xdr:nvCxnSpPr>
        <xdr:cNvPr id="116" name="直線コネクタ 115"/>
        <xdr:cNvCxnSpPr/>
      </xdr:nvCxnSpPr>
      <xdr:spPr bwMode="auto">
        <a:xfrm>
          <a:off x="4305300" y="6837800"/>
          <a:ext cx="6985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200609</xdr:rowOff>
    </xdr:from>
    <xdr:to>
      <xdr:col>22</xdr:col>
      <xdr:colOff>114300</xdr:colOff>
      <xdr:row>35</xdr:row>
      <xdr:rowOff>227450</xdr:rowOff>
    </xdr:to>
    <xdr:cxnSp macro="">
      <xdr:nvCxnSpPr>
        <xdr:cNvPr id="119" name="直線コネクタ 118"/>
        <xdr:cNvCxnSpPr/>
      </xdr:nvCxnSpPr>
      <xdr:spPr bwMode="auto">
        <a:xfrm>
          <a:off x="3606800" y="6810959"/>
          <a:ext cx="698500" cy="2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200609</xdr:rowOff>
    </xdr:from>
    <xdr:to>
      <xdr:col>18</xdr:col>
      <xdr:colOff>177800</xdr:colOff>
      <xdr:row>35</xdr:row>
      <xdr:rowOff>233490</xdr:rowOff>
    </xdr:to>
    <xdr:cxnSp macro="">
      <xdr:nvCxnSpPr>
        <xdr:cNvPr id="122" name="直線コネクタ 121"/>
        <xdr:cNvCxnSpPr/>
      </xdr:nvCxnSpPr>
      <xdr:spPr bwMode="auto">
        <a:xfrm flipV="1">
          <a:off x="2908300" y="6810959"/>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197148</xdr:rowOff>
    </xdr:from>
    <xdr:to>
      <xdr:col>29</xdr:col>
      <xdr:colOff>177800</xdr:colOff>
      <xdr:row>35</xdr:row>
      <xdr:rowOff>298748</xdr:rowOff>
    </xdr:to>
    <xdr:sp macro="" textlink="">
      <xdr:nvSpPr>
        <xdr:cNvPr id="132" name="楕円 131"/>
        <xdr:cNvSpPr/>
      </xdr:nvSpPr>
      <xdr:spPr bwMode="auto">
        <a:xfrm>
          <a:off x="5600700" y="680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169225</xdr:rowOff>
    </xdr:from>
    <xdr:ext cx="762000" cy="259045"/>
    <xdr:sp macro="" textlink="">
      <xdr:nvSpPr>
        <xdr:cNvPr id="133" name="人口1人当たり決算額の推移該当値テキスト445"/>
        <xdr:cNvSpPr txBox="1"/>
      </xdr:nvSpPr>
      <xdr:spPr>
        <a:xfrm>
          <a:off x="5740400" y="677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188519</xdr:rowOff>
    </xdr:from>
    <xdr:to>
      <xdr:col>26</xdr:col>
      <xdr:colOff>101600</xdr:colOff>
      <xdr:row>35</xdr:row>
      <xdr:rowOff>290119</xdr:rowOff>
    </xdr:to>
    <xdr:sp macro="" textlink="">
      <xdr:nvSpPr>
        <xdr:cNvPr id="134" name="楕円 133"/>
        <xdr:cNvSpPr/>
      </xdr:nvSpPr>
      <xdr:spPr bwMode="auto">
        <a:xfrm>
          <a:off x="4953000" y="679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274896</xdr:rowOff>
    </xdr:from>
    <xdr:ext cx="736600" cy="259045"/>
    <xdr:sp macro="" textlink="">
      <xdr:nvSpPr>
        <xdr:cNvPr id="135" name="テキスト ボックス 134"/>
        <xdr:cNvSpPr txBox="1"/>
      </xdr:nvSpPr>
      <xdr:spPr>
        <a:xfrm>
          <a:off x="4622800" y="688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176650</xdr:rowOff>
    </xdr:from>
    <xdr:to>
      <xdr:col>22</xdr:col>
      <xdr:colOff>165100</xdr:colOff>
      <xdr:row>35</xdr:row>
      <xdr:rowOff>278250</xdr:rowOff>
    </xdr:to>
    <xdr:sp macro="" textlink="">
      <xdr:nvSpPr>
        <xdr:cNvPr id="136" name="楕円 135"/>
        <xdr:cNvSpPr/>
      </xdr:nvSpPr>
      <xdr:spPr bwMode="auto">
        <a:xfrm>
          <a:off x="4254500" y="67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263027</xdr:rowOff>
    </xdr:from>
    <xdr:ext cx="762000" cy="259045"/>
    <xdr:sp macro="" textlink="">
      <xdr:nvSpPr>
        <xdr:cNvPr id="137" name="テキスト ボックス 136"/>
        <xdr:cNvSpPr txBox="1"/>
      </xdr:nvSpPr>
      <xdr:spPr>
        <a:xfrm>
          <a:off x="3924300" y="68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149809</xdr:rowOff>
    </xdr:from>
    <xdr:to>
      <xdr:col>19</xdr:col>
      <xdr:colOff>38100</xdr:colOff>
      <xdr:row>35</xdr:row>
      <xdr:rowOff>251409</xdr:rowOff>
    </xdr:to>
    <xdr:sp macro="" textlink="">
      <xdr:nvSpPr>
        <xdr:cNvPr id="138" name="楕円 137"/>
        <xdr:cNvSpPr/>
      </xdr:nvSpPr>
      <xdr:spPr bwMode="auto">
        <a:xfrm>
          <a:off x="3556000" y="6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236186</xdr:rowOff>
    </xdr:from>
    <xdr:ext cx="762000" cy="259045"/>
    <xdr:sp macro="" textlink="">
      <xdr:nvSpPr>
        <xdr:cNvPr id="139" name="テキスト ボックス 138"/>
        <xdr:cNvSpPr txBox="1"/>
      </xdr:nvSpPr>
      <xdr:spPr>
        <a:xfrm>
          <a:off x="32258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182690</xdr:rowOff>
    </xdr:from>
    <xdr:to>
      <xdr:col>15</xdr:col>
      <xdr:colOff>101600</xdr:colOff>
      <xdr:row>35</xdr:row>
      <xdr:rowOff>284290</xdr:rowOff>
    </xdr:to>
    <xdr:sp macro="" textlink="">
      <xdr:nvSpPr>
        <xdr:cNvPr id="140" name="楕円 139"/>
        <xdr:cNvSpPr/>
      </xdr:nvSpPr>
      <xdr:spPr bwMode="auto">
        <a:xfrm>
          <a:off x="2857500" y="679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269067</xdr:rowOff>
    </xdr:from>
    <xdr:ext cx="762000" cy="259045"/>
    <xdr:sp macro="" textlink="">
      <xdr:nvSpPr>
        <xdr:cNvPr id="141" name="テキスト ボックス 140"/>
        <xdr:cNvSpPr txBox="1"/>
      </xdr:nvSpPr>
      <xdr:spPr>
        <a:xfrm>
          <a:off x="2527300" y="687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108741</xdr:rowOff>
    </xdr:from>
    <xdr:to>
      <xdr:col>24</xdr:col>
      <xdr:colOff>63500</xdr:colOff>
      <xdr:row>36</xdr:row>
      <xdr:rowOff>142574</xdr:rowOff>
    </xdr:to>
    <xdr:cxnSp macro="">
      <xdr:nvCxnSpPr>
        <xdr:cNvPr id="63" name="直線コネクタ 62"/>
        <xdr:cNvCxnSpPr/>
      </xdr:nvCxnSpPr>
      <xdr:spPr>
        <a:xfrm flipV="1">
          <a:off x="3797300" y="6280941"/>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140794</xdr:rowOff>
    </xdr:from>
    <xdr:to>
      <xdr:col>19</xdr:col>
      <xdr:colOff>177800</xdr:colOff>
      <xdr:row>36</xdr:row>
      <xdr:rowOff>142574</xdr:rowOff>
    </xdr:to>
    <xdr:cxnSp macro="">
      <xdr:nvCxnSpPr>
        <xdr:cNvPr id="66" name="直線コネクタ 65"/>
        <xdr:cNvCxnSpPr/>
      </xdr:nvCxnSpPr>
      <xdr:spPr>
        <a:xfrm>
          <a:off x="2908300" y="6312994"/>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113721</xdr:rowOff>
    </xdr:from>
    <xdr:to>
      <xdr:col>15</xdr:col>
      <xdr:colOff>50800</xdr:colOff>
      <xdr:row>36</xdr:row>
      <xdr:rowOff>140794</xdr:rowOff>
    </xdr:to>
    <xdr:cxnSp macro="">
      <xdr:nvCxnSpPr>
        <xdr:cNvPr id="69" name="直線コネクタ 68"/>
        <xdr:cNvCxnSpPr/>
      </xdr:nvCxnSpPr>
      <xdr:spPr>
        <a:xfrm>
          <a:off x="2019300" y="6285921"/>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113721</xdr:rowOff>
    </xdr:from>
    <xdr:to>
      <xdr:col>10</xdr:col>
      <xdr:colOff>114300</xdr:colOff>
      <xdr:row>36</xdr:row>
      <xdr:rowOff>121673</xdr:rowOff>
    </xdr:to>
    <xdr:cxnSp macro="">
      <xdr:nvCxnSpPr>
        <xdr:cNvPr id="72" name="直線コネクタ 71"/>
        <xdr:cNvCxnSpPr/>
      </xdr:nvCxnSpPr>
      <xdr:spPr>
        <a:xfrm flipV="1">
          <a:off x="1130300" y="628592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57941</xdr:rowOff>
    </xdr:from>
    <xdr:to>
      <xdr:col>24</xdr:col>
      <xdr:colOff>114300</xdr:colOff>
      <xdr:row>36</xdr:row>
      <xdr:rowOff>159541</xdr:rowOff>
    </xdr:to>
    <xdr:sp macro="" textlink="">
      <xdr:nvSpPr>
        <xdr:cNvPr id="82" name="楕円 81"/>
        <xdr:cNvSpPr/>
      </xdr:nvSpPr>
      <xdr:spPr>
        <a:xfrm>
          <a:off x="45847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36368</xdr:rowOff>
    </xdr:from>
    <xdr:ext cx="534377" cy="259045"/>
    <xdr:sp macro="" textlink="">
      <xdr:nvSpPr>
        <xdr:cNvPr id="83" name="人件費該当値テキスト"/>
        <xdr:cNvSpPr txBox="1"/>
      </xdr:nvSpPr>
      <xdr:spPr>
        <a:xfrm>
          <a:off x="4686300" y="62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91774</xdr:rowOff>
    </xdr:from>
    <xdr:to>
      <xdr:col>20</xdr:col>
      <xdr:colOff>38100</xdr:colOff>
      <xdr:row>37</xdr:row>
      <xdr:rowOff>21924</xdr:rowOff>
    </xdr:to>
    <xdr:sp macro="" textlink="">
      <xdr:nvSpPr>
        <xdr:cNvPr id="84" name="楕円 83"/>
        <xdr:cNvSpPr/>
      </xdr:nvSpPr>
      <xdr:spPr>
        <a:xfrm>
          <a:off x="3746500" y="62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13051</xdr:rowOff>
    </xdr:from>
    <xdr:ext cx="534377" cy="259045"/>
    <xdr:sp macro="" textlink="">
      <xdr:nvSpPr>
        <xdr:cNvPr id="85" name="テキスト ボックス 84"/>
        <xdr:cNvSpPr txBox="1"/>
      </xdr:nvSpPr>
      <xdr:spPr>
        <a:xfrm>
          <a:off x="3530111"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89994</xdr:rowOff>
    </xdr:from>
    <xdr:to>
      <xdr:col>15</xdr:col>
      <xdr:colOff>101600</xdr:colOff>
      <xdr:row>37</xdr:row>
      <xdr:rowOff>20144</xdr:rowOff>
    </xdr:to>
    <xdr:sp macro="" textlink="">
      <xdr:nvSpPr>
        <xdr:cNvPr id="86" name="楕円 85"/>
        <xdr:cNvSpPr/>
      </xdr:nvSpPr>
      <xdr:spPr>
        <a:xfrm>
          <a:off x="2857500" y="62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11271</xdr:rowOff>
    </xdr:from>
    <xdr:ext cx="534377" cy="259045"/>
    <xdr:sp macro="" textlink="">
      <xdr:nvSpPr>
        <xdr:cNvPr id="87" name="テキスト ボックス 86"/>
        <xdr:cNvSpPr txBox="1"/>
      </xdr:nvSpPr>
      <xdr:spPr>
        <a:xfrm>
          <a:off x="2641111" y="63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62921</xdr:rowOff>
    </xdr:from>
    <xdr:to>
      <xdr:col>10</xdr:col>
      <xdr:colOff>165100</xdr:colOff>
      <xdr:row>36</xdr:row>
      <xdr:rowOff>164521</xdr:rowOff>
    </xdr:to>
    <xdr:sp macro="" textlink="">
      <xdr:nvSpPr>
        <xdr:cNvPr id="88" name="楕円 87"/>
        <xdr:cNvSpPr/>
      </xdr:nvSpPr>
      <xdr:spPr>
        <a:xfrm>
          <a:off x="1968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155648</xdr:rowOff>
    </xdr:from>
    <xdr:ext cx="534377" cy="259045"/>
    <xdr:sp macro="" textlink="">
      <xdr:nvSpPr>
        <xdr:cNvPr id="89" name="テキスト ボックス 88"/>
        <xdr:cNvSpPr txBox="1"/>
      </xdr:nvSpPr>
      <xdr:spPr>
        <a:xfrm>
          <a:off x="1752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70873</xdr:rowOff>
    </xdr:from>
    <xdr:to>
      <xdr:col>6</xdr:col>
      <xdr:colOff>38100</xdr:colOff>
      <xdr:row>37</xdr:row>
      <xdr:rowOff>1023</xdr:rowOff>
    </xdr:to>
    <xdr:sp macro="" textlink="">
      <xdr:nvSpPr>
        <xdr:cNvPr id="90" name="楕円 89"/>
        <xdr:cNvSpPr/>
      </xdr:nvSpPr>
      <xdr:spPr>
        <a:xfrm>
          <a:off x="1079500" y="62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163600</xdr:rowOff>
    </xdr:from>
    <xdr:ext cx="534377" cy="259045"/>
    <xdr:sp macro="" textlink="">
      <xdr:nvSpPr>
        <xdr:cNvPr id="91" name="テキスト ボックス 90"/>
        <xdr:cNvSpPr txBox="1"/>
      </xdr:nvSpPr>
      <xdr:spPr>
        <a:xfrm>
          <a:off x="863111" y="63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129248</xdr:rowOff>
    </xdr:from>
    <xdr:to>
      <xdr:col>24</xdr:col>
      <xdr:colOff>63500</xdr:colOff>
      <xdr:row>59</xdr:row>
      <xdr:rowOff>37821</xdr:rowOff>
    </xdr:to>
    <xdr:cxnSp macro="">
      <xdr:nvCxnSpPr>
        <xdr:cNvPr id="121" name="直線コネクタ 120"/>
        <xdr:cNvCxnSpPr/>
      </xdr:nvCxnSpPr>
      <xdr:spPr>
        <a:xfrm flipV="1">
          <a:off x="3797300" y="10073348"/>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37821</xdr:rowOff>
    </xdr:from>
    <xdr:to>
      <xdr:col>19</xdr:col>
      <xdr:colOff>177800</xdr:colOff>
      <xdr:row>59</xdr:row>
      <xdr:rowOff>52883</xdr:rowOff>
    </xdr:to>
    <xdr:cxnSp macro="">
      <xdr:nvCxnSpPr>
        <xdr:cNvPr id="124" name="直線コネクタ 123"/>
        <xdr:cNvCxnSpPr/>
      </xdr:nvCxnSpPr>
      <xdr:spPr>
        <a:xfrm flipV="1">
          <a:off x="2908300" y="10153371"/>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48108</xdr:rowOff>
    </xdr:from>
    <xdr:to>
      <xdr:col>15</xdr:col>
      <xdr:colOff>50800</xdr:colOff>
      <xdr:row>59</xdr:row>
      <xdr:rowOff>52883</xdr:rowOff>
    </xdr:to>
    <xdr:cxnSp macro="">
      <xdr:nvCxnSpPr>
        <xdr:cNvPr id="127" name="直線コネクタ 126"/>
        <xdr:cNvCxnSpPr/>
      </xdr:nvCxnSpPr>
      <xdr:spPr>
        <a:xfrm>
          <a:off x="2019300" y="10163658"/>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48108</xdr:rowOff>
    </xdr:from>
    <xdr:to>
      <xdr:col>10</xdr:col>
      <xdr:colOff>114300</xdr:colOff>
      <xdr:row>59</xdr:row>
      <xdr:rowOff>63259</xdr:rowOff>
    </xdr:to>
    <xdr:cxnSp macro="">
      <xdr:nvCxnSpPr>
        <xdr:cNvPr id="130" name="直線コネクタ 129"/>
        <xdr:cNvCxnSpPr/>
      </xdr:nvCxnSpPr>
      <xdr:spPr>
        <a:xfrm flipV="1">
          <a:off x="1130300" y="10163658"/>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78448</xdr:rowOff>
    </xdr:from>
    <xdr:to>
      <xdr:col>24</xdr:col>
      <xdr:colOff>114300</xdr:colOff>
      <xdr:row>59</xdr:row>
      <xdr:rowOff>8598</xdr:rowOff>
    </xdr:to>
    <xdr:sp macro="" textlink="">
      <xdr:nvSpPr>
        <xdr:cNvPr id="140" name="楕円 139"/>
        <xdr:cNvSpPr/>
      </xdr:nvSpPr>
      <xdr:spPr>
        <a:xfrm>
          <a:off x="4584700" y="100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56875</xdr:rowOff>
    </xdr:from>
    <xdr:ext cx="534377" cy="259045"/>
    <xdr:sp macro="" textlink="">
      <xdr:nvSpPr>
        <xdr:cNvPr id="141" name="物件費該当値テキスト"/>
        <xdr:cNvSpPr txBox="1"/>
      </xdr:nvSpPr>
      <xdr:spPr>
        <a:xfrm>
          <a:off x="4686300" y="100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158471</xdr:rowOff>
    </xdr:from>
    <xdr:to>
      <xdr:col>20</xdr:col>
      <xdr:colOff>38100</xdr:colOff>
      <xdr:row>59</xdr:row>
      <xdr:rowOff>88621</xdr:rowOff>
    </xdr:to>
    <xdr:sp macro="" textlink="">
      <xdr:nvSpPr>
        <xdr:cNvPr id="142" name="楕円 141"/>
        <xdr:cNvSpPr/>
      </xdr:nvSpPr>
      <xdr:spPr>
        <a:xfrm>
          <a:off x="3746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79748</xdr:rowOff>
    </xdr:from>
    <xdr:ext cx="534377" cy="259045"/>
    <xdr:sp macro="" textlink="">
      <xdr:nvSpPr>
        <xdr:cNvPr id="143" name="テキスト ボックス 142"/>
        <xdr:cNvSpPr txBox="1"/>
      </xdr:nvSpPr>
      <xdr:spPr>
        <a:xfrm>
          <a:off x="3530111" y="101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2083</xdr:rowOff>
    </xdr:from>
    <xdr:to>
      <xdr:col>15</xdr:col>
      <xdr:colOff>101600</xdr:colOff>
      <xdr:row>59</xdr:row>
      <xdr:rowOff>103683</xdr:rowOff>
    </xdr:to>
    <xdr:sp macro="" textlink="">
      <xdr:nvSpPr>
        <xdr:cNvPr id="144" name="楕円 143"/>
        <xdr:cNvSpPr/>
      </xdr:nvSpPr>
      <xdr:spPr>
        <a:xfrm>
          <a:off x="2857500" y="101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94810</xdr:rowOff>
    </xdr:from>
    <xdr:ext cx="534377" cy="259045"/>
    <xdr:sp macro="" textlink="">
      <xdr:nvSpPr>
        <xdr:cNvPr id="145" name="テキスト ボックス 144"/>
        <xdr:cNvSpPr txBox="1"/>
      </xdr:nvSpPr>
      <xdr:spPr>
        <a:xfrm>
          <a:off x="2641111" y="10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168758</xdr:rowOff>
    </xdr:from>
    <xdr:to>
      <xdr:col>10</xdr:col>
      <xdr:colOff>165100</xdr:colOff>
      <xdr:row>59</xdr:row>
      <xdr:rowOff>98908</xdr:rowOff>
    </xdr:to>
    <xdr:sp macro="" textlink="">
      <xdr:nvSpPr>
        <xdr:cNvPr id="146" name="楕円 145"/>
        <xdr:cNvSpPr/>
      </xdr:nvSpPr>
      <xdr:spPr>
        <a:xfrm>
          <a:off x="1968500" y="101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90035</xdr:rowOff>
    </xdr:from>
    <xdr:ext cx="534377" cy="259045"/>
    <xdr:sp macro="" textlink="">
      <xdr:nvSpPr>
        <xdr:cNvPr id="147" name="テキスト ボックス 146"/>
        <xdr:cNvSpPr txBox="1"/>
      </xdr:nvSpPr>
      <xdr:spPr>
        <a:xfrm>
          <a:off x="1752111" y="102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12459</xdr:rowOff>
    </xdr:from>
    <xdr:to>
      <xdr:col>6</xdr:col>
      <xdr:colOff>38100</xdr:colOff>
      <xdr:row>59</xdr:row>
      <xdr:rowOff>114059</xdr:rowOff>
    </xdr:to>
    <xdr:sp macro="" textlink="">
      <xdr:nvSpPr>
        <xdr:cNvPr id="148" name="楕円 147"/>
        <xdr:cNvSpPr/>
      </xdr:nvSpPr>
      <xdr:spPr>
        <a:xfrm>
          <a:off x="1079500" y="101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105186</xdr:rowOff>
    </xdr:from>
    <xdr:ext cx="534377" cy="259045"/>
    <xdr:sp macro="" textlink="">
      <xdr:nvSpPr>
        <xdr:cNvPr id="149" name="テキスト ボックス 148"/>
        <xdr:cNvSpPr txBox="1"/>
      </xdr:nvSpPr>
      <xdr:spPr>
        <a:xfrm>
          <a:off x="863111" y="102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121946</xdr:rowOff>
    </xdr:from>
    <xdr:to>
      <xdr:col>24</xdr:col>
      <xdr:colOff>63500</xdr:colOff>
      <xdr:row>77</xdr:row>
      <xdr:rowOff>138100</xdr:rowOff>
    </xdr:to>
    <xdr:cxnSp macro="">
      <xdr:nvCxnSpPr>
        <xdr:cNvPr id="178" name="直線コネクタ 177"/>
        <xdr:cNvCxnSpPr/>
      </xdr:nvCxnSpPr>
      <xdr:spPr>
        <a:xfrm>
          <a:off x="3797300" y="13323596"/>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111734</xdr:rowOff>
    </xdr:from>
    <xdr:to>
      <xdr:col>19</xdr:col>
      <xdr:colOff>177800</xdr:colOff>
      <xdr:row>77</xdr:row>
      <xdr:rowOff>121946</xdr:rowOff>
    </xdr:to>
    <xdr:cxnSp macro="">
      <xdr:nvCxnSpPr>
        <xdr:cNvPr id="181" name="直線コネクタ 180"/>
        <xdr:cNvCxnSpPr/>
      </xdr:nvCxnSpPr>
      <xdr:spPr>
        <a:xfrm>
          <a:off x="2908300" y="13313384"/>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111734</xdr:rowOff>
    </xdr:from>
    <xdr:to>
      <xdr:col>15</xdr:col>
      <xdr:colOff>50800</xdr:colOff>
      <xdr:row>77</xdr:row>
      <xdr:rowOff>160426</xdr:rowOff>
    </xdr:to>
    <xdr:cxnSp macro="">
      <xdr:nvCxnSpPr>
        <xdr:cNvPr id="184" name="直線コネクタ 183"/>
        <xdr:cNvCxnSpPr/>
      </xdr:nvCxnSpPr>
      <xdr:spPr>
        <a:xfrm flipV="1">
          <a:off x="2019300" y="1331338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60376</xdr:rowOff>
    </xdr:from>
    <xdr:to>
      <xdr:col>10</xdr:col>
      <xdr:colOff>114300</xdr:colOff>
      <xdr:row>77</xdr:row>
      <xdr:rowOff>160426</xdr:rowOff>
    </xdr:to>
    <xdr:cxnSp macro="">
      <xdr:nvCxnSpPr>
        <xdr:cNvPr id="187" name="直線コネクタ 186"/>
        <xdr:cNvCxnSpPr/>
      </xdr:nvCxnSpPr>
      <xdr:spPr>
        <a:xfrm>
          <a:off x="1130300" y="13262026"/>
          <a:ext cx="889000" cy="1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87300</xdr:rowOff>
    </xdr:from>
    <xdr:to>
      <xdr:col>24</xdr:col>
      <xdr:colOff>114300</xdr:colOff>
      <xdr:row>78</xdr:row>
      <xdr:rowOff>17450</xdr:rowOff>
    </xdr:to>
    <xdr:sp macro="" textlink="">
      <xdr:nvSpPr>
        <xdr:cNvPr id="197" name="楕円 196"/>
        <xdr:cNvSpPr/>
      </xdr:nvSpPr>
      <xdr:spPr>
        <a:xfrm>
          <a:off x="4584700" y="132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2227</xdr:rowOff>
    </xdr:from>
    <xdr:ext cx="469744" cy="259045"/>
    <xdr:sp macro="" textlink="">
      <xdr:nvSpPr>
        <xdr:cNvPr id="198" name="維持補修費該当値テキスト"/>
        <xdr:cNvSpPr txBox="1"/>
      </xdr:nvSpPr>
      <xdr:spPr>
        <a:xfrm>
          <a:off x="4686300" y="132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71146</xdr:rowOff>
    </xdr:from>
    <xdr:to>
      <xdr:col>20</xdr:col>
      <xdr:colOff>38100</xdr:colOff>
      <xdr:row>78</xdr:row>
      <xdr:rowOff>1296</xdr:rowOff>
    </xdr:to>
    <xdr:sp macro="" textlink="">
      <xdr:nvSpPr>
        <xdr:cNvPr id="199" name="楕円 198"/>
        <xdr:cNvSpPr/>
      </xdr:nvSpPr>
      <xdr:spPr>
        <a:xfrm>
          <a:off x="3746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163873</xdr:rowOff>
    </xdr:from>
    <xdr:ext cx="469744" cy="259045"/>
    <xdr:sp macro="" textlink="">
      <xdr:nvSpPr>
        <xdr:cNvPr id="200" name="テキスト ボックス 199"/>
        <xdr:cNvSpPr txBox="1"/>
      </xdr:nvSpPr>
      <xdr:spPr>
        <a:xfrm>
          <a:off x="3562428"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60934</xdr:rowOff>
    </xdr:from>
    <xdr:to>
      <xdr:col>15</xdr:col>
      <xdr:colOff>101600</xdr:colOff>
      <xdr:row>77</xdr:row>
      <xdr:rowOff>162534</xdr:rowOff>
    </xdr:to>
    <xdr:sp macro="" textlink="">
      <xdr:nvSpPr>
        <xdr:cNvPr id="201" name="楕円 200"/>
        <xdr:cNvSpPr/>
      </xdr:nvSpPr>
      <xdr:spPr>
        <a:xfrm>
          <a:off x="2857500" y="132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153661</xdr:rowOff>
    </xdr:from>
    <xdr:ext cx="469744" cy="259045"/>
    <xdr:sp macro="" textlink="">
      <xdr:nvSpPr>
        <xdr:cNvPr id="202" name="テキスト ボックス 201"/>
        <xdr:cNvSpPr txBox="1"/>
      </xdr:nvSpPr>
      <xdr:spPr>
        <a:xfrm>
          <a:off x="2673428" y="133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109626</xdr:rowOff>
    </xdr:from>
    <xdr:to>
      <xdr:col>10</xdr:col>
      <xdr:colOff>165100</xdr:colOff>
      <xdr:row>78</xdr:row>
      <xdr:rowOff>39776</xdr:rowOff>
    </xdr:to>
    <xdr:sp macro="" textlink="">
      <xdr:nvSpPr>
        <xdr:cNvPr id="203" name="楕円 202"/>
        <xdr:cNvSpPr/>
      </xdr:nvSpPr>
      <xdr:spPr>
        <a:xfrm>
          <a:off x="19685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30903</xdr:rowOff>
    </xdr:from>
    <xdr:ext cx="469744" cy="259045"/>
    <xdr:sp macro="" textlink="">
      <xdr:nvSpPr>
        <xdr:cNvPr id="204" name="テキスト ボックス 203"/>
        <xdr:cNvSpPr txBox="1"/>
      </xdr:nvSpPr>
      <xdr:spPr>
        <a:xfrm>
          <a:off x="1784428" y="134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9576</xdr:rowOff>
    </xdr:from>
    <xdr:to>
      <xdr:col>6</xdr:col>
      <xdr:colOff>38100</xdr:colOff>
      <xdr:row>77</xdr:row>
      <xdr:rowOff>111176</xdr:rowOff>
    </xdr:to>
    <xdr:sp macro="" textlink="">
      <xdr:nvSpPr>
        <xdr:cNvPr id="205" name="楕円 204"/>
        <xdr:cNvSpPr/>
      </xdr:nvSpPr>
      <xdr:spPr>
        <a:xfrm>
          <a:off x="1079500" y="132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102303</xdr:rowOff>
    </xdr:from>
    <xdr:ext cx="469744" cy="259045"/>
    <xdr:sp macro="" textlink="">
      <xdr:nvSpPr>
        <xdr:cNvPr id="206" name="テキスト ボックス 205"/>
        <xdr:cNvSpPr txBox="1"/>
      </xdr:nvSpPr>
      <xdr:spPr>
        <a:xfrm>
          <a:off x="895428" y="133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136026</xdr:rowOff>
    </xdr:from>
    <xdr:to>
      <xdr:col>24</xdr:col>
      <xdr:colOff>63500</xdr:colOff>
      <xdr:row>98</xdr:row>
      <xdr:rowOff>51265</xdr:rowOff>
    </xdr:to>
    <xdr:cxnSp macro="">
      <xdr:nvCxnSpPr>
        <xdr:cNvPr id="238" name="直線コネクタ 237"/>
        <xdr:cNvCxnSpPr/>
      </xdr:nvCxnSpPr>
      <xdr:spPr>
        <a:xfrm flipV="1">
          <a:off x="3797300" y="16766676"/>
          <a:ext cx="838200" cy="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51265</xdr:rowOff>
    </xdr:from>
    <xdr:to>
      <xdr:col>19</xdr:col>
      <xdr:colOff>177800</xdr:colOff>
      <xdr:row>98</xdr:row>
      <xdr:rowOff>59184</xdr:rowOff>
    </xdr:to>
    <xdr:cxnSp macro="">
      <xdr:nvCxnSpPr>
        <xdr:cNvPr id="241" name="直線コネクタ 240"/>
        <xdr:cNvCxnSpPr/>
      </xdr:nvCxnSpPr>
      <xdr:spPr>
        <a:xfrm flipV="1">
          <a:off x="2908300" y="16853365"/>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59184</xdr:rowOff>
    </xdr:from>
    <xdr:to>
      <xdr:col>15</xdr:col>
      <xdr:colOff>50800</xdr:colOff>
      <xdr:row>98</xdr:row>
      <xdr:rowOff>60034</xdr:rowOff>
    </xdr:to>
    <xdr:cxnSp macro="">
      <xdr:nvCxnSpPr>
        <xdr:cNvPr id="244" name="直線コネクタ 243"/>
        <xdr:cNvCxnSpPr/>
      </xdr:nvCxnSpPr>
      <xdr:spPr>
        <a:xfrm flipV="1">
          <a:off x="2019300" y="1686128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60034</xdr:rowOff>
    </xdr:from>
    <xdr:to>
      <xdr:col>10</xdr:col>
      <xdr:colOff>114300</xdr:colOff>
      <xdr:row>99</xdr:row>
      <xdr:rowOff>31964</xdr:rowOff>
    </xdr:to>
    <xdr:cxnSp macro="">
      <xdr:nvCxnSpPr>
        <xdr:cNvPr id="247" name="直線コネクタ 246"/>
        <xdr:cNvCxnSpPr/>
      </xdr:nvCxnSpPr>
      <xdr:spPr>
        <a:xfrm flipV="1">
          <a:off x="1130300" y="16862134"/>
          <a:ext cx="8890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85226</xdr:rowOff>
    </xdr:from>
    <xdr:to>
      <xdr:col>24</xdr:col>
      <xdr:colOff>114300</xdr:colOff>
      <xdr:row>98</xdr:row>
      <xdr:rowOff>15376</xdr:rowOff>
    </xdr:to>
    <xdr:sp macro="" textlink="">
      <xdr:nvSpPr>
        <xdr:cNvPr id="257" name="楕円 256"/>
        <xdr:cNvSpPr/>
      </xdr:nvSpPr>
      <xdr:spPr>
        <a:xfrm>
          <a:off x="4584700" y="167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63653</xdr:rowOff>
    </xdr:from>
    <xdr:ext cx="534377" cy="259045"/>
    <xdr:sp macro="" textlink="">
      <xdr:nvSpPr>
        <xdr:cNvPr id="258" name="扶助費該当値テキスト"/>
        <xdr:cNvSpPr txBox="1"/>
      </xdr:nvSpPr>
      <xdr:spPr>
        <a:xfrm>
          <a:off x="4686300" y="1669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465</xdr:rowOff>
    </xdr:from>
    <xdr:to>
      <xdr:col>20</xdr:col>
      <xdr:colOff>38100</xdr:colOff>
      <xdr:row>98</xdr:row>
      <xdr:rowOff>102065</xdr:rowOff>
    </xdr:to>
    <xdr:sp macro="" textlink="">
      <xdr:nvSpPr>
        <xdr:cNvPr id="259" name="楕円 258"/>
        <xdr:cNvSpPr/>
      </xdr:nvSpPr>
      <xdr:spPr>
        <a:xfrm>
          <a:off x="3746500" y="16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93192</xdr:rowOff>
    </xdr:from>
    <xdr:ext cx="534377" cy="259045"/>
    <xdr:sp macro="" textlink="">
      <xdr:nvSpPr>
        <xdr:cNvPr id="260" name="テキスト ボックス 259"/>
        <xdr:cNvSpPr txBox="1"/>
      </xdr:nvSpPr>
      <xdr:spPr>
        <a:xfrm>
          <a:off x="3530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8384</xdr:rowOff>
    </xdr:from>
    <xdr:to>
      <xdr:col>15</xdr:col>
      <xdr:colOff>101600</xdr:colOff>
      <xdr:row>98</xdr:row>
      <xdr:rowOff>109984</xdr:rowOff>
    </xdr:to>
    <xdr:sp macro="" textlink="">
      <xdr:nvSpPr>
        <xdr:cNvPr id="261" name="楕円 260"/>
        <xdr:cNvSpPr/>
      </xdr:nvSpPr>
      <xdr:spPr>
        <a:xfrm>
          <a:off x="2857500" y="168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101111</xdr:rowOff>
    </xdr:from>
    <xdr:ext cx="534377" cy="259045"/>
    <xdr:sp macro="" textlink="">
      <xdr:nvSpPr>
        <xdr:cNvPr id="262" name="テキスト ボックス 261"/>
        <xdr:cNvSpPr txBox="1"/>
      </xdr:nvSpPr>
      <xdr:spPr>
        <a:xfrm>
          <a:off x="2641111" y="169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9234</xdr:rowOff>
    </xdr:from>
    <xdr:to>
      <xdr:col>10</xdr:col>
      <xdr:colOff>165100</xdr:colOff>
      <xdr:row>98</xdr:row>
      <xdr:rowOff>110834</xdr:rowOff>
    </xdr:to>
    <xdr:sp macro="" textlink="">
      <xdr:nvSpPr>
        <xdr:cNvPr id="263" name="楕円 262"/>
        <xdr:cNvSpPr/>
      </xdr:nvSpPr>
      <xdr:spPr>
        <a:xfrm>
          <a:off x="1968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101961</xdr:rowOff>
    </xdr:from>
    <xdr:ext cx="534377" cy="259045"/>
    <xdr:sp macro="" textlink="">
      <xdr:nvSpPr>
        <xdr:cNvPr id="264" name="テキスト ボックス 263"/>
        <xdr:cNvSpPr txBox="1"/>
      </xdr:nvSpPr>
      <xdr:spPr>
        <a:xfrm>
          <a:off x="1752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152614</xdr:rowOff>
    </xdr:from>
    <xdr:to>
      <xdr:col>6</xdr:col>
      <xdr:colOff>38100</xdr:colOff>
      <xdr:row>99</xdr:row>
      <xdr:rowOff>82764</xdr:rowOff>
    </xdr:to>
    <xdr:sp macro="" textlink="">
      <xdr:nvSpPr>
        <xdr:cNvPr id="265" name="楕円 264"/>
        <xdr:cNvSpPr/>
      </xdr:nvSpPr>
      <xdr:spPr>
        <a:xfrm>
          <a:off x="1079500" y="16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73891</xdr:rowOff>
    </xdr:from>
    <xdr:ext cx="534377" cy="259045"/>
    <xdr:sp macro="" textlink="">
      <xdr:nvSpPr>
        <xdr:cNvPr id="266" name="テキスト ボックス 265"/>
        <xdr:cNvSpPr txBox="1"/>
      </xdr:nvSpPr>
      <xdr:spPr>
        <a:xfrm>
          <a:off x="863111" y="170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70117</xdr:rowOff>
    </xdr:from>
    <xdr:to>
      <xdr:col>55</xdr:col>
      <xdr:colOff>0</xdr:colOff>
      <xdr:row>35</xdr:row>
      <xdr:rowOff>104991</xdr:rowOff>
    </xdr:to>
    <xdr:cxnSp macro="">
      <xdr:nvCxnSpPr>
        <xdr:cNvPr id="296" name="直線コネクタ 295"/>
        <xdr:cNvCxnSpPr/>
      </xdr:nvCxnSpPr>
      <xdr:spPr>
        <a:xfrm flipV="1">
          <a:off x="9639300" y="6070867"/>
          <a:ext cx="8382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102692</xdr:rowOff>
    </xdr:from>
    <xdr:to>
      <xdr:col>50</xdr:col>
      <xdr:colOff>114300</xdr:colOff>
      <xdr:row>35</xdr:row>
      <xdr:rowOff>104991</xdr:rowOff>
    </xdr:to>
    <xdr:cxnSp macro="">
      <xdr:nvCxnSpPr>
        <xdr:cNvPr id="299" name="直線コネクタ 298"/>
        <xdr:cNvCxnSpPr/>
      </xdr:nvCxnSpPr>
      <xdr:spPr>
        <a:xfrm>
          <a:off x="8750300" y="610344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102692</xdr:rowOff>
    </xdr:from>
    <xdr:to>
      <xdr:col>45</xdr:col>
      <xdr:colOff>177800</xdr:colOff>
      <xdr:row>35</xdr:row>
      <xdr:rowOff>156121</xdr:rowOff>
    </xdr:to>
    <xdr:cxnSp macro="">
      <xdr:nvCxnSpPr>
        <xdr:cNvPr id="302" name="直線コネクタ 301"/>
        <xdr:cNvCxnSpPr/>
      </xdr:nvCxnSpPr>
      <xdr:spPr>
        <a:xfrm flipV="1">
          <a:off x="7861300" y="6103442"/>
          <a:ext cx="8890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151778</xdr:rowOff>
    </xdr:from>
    <xdr:to>
      <xdr:col>41</xdr:col>
      <xdr:colOff>50800</xdr:colOff>
      <xdr:row>35</xdr:row>
      <xdr:rowOff>156121</xdr:rowOff>
    </xdr:to>
    <xdr:cxnSp macro="">
      <xdr:nvCxnSpPr>
        <xdr:cNvPr id="305" name="直線コネクタ 304"/>
        <xdr:cNvCxnSpPr/>
      </xdr:nvCxnSpPr>
      <xdr:spPr>
        <a:xfrm>
          <a:off x="6972300" y="615252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9" name="テキスト ボックス 308"/>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19317</xdr:rowOff>
    </xdr:from>
    <xdr:to>
      <xdr:col>55</xdr:col>
      <xdr:colOff>50800</xdr:colOff>
      <xdr:row>35</xdr:row>
      <xdr:rowOff>120917</xdr:rowOff>
    </xdr:to>
    <xdr:sp macro="" textlink="">
      <xdr:nvSpPr>
        <xdr:cNvPr id="315" name="楕円 314"/>
        <xdr:cNvSpPr/>
      </xdr:nvSpPr>
      <xdr:spPr>
        <a:xfrm>
          <a:off x="10426700" y="6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42194</xdr:rowOff>
    </xdr:from>
    <xdr:ext cx="534377" cy="259045"/>
    <xdr:sp macro="" textlink="">
      <xdr:nvSpPr>
        <xdr:cNvPr id="316" name="補助費等該当値テキスト"/>
        <xdr:cNvSpPr txBox="1"/>
      </xdr:nvSpPr>
      <xdr:spPr>
        <a:xfrm>
          <a:off x="10528300" y="58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54191</xdr:rowOff>
    </xdr:from>
    <xdr:to>
      <xdr:col>50</xdr:col>
      <xdr:colOff>165100</xdr:colOff>
      <xdr:row>35</xdr:row>
      <xdr:rowOff>155791</xdr:rowOff>
    </xdr:to>
    <xdr:sp macro="" textlink="">
      <xdr:nvSpPr>
        <xdr:cNvPr id="317" name="楕円 316"/>
        <xdr:cNvSpPr/>
      </xdr:nvSpPr>
      <xdr:spPr>
        <a:xfrm>
          <a:off x="9588500" y="60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868</xdr:rowOff>
    </xdr:from>
    <xdr:ext cx="534377" cy="259045"/>
    <xdr:sp macro="" textlink="">
      <xdr:nvSpPr>
        <xdr:cNvPr id="318" name="テキスト ボックス 317"/>
        <xdr:cNvSpPr txBox="1"/>
      </xdr:nvSpPr>
      <xdr:spPr>
        <a:xfrm>
          <a:off x="9372111" y="58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51892</xdr:rowOff>
    </xdr:from>
    <xdr:to>
      <xdr:col>46</xdr:col>
      <xdr:colOff>38100</xdr:colOff>
      <xdr:row>35</xdr:row>
      <xdr:rowOff>153492</xdr:rowOff>
    </xdr:to>
    <xdr:sp macro="" textlink="">
      <xdr:nvSpPr>
        <xdr:cNvPr id="319" name="楕円 318"/>
        <xdr:cNvSpPr/>
      </xdr:nvSpPr>
      <xdr:spPr>
        <a:xfrm>
          <a:off x="8699500" y="60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170019</xdr:rowOff>
    </xdr:from>
    <xdr:ext cx="534377" cy="259045"/>
    <xdr:sp macro="" textlink="">
      <xdr:nvSpPr>
        <xdr:cNvPr id="320" name="テキスト ボックス 319"/>
        <xdr:cNvSpPr txBox="1"/>
      </xdr:nvSpPr>
      <xdr:spPr>
        <a:xfrm>
          <a:off x="8483111" y="58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105321</xdr:rowOff>
    </xdr:from>
    <xdr:to>
      <xdr:col>41</xdr:col>
      <xdr:colOff>101600</xdr:colOff>
      <xdr:row>36</xdr:row>
      <xdr:rowOff>35471</xdr:rowOff>
    </xdr:to>
    <xdr:sp macro="" textlink="">
      <xdr:nvSpPr>
        <xdr:cNvPr id="321" name="楕円 320"/>
        <xdr:cNvSpPr/>
      </xdr:nvSpPr>
      <xdr:spPr>
        <a:xfrm>
          <a:off x="7810500" y="6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51998</xdr:rowOff>
    </xdr:from>
    <xdr:ext cx="534377" cy="259045"/>
    <xdr:sp macro="" textlink="">
      <xdr:nvSpPr>
        <xdr:cNvPr id="322" name="テキスト ボックス 321"/>
        <xdr:cNvSpPr txBox="1"/>
      </xdr:nvSpPr>
      <xdr:spPr>
        <a:xfrm>
          <a:off x="7594111" y="58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100978</xdr:rowOff>
    </xdr:from>
    <xdr:to>
      <xdr:col>36</xdr:col>
      <xdr:colOff>165100</xdr:colOff>
      <xdr:row>36</xdr:row>
      <xdr:rowOff>31128</xdr:rowOff>
    </xdr:to>
    <xdr:sp macro="" textlink="">
      <xdr:nvSpPr>
        <xdr:cNvPr id="323" name="楕円 322"/>
        <xdr:cNvSpPr/>
      </xdr:nvSpPr>
      <xdr:spPr>
        <a:xfrm>
          <a:off x="6921500" y="61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47655</xdr:rowOff>
    </xdr:from>
    <xdr:ext cx="534377" cy="259045"/>
    <xdr:sp macro="" textlink="">
      <xdr:nvSpPr>
        <xdr:cNvPr id="324" name="テキスト ボックス 323"/>
        <xdr:cNvSpPr txBox="1"/>
      </xdr:nvSpPr>
      <xdr:spPr>
        <a:xfrm>
          <a:off x="6705111" y="58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20613</xdr:rowOff>
    </xdr:from>
    <xdr:to>
      <xdr:col>55</xdr:col>
      <xdr:colOff>0</xdr:colOff>
      <xdr:row>59</xdr:row>
      <xdr:rowOff>25712</xdr:rowOff>
    </xdr:to>
    <xdr:cxnSp macro="">
      <xdr:nvCxnSpPr>
        <xdr:cNvPr id="353" name="直線コネクタ 352"/>
        <xdr:cNvCxnSpPr/>
      </xdr:nvCxnSpPr>
      <xdr:spPr>
        <a:xfrm>
          <a:off x="9639300" y="10136163"/>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18762</xdr:rowOff>
    </xdr:from>
    <xdr:to>
      <xdr:col>50</xdr:col>
      <xdr:colOff>114300</xdr:colOff>
      <xdr:row>59</xdr:row>
      <xdr:rowOff>20613</xdr:rowOff>
    </xdr:to>
    <xdr:cxnSp macro="">
      <xdr:nvCxnSpPr>
        <xdr:cNvPr id="356" name="直線コネクタ 355"/>
        <xdr:cNvCxnSpPr/>
      </xdr:nvCxnSpPr>
      <xdr:spPr>
        <a:xfrm>
          <a:off x="8750300" y="1013431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9117</xdr:rowOff>
    </xdr:from>
    <xdr:to>
      <xdr:col>45</xdr:col>
      <xdr:colOff>177800</xdr:colOff>
      <xdr:row>59</xdr:row>
      <xdr:rowOff>18762</xdr:rowOff>
    </xdr:to>
    <xdr:cxnSp macro="">
      <xdr:nvCxnSpPr>
        <xdr:cNvPr id="359" name="直線コネクタ 358"/>
        <xdr:cNvCxnSpPr/>
      </xdr:nvCxnSpPr>
      <xdr:spPr>
        <a:xfrm>
          <a:off x="7861300" y="10124667"/>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9117</xdr:rowOff>
    </xdr:from>
    <xdr:to>
      <xdr:col>41</xdr:col>
      <xdr:colOff>50800</xdr:colOff>
      <xdr:row>59</xdr:row>
      <xdr:rowOff>9636</xdr:rowOff>
    </xdr:to>
    <xdr:cxnSp macro="">
      <xdr:nvCxnSpPr>
        <xdr:cNvPr id="362" name="直線コネクタ 361"/>
        <xdr:cNvCxnSpPr/>
      </xdr:nvCxnSpPr>
      <xdr:spPr>
        <a:xfrm flipV="1">
          <a:off x="6972300" y="10124667"/>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146362</xdr:rowOff>
    </xdr:from>
    <xdr:to>
      <xdr:col>55</xdr:col>
      <xdr:colOff>50800</xdr:colOff>
      <xdr:row>59</xdr:row>
      <xdr:rowOff>76512</xdr:rowOff>
    </xdr:to>
    <xdr:sp macro="" textlink="">
      <xdr:nvSpPr>
        <xdr:cNvPr id="372" name="楕円 371"/>
        <xdr:cNvSpPr/>
      </xdr:nvSpPr>
      <xdr:spPr>
        <a:xfrm>
          <a:off x="10426700" y="100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61289</xdr:rowOff>
    </xdr:from>
    <xdr:ext cx="534377" cy="259045"/>
    <xdr:sp macro="" textlink="">
      <xdr:nvSpPr>
        <xdr:cNvPr id="373" name="普通建設事業費該当値テキスト"/>
        <xdr:cNvSpPr txBox="1"/>
      </xdr:nvSpPr>
      <xdr:spPr>
        <a:xfrm>
          <a:off x="10528300" y="100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141263</xdr:rowOff>
    </xdr:from>
    <xdr:to>
      <xdr:col>50</xdr:col>
      <xdr:colOff>165100</xdr:colOff>
      <xdr:row>59</xdr:row>
      <xdr:rowOff>71413</xdr:rowOff>
    </xdr:to>
    <xdr:sp macro="" textlink="">
      <xdr:nvSpPr>
        <xdr:cNvPr id="374" name="楕円 373"/>
        <xdr:cNvSpPr/>
      </xdr:nvSpPr>
      <xdr:spPr>
        <a:xfrm>
          <a:off x="9588500" y="10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62540</xdr:rowOff>
    </xdr:from>
    <xdr:ext cx="534377" cy="259045"/>
    <xdr:sp macro="" textlink="">
      <xdr:nvSpPr>
        <xdr:cNvPr id="375" name="テキスト ボックス 374"/>
        <xdr:cNvSpPr txBox="1"/>
      </xdr:nvSpPr>
      <xdr:spPr>
        <a:xfrm>
          <a:off x="9372111" y="10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139412</xdr:rowOff>
    </xdr:from>
    <xdr:to>
      <xdr:col>46</xdr:col>
      <xdr:colOff>38100</xdr:colOff>
      <xdr:row>59</xdr:row>
      <xdr:rowOff>69562</xdr:rowOff>
    </xdr:to>
    <xdr:sp macro="" textlink="">
      <xdr:nvSpPr>
        <xdr:cNvPr id="376" name="楕円 375"/>
        <xdr:cNvSpPr/>
      </xdr:nvSpPr>
      <xdr:spPr>
        <a:xfrm>
          <a:off x="8699500" y="100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60689</xdr:rowOff>
    </xdr:from>
    <xdr:ext cx="534377" cy="259045"/>
    <xdr:sp macro="" textlink="">
      <xdr:nvSpPr>
        <xdr:cNvPr id="377" name="テキスト ボックス 376"/>
        <xdr:cNvSpPr txBox="1"/>
      </xdr:nvSpPr>
      <xdr:spPr>
        <a:xfrm>
          <a:off x="8483111" y="101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129767</xdr:rowOff>
    </xdr:from>
    <xdr:to>
      <xdr:col>41</xdr:col>
      <xdr:colOff>101600</xdr:colOff>
      <xdr:row>59</xdr:row>
      <xdr:rowOff>59917</xdr:rowOff>
    </xdr:to>
    <xdr:sp macro="" textlink="">
      <xdr:nvSpPr>
        <xdr:cNvPr id="378" name="楕円 377"/>
        <xdr:cNvSpPr/>
      </xdr:nvSpPr>
      <xdr:spPr>
        <a:xfrm>
          <a:off x="7810500" y="100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51044</xdr:rowOff>
    </xdr:from>
    <xdr:ext cx="534377" cy="259045"/>
    <xdr:sp macro="" textlink="">
      <xdr:nvSpPr>
        <xdr:cNvPr id="379" name="テキスト ボックス 378"/>
        <xdr:cNvSpPr txBox="1"/>
      </xdr:nvSpPr>
      <xdr:spPr>
        <a:xfrm>
          <a:off x="7594111" y="101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130286</xdr:rowOff>
    </xdr:from>
    <xdr:to>
      <xdr:col>36</xdr:col>
      <xdr:colOff>165100</xdr:colOff>
      <xdr:row>59</xdr:row>
      <xdr:rowOff>60436</xdr:rowOff>
    </xdr:to>
    <xdr:sp macro="" textlink="">
      <xdr:nvSpPr>
        <xdr:cNvPr id="380" name="楕円 379"/>
        <xdr:cNvSpPr/>
      </xdr:nvSpPr>
      <xdr:spPr>
        <a:xfrm>
          <a:off x="6921500" y="100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51563</xdr:rowOff>
    </xdr:from>
    <xdr:ext cx="534377" cy="259045"/>
    <xdr:sp macro="" textlink="">
      <xdr:nvSpPr>
        <xdr:cNvPr id="381" name="テキスト ボックス 380"/>
        <xdr:cNvSpPr txBox="1"/>
      </xdr:nvSpPr>
      <xdr:spPr>
        <a:xfrm>
          <a:off x="6705111" y="101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40523</xdr:rowOff>
    </xdr:from>
    <xdr:to>
      <xdr:col>55</xdr:col>
      <xdr:colOff>0</xdr:colOff>
      <xdr:row>79</xdr:row>
      <xdr:rowOff>43776</xdr:rowOff>
    </xdr:to>
    <xdr:cxnSp macro="">
      <xdr:nvCxnSpPr>
        <xdr:cNvPr id="410" name="直線コネクタ 409"/>
        <xdr:cNvCxnSpPr/>
      </xdr:nvCxnSpPr>
      <xdr:spPr>
        <a:xfrm flipV="1">
          <a:off x="9639300" y="13585073"/>
          <a:ext cx="8382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43776</xdr:rowOff>
    </xdr:from>
    <xdr:to>
      <xdr:col>50</xdr:col>
      <xdr:colOff>114300</xdr:colOff>
      <xdr:row>79</xdr:row>
      <xdr:rowOff>44095</xdr:rowOff>
    </xdr:to>
    <xdr:cxnSp macro="">
      <xdr:nvCxnSpPr>
        <xdr:cNvPr id="413" name="直線コネクタ 412"/>
        <xdr:cNvCxnSpPr/>
      </xdr:nvCxnSpPr>
      <xdr:spPr>
        <a:xfrm flipV="1">
          <a:off x="8750300" y="13588326"/>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42746</xdr:rowOff>
    </xdr:from>
    <xdr:to>
      <xdr:col>45</xdr:col>
      <xdr:colOff>177800</xdr:colOff>
      <xdr:row>79</xdr:row>
      <xdr:rowOff>44095</xdr:rowOff>
    </xdr:to>
    <xdr:cxnSp macro="">
      <xdr:nvCxnSpPr>
        <xdr:cNvPr id="416" name="直線コネクタ 415"/>
        <xdr:cNvCxnSpPr/>
      </xdr:nvCxnSpPr>
      <xdr:spPr>
        <a:xfrm>
          <a:off x="7861300" y="1358729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31020</xdr:rowOff>
    </xdr:from>
    <xdr:to>
      <xdr:col>41</xdr:col>
      <xdr:colOff>50800</xdr:colOff>
      <xdr:row>79</xdr:row>
      <xdr:rowOff>42746</xdr:rowOff>
    </xdr:to>
    <xdr:cxnSp macro="">
      <xdr:nvCxnSpPr>
        <xdr:cNvPr id="419" name="直線コネクタ 418"/>
        <xdr:cNvCxnSpPr/>
      </xdr:nvCxnSpPr>
      <xdr:spPr>
        <a:xfrm>
          <a:off x="6972300" y="13575570"/>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161173</xdr:rowOff>
    </xdr:from>
    <xdr:to>
      <xdr:col>55</xdr:col>
      <xdr:colOff>50800</xdr:colOff>
      <xdr:row>79</xdr:row>
      <xdr:rowOff>91323</xdr:rowOff>
    </xdr:to>
    <xdr:sp macro="" textlink="">
      <xdr:nvSpPr>
        <xdr:cNvPr id="429" name="楕円 428"/>
        <xdr:cNvSpPr/>
      </xdr:nvSpPr>
      <xdr:spPr>
        <a:xfrm>
          <a:off x="10426700" y="135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469744" cy="259045"/>
    <xdr:sp macro="" textlink="">
      <xdr:nvSpPr>
        <xdr:cNvPr id="430" name="普通建設事業費 （ うち新規整備　）該当値テキスト"/>
        <xdr:cNvSpPr txBox="1"/>
      </xdr:nvSpPr>
      <xdr:spPr>
        <a:xfrm>
          <a:off x="10528300" y="134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164426</xdr:rowOff>
    </xdr:from>
    <xdr:to>
      <xdr:col>50</xdr:col>
      <xdr:colOff>165100</xdr:colOff>
      <xdr:row>79</xdr:row>
      <xdr:rowOff>94576</xdr:rowOff>
    </xdr:to>
    <xdr:sp macro="" textlink="">
      <xdr:nvSpPr>
        <xdr:cNvPr id="431" name="楕円 430"/>
        <xdr:cNvSpPr/>
      </xdr:nvSpPr>
      <xdr:spPr>
        <a:xfrm>
          <a:off x="9588500" y="135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85703</xdr:rowOff>
    </xdr:from>
    <xdr:ext cx="378565" cy="259045"/>
    <xdr:sp macro="" textlink="">
      <xdr:nvSpPr>
        <xdr:cNvPr id="432" name="テキスト ボックス 431"/>
        <xdr:cNvSpPr txBox="1"/>
      </xdr:nvSpPr>
      <xdr:spPr>
        <a:xfrm>
          <a:off x="9450017" y="1363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164745</xdr:rowOff>
    </xdr:from>
    <xdr:to>
      <xdr:col>46</xdr:col>
      <xdr:colOff>38100</xdr:colOff>
      <xdr:row>79</xdr:row>
      <xdr:rowOff>94895</xdr:rowOff>
    </xdr:to>
    <xdr:sp macro="" textlink="">
      <xdr:nvSpPr>
        <xdr:cNvPr id="433" name="楕円 432"/>
        <xdr:cNvSpPr/>
      </xdr:nvSpPr>
      <xdr:spPr>
        <a:xfrm>
          <a:off x="8699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86022</xdr:rowOff>
    </xdr:from>
    <xdr:ext cx="378565" cy="259045"/>
    <xdr:sp macro="" textlink="">
      <xdr:nvSpPr>
        <xdr:cNvPr id="434" name="テキスト ボックス 433"/>
        <xdr:cNvSpPr txBox="1"/>
      </xdr:nvSpPr>
      <xdr:spPr>
        <a:xfrm>
          <a:off x="8561017" y="1363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163396</xdr:rowOff>
    </xdr:from>
    <xdr:to>
      <xdr:col>41</xdr:col>
      <xdr:colOff>101600</xdr:colOff>
      <xdr:row>79</xdr:row>
      <xdr:rowOff>93546</xdr:rowOff>
    </xdr:to>
    <xdr:sp macro="" textlink="">
      <xdr:nvSpPr>
        <xdr:cNvPr id="435" name="楕円 434"/>
        <xdr:cNvSpPr/>
      </xdr:nvSpPr>
      <xdr:spPr>
        <a:xfrm>
          <a:off x="7810500" y="135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84673</xdr:rowOff>
    </xdr:from>
    <xdr:ext cx="469744" cy="259045"/>
    <xdr:sp macro="" textlink="">
      <xdr:nvSpPr>
        <xdr:cNvPr id="436" name="テキスト ボックス 435"/>
        <xdr:cNvSpPr txBox="1"/>
      </xdr:nvSpPr>
      <xdr:spPr>
        <a:xfrm>
          <a:off x="7626428" y="136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151670</xdr:rowOff>
    </xdr:from>
    <xdr:to>
      <xdr:col>36</xdr:col>
      <xdr:colOff>165100</xdr:colOff>
      <xdr:row>79</xdr:row>
      <xdr:rowOff>81820</xdr:rowOff>
    </xdr:to>
    <xdr:sp macro="" textlink="">
      <xdr:nvSpPr>
        <xdr:cNvPr id="437" name="楕円 436"/>
        <xdr:cNvSpPr/>
      </xdr:nvSpPr>
      <xdr:spPr>
        <a:xfrm>
          <a:off x="6921500" y="135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72947</xdr:rowOff>
    </xdr:from>
    <xdr:ext cx="534377" cy="259045"/>
    <xdr:sp macro="" textlink="">
      <xdr:nvSpPr>
        <xdr:cNvPr id="438" name="テキスト ボックス 437"/>
        <xdr:cNvSpPr txBox="1"/>
      </xdr:nvSpPr>
      <xdr:spPr>
        <a:xfrm>
          <a:off x="6705111" y="136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3536</xdr:rowOff>
    </xdr:from>
    <xdr:to>
      <xdr:col>55</xdr:col>
      <xdr:colOff>0</xdr:colOff>
      <xdr:row>98</xdr:row>
      <xdr:rowOff>25491</xdr:rowOff>
    </xdr:to>
    <xdr:cxnSp macro="">
      <xdr:nvCxnSpPr>
        <xdr:cNvPr id="465" name="直線コネクタ 464"/>
        <xdr:cNvCxnSpPr/>
      </xdr:nvCxnSpPr>
      <xdr:spPr>
        <a:xfrm>
          <a:off x="9639300" y="16805636"/>
          <a:ext cx="838200" cy="2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116274</xdr:rowOff>
    </xdr:from>
    <xdr:to>
      <xdr:col>50</xdr:col>
      <xdr:colOff>114300</xdr:colOff>
      <xdr:row>98</xdr:row>
      <xdr:rowOff>3536</xdr:rowOff>
    </xdr:to>
    <xdr:cxnSp macro="">
      <xdr:nvCxnSpPr>
        <xdr:cNvPr id="468" name="直線コネクタ 467"/>
        <xdr:cNvCxnSpPr/>
      </xdr:nvCxnSpPr>
      <xdr:spPr>
        <a:xfrm>
          <a:off x="8750300" y="167469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136892</xdr:rowOff>
    </xdr:from>
    <xdr:to>
      <xdr:col>45</xdr:col>
      <xdr:colOff>177800</xdr:colOff>
      <xdr:row>97</xdr:row>
      <xdr:rowOff>116274</xdr:rowOff>
    </xdr:to>
    <xdr:cxnSp macro="">
      <xdr:nvCxnSpPr>
        <xdr:cNvPr id="471" name="直線コネクタ 470"/>
        <xdr:cNvCxnSpPr/>
      </xdr:nvCxnSpPr>
      <xdr:spPr>
        <a:xfrm>
          <a:off x="7861300" y="16596092"/>
          <a:ext cx="889000" cy="1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136892</xdr:rowOff>
    </xdr:from>
    <xdr:to>
      <xdr:col>41</xdr:col>
      <xdr:colOff>50800</xdr:colOff>
      <xdr:row>97</xdr:row>
      <xdr:rowOff>111235</xdr:rowOff>
    </xdr:to>
    <xdr:cxnSp macro="">
      <xdr:nvCxnSpPr>
        <xdr:cNvPr id="474" name="直線コネクタ 473"/>
        <xdr:cNvCxnSpPr/>
      </xdr:nvCxnSpPr>
      <xdr:spPr>
        <a:xfrm flipV="1">
          <a:off x="6972300" y="16596092"/>
          <a:ext cx="889000" cy="1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146141</xdr:rowOff>
    </xdr:from>
    <xdr:to>
      <xdr:col>55</xdr:col>
      <xdr:colOff>50800</xdr:colOff>
      <xdr:row>98</xdr:row>
      <xdr:rowOff>76291</xdr:rowOff>
    </xdr:to>
    <xdr:sp macro="" textlink="">
      <xdr:nvSpPr>
        <xdr:cNvPr id="484" name="楕円 483"/>
        <xdr:cNvSpPr/>
      </xdr:nvSpPr>
      <xdr:spPr>
        <a:xfrm>
          <a:off x="10426700" y="167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61068</xdr:rowOff>
    </xdr:from>
    <xdr:ext cx="534377" cy="259045"/>
    <xdr:sp macro="" textlink="">
      <xdr:nvSpPr>
        <xdr:cNvPr id="485" name="普通建設事業費 （ うち更新整備　）該当値テキスト"/>
        <xdr:cNvSpPr txBox="1"/>
      </xdr:nvSpPr>
      <xdr:spPr>
        <a:xfrm>
          <a:off x="10528300" y="166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124186</xdr:rowOff>
    </xdr:from>
    <xdr:to>
      <xdr:col>50</xdr:col>
      <xdr:colOff>165100</xdr:colOff>
      <xdr:row>98</xdr:row>
      <xdr:rowOff>54336</xdr:rowOff>
    </xdr:to>
    <xdr:sp macro="" textlink="">
      <xdr:nvSpPr>
        <xdr:cNvPr id="486" name="楕円 485"/>
        <xdr:cNvSpPr/>
      </xdr:nvSpPr>
      <xdr:spPr>
        <a:xfrm>
          <a:off x="9588500" y="16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45463</xdr:rowOff>
    </xdr:from>
    <xdr:ext cx="534377" cy="259045"/>
    <xdr:sp macro="" textlink="">
      <xdr:nvSpPr>
        <xdr:cNvPr id="487" name="テキスト ボックス 486"/>
        <xdr:cNvSpPr txBox="1"/>
      </xdr:nvSpPr>
      <xdr:spPr>
        <a:xfrm>
          <a:off x="9372111" y="168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65474</xdr:rowOff>
    </xdr:from>
    <xdr:to>
      <xdr:col>46</xdr:col>
      <xdr:colOff>38100</xdr:colOff>
      <xdr:row>97</xdr:row>
      <xdr:rowOff>167074</xdr:rowOff>
    </xdr:to>
    <xdr:sp macro="" textlink="">
      <xdr:nvSpPr>
        <xdr:cNvPr id="488" name="楕円 487"/>
        <xdr:cNvSpPr/>
      </xdr:nvSpPr>
      <xdr:spPr>
        <a:xfrm>
          <a:off x="8699500" y="166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158201</xdr:rowOff>
    </xdr:from>
    <xdr:ext cx="534377" cy="259045"/>
    <xdr:sp macro="" textlink="">
      <xdr:nvSpPr>
        <xdr:cNvPr id="489" name="テキスト ボックス 488"/>
        <xdr:cNvSpPr txBox="1"/>
      </xdr:nvSpPr>
      <xdr:spPr>
        <a:xfrm>
          <a:off x="8483111" y="167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86092</xdr:rowOff>
    </xdr:from>
    <xdr:to>
      <xdr:col>41</xdr:col>
      <xdr:colOff>101600</xdr:colOff>
      <xdr:row>97</xdr:row>
      <xdr:rowOff>16242</xdr:rowOff>
    </xdr:to>
    <xdr:sp macro="" textlink="">
      <xdr:nvSpPr>
        <xdr:cNvPr id="490" name="楕円 489"/>
        <xdr:cNvSpPr/>
      </xdr:nvSpPr>
      <xdr:spPr>
        <a:xfrm>
          <a:off x="7810500" y="165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32769</xdr:rowOff>
    </xdr:from>
    <xdr:ext cx="534377" cy="259045"/>
    <xdr:sp macro="" textlink="">
      <xdr:nvSpPr>
        <xdr:cNvPr id="491" name="テキスト ボックス 490"/>
        <xdr:cNvSpPr txBox="1"/>
      </xdr:nvSpPr>
      <xdr:spPr>
        <a:xfrm>
          <a:off x="7594111" y="163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60435</xdr:rowOff>
    </xdr:from>
    <xdr:to>
      <xdr:col>36</xdr:col>
      <xdr:colOff>165100</xdr:colOff>
      <xdr:row>97</xdr:row>
      <xdr:rowOff>162035</xdr:rowOff>
    </xdr:to>
    <xdr:sp macro="" textlink="">
      <xdr:nvSpPr>
        <xdr:cNvPr id="492" name="楕円 491"/>
        <xdr:cNvSpPr/>
      </xdr:nvSpPr>
      <xdr:spPr>
        <a:xfrm>
          <a:off x="6921500" y="166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153162</xdr:rowOff>
    </xdr:from>
    <xdr:ext cx="534377" cy="259045"/>
    <xdr:sp macro="" textlink="">
      <xdr:nvSpPr>
        <xdr:cNvPr id="493" name="テキスト ボックス 492"/>
        <xdr:cNvSpPr txBox="1"/>
      </xdr:nvSpPr>
      <xdr:spPr>
        <a:xfrm>
          <a:off x="6705111" y="167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34418</xdr:rowOff>
    </xdr:from>
    <xdr:to>
      <xdr:col>85</xdr:col>
      <xdr:colOff>127000</xdr:colOff>
      <xdr:row>39</xdr:row>
      <xdr:rowOff>44208</xdr:rowOff>
    </xdr:to>
    <xdr:cxnSp macro="">
      <xdr:nvCxnSpPr>
        <xdr:cNvPr id="522" name="直線コネクタ 521"/>
        <xdr:cNvCxnSpPr/>
      </xdr:nvCxnSpPr>
      <xdr:spPr>
        <a:xfrm flipV="1">
          <a:off x="15481300" y="6720968"/>
          <a:ext cx="8382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43535</xdr:rowOff>
    </xdr:from>
    <xdr:to>
      <xdr:col>81</xdr:col>
      <xdr:colOff>50800</xdr:colOff>
      <xdr:row>39</xdr:row>
      <xdr:rowOff>44208</xdr:rowOff>
    </xdr:to>
    <xdr:cxnSp macro="">
      <xdr:nvCxnSpPr>
        <xdr:cNvPr id="525" name="直線コネクタ 524"/>
        <xdr:cNvCxnSpPr/>
      </xdr:nvCxnSpPr>
      <xdr:spPr>
        <a:xfrm>
          <a:off x="14592300" y="67300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44275</xdr:rowOff>
    </xdr:to>
    <xdr:cxnSp macro="">
      <xdr:nvCxnSpPr>
        <xdr:cNvPr id="528" name="直線コネクタ 527"/>
        <xdr:cNvCxnSpPr/>
      </xdr:nvCxnSpPr>
      <xdr:spPr>
        <a:xfrm flipV="1">
          <a:off x="13703300" y="6730085"/>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42819</xdr:rowOff>
    </xdr:from>
    <xdr:to>
      <xdr:col>71</xdr:col>
      <xdr:colOff>177800</xdr:colOff>
      <xdr:row>39</xdr:row>
      <xdr:rowOff>44275</xdr:rowOff>
    </xdr:to>
    <xdr:cxnSp macro="">
      <xdr:nvCxnSpPr>
        <xdr:cNvPr id="531" name="直線コネクタ 530"/>
        <xdr:cNvCxnSpPr/>
      </xdr:nvCxnSpPr>
      <xdr:spPr>
        <a:xfrm>
          <a:off x="12814300" y="6729369"/>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155068</xdr:rowOff>
    </xdr:from>
    <xdr:to>
      <xdr:col>85</xdr:col>
      <xdr:colOff>177800</xdr:colOff>
      <xdr:row>39</xdr:row>
      <xdr:rowOff>85218</xdr:rowOff>
    </xdr:to>
    <xdr:sp macro="" textlink="">
      <xdr:nvSpPr>
        <xdr:cNvPr id="541" name="楕円 540"/>
        <xdr:cNvSpPr/>
      </xdr:nvSpPr>
      <xdr:spPr>
        <a:xfrm>
          <a:off x="16268700" y="66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164858</xdr:rowOff>
    </xdr:from>
    <xdr:to>
      <xdr:col>81</xdr:col>
      <xdr:colOff>101600</xdr:colOff>
      <xdr:row>39</xdr:row>
      <xdr:rowOff>95008</xdr:rowOff>
    </xdr:to>
    <xdr:sp macro="" textlink="">
      <xdr:nvSpPr>
        <xdr:cNvPr id="543" name="楕円 542"/>
        <xdr:cNvSpPr/>
      </xdr:nvSpPr>
      <xdr:spPr>
        <a:xfrm>
          <a:off x="15430500" y="66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86135</xdr:rowOff>
    </xdr:from>
    <xdr:ext cx="378565" cy="259045"/>
    <xdr:sp macro="" textlink="">
      <xdr:nvSpPr>
        <xdr:cNvPr id="544" name="テキスト ボックス 543"/>
        <xdr:cNvSpPr txBox="1"/>
      </xdr:nvSpPr>
      <xdr:spPr>
        <a:xfrm>
          <a:off x="15292017" y="677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45" name="楕円 544"/>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85462</xdr:rowOff>
    </xdr:from>
    <xdr:ext cx="378565" cy="259045"/>
    <xdr:sp macro="" textlink="">
      <xdr:nvSpPr>
        <xdr:cNvPr id="546" name="テキスト ボックス 545"/>
        <xdr:cNvSpPr txBox="1"/>
      </xdr:nvSpPr>
      <xdr:spPr>
        <a:xfrm>
          <a:off x="14403017" y="677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164925</xdr:rowOff>
    </xdr:from>
    <xdr:to>
      <xdr:col>72</xdr:col>
      <xdr:colOff>38100</xdr:colOff>
      <xdr:row>39</xdr:row>
      <xdr:rowOff>95075</xdr:rowOff>
    </xdr:to>
    <xdr:sp macro="" textlink="">
      <xdr:nvSpPr>
        <xdr:cNvPr id="547" name="楕円 546"/>
        <xdr:cNvSpPr/>
      </xdr:nvSpPr>
      <xdr:spPr>
        <a:xfrm>
          <a:off x="13652500" y="66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86202</xdr:rowOff>
    </xdr:from>
    <xdr:ext cx="313932" cy="259045"/>
    <xdr:sp macro="" textlink="">
      <xdr:nvSpPr>
        <xdr:cNvPr id="548" name="テキスト ボックス 547"/>
        <xdr:cNvSpPr txBox="1"/>
      </xdr:nvSpPr>
      <xdr:spPr>
        <a:xfrm>
          <a:off x="13546333" y="6772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163469</xdr:rowOff>
    </xdr:from>
    <xdr:to>
      <xdr:col>67</xdr:col>
      <xdr:colOff>101600</xdr:colOff>
      <xdr:row>39</xdr:row>
      <xdr:rowOff>93619</xdr:rowOff>
    </xdr:to>
    <xdr:sp macro="" textlink="">
      <xdr:nvSpPr>
        <xdr:cNvPr id="549" name="楕円 548"/>
        <xdr:cNvSpPr/>
      </xdr:nvSpPr>
      <xdr:spPr>
        <a:xfrm>
          <a:off x="12763500" y="66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84746</xdr:rowOff>
    </xdr:from>
    <xdr:ext cx="378565" cy="259045"/>
    <xdr:sp macro="" textlink="">
      <xdr:nvSpPr>
        <xdr:cNvPr id="550" name="テキスト ボックス 549"/>
        <xdr:cNvSpPr txBox="1"/>
      </xdr:nvSpPr>
      <xdr:spPr>
        <a:xfrm>
          <a:off x="12625017" y="677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42414</xdr:rowOff>
    </xdr:from>
    <xdr:to>
      <xdr:col>85</xdr:col>
      <xdr:colOff>127000</xdr:colOff>
      <xdr:row>76</xdr:row>
      <xdr:rowOff>43993</xdr:rowOff>
    </xdr:to>
    <xdr:cxnSp macro="">
      <xdr:nvCxnSpPr>
        <xdr:cNvPr id="630" name="直線コネクタ 629"/>
        <xdr:cNvCxnSpPr/>
      </xdr:nvCxnSpPr>
      <xdr:spPr>
        <a:xfrm flipV="1">
          <a:off x="15481300" y="13072614"/>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36677</xdr:rowOff>
    </xdr:from>
    <xdr:to>
      <xdr:col>81</xdr:col>
      <xdr:colOff>50800</xdr:colOff>
      <xdr:row>76</xdr:row>
      <xdr:rowOff>43993</xdr:rowOff>
    </xdr:to>
    <xdr:cxnSp macro="">
      <xdr:nvCxnSpPr>
        <xdr:cNvPr id="633" name="直線コネクタ 632"/>
        <xdr:cNvCxnSpPr/>
      </xdr:nvCxnSpPr>
      <xdr:spPr>
        <a:xfrm>
          <a:off x="14592300" y="1306687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36677</xdr:rowOff>
    </xdr:from>
    <xdr:to>
      <xdr:col>76</xdr:col>
      <xdr:colOff>114300</xdr:colOff>
      <xdr:row>76</xdr:row>
      <xdr:rowOff>37069</xdr:rowOff>
    </xdr:to>
    <xdr:cxnSp macro="">
      <xdr:nvCxnSpPr>
        <xdr:cNvPr id="636" name="直線コネクタ 635"/>
        <xdr:cNvCxnSpPr/>
      </xdr:nvCxnSpPr>
      <xdr:spPr>
        <a:xfrm flipV="1">
          <a:off x="13703300" y="1306687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37069</xdr:rowOff>
    </xdr:from>
    <xdr:to>
      <xdr:col>71</xdr:col>
      <xdr:colOff>177800</xdr:colOff>
      <xdr:row>76</xdr:row>
      <xdr:rowOff>50078</xdr:rowOff>
    </xdr:to>
    <xdr:cxnSp macro="">
      <xdr:nvCxnSpPr>
        <xdr:cNvPr id="639" name="直線コネクタ 638"/>
        <xdr:cNvCxnSpPr/>
      </xdr:nvCxnSpPr>
      <xdr:spPr>
        <a:xfrm flipV="1">
          <a:off x="12814300" y="13067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163064</xdr:rowOff>
    </xdr:from>
    <xdr:to>
      <xdr:col>85</xdr:col>
      <xdr:colOff>177800</xdr:colOff>
      <xdr:row>76</xdr:row>
      <xdr:rowOff>93214</xdr:rowOff>
    </xdr:to>
    <xdr:sp macro="" textlink="">
      <xdr:nvSpPr>
        <xdr:cNvPr id="649" name="楕円 648"/>
        <xdr:cNvSpPr/>
      </xdr:nvSpPr>
      <xdr:spPr>
        <a:xfrm>
          <a:off x="16268700" y="130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141491</xdr:rowOff>
    </xdr:from>
    <xdr:ext cx="534377" cy="259045"/>
    <xdr:sp macro="" textlink="">
      <xdr:nvSpPr>
        <xdr:cNvPr id="650" name="公債費該当値テキスト"/>
        <xdr:cNvSpPr txBox="1"/>
      </xdr:nvSpPr>
      <xdr:spPr>
        <a:xfrm>
          <a:off x="16370300" y="130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164643</xdr:rowOff>
    </xdr:from>
    <xdr:to>
      <xdr:col>81</xdr:col>
      <xdr:colOff>101600</xdr:colOff>
      <xdr:row>76</xdr:row>
      <xdr:rowOff>94793</xdr:rowOff>
    </xdr:to>
    <xdr:sp macro="" textlink="">
      <xdr:nvSpPr>
        <xdr:cNvPr id="651" name="楕円 650"/>
        <xdr:cNvSpPr/>
      </xdr:nvSpPr>
      <xdr:spPr>
        <a:xfrm>
          <a:off x="15430500" y="13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85920</xdr:rowOff>
    </xdr:from>
    <xdr:ext cx="534377" cy="259045"/>
    <xdr:sp macro="" textlink="">
      <xdr:nvSpPr>
        <xdr:cNvPr id="652" name="テキスト ボックス 651"/>
        <xdr:cNvSpPr txBox="1"/>
      </xdr:nvSpPr>
      <xdr:spPr>
        <a:xfrm>
          <a:off x="15214111" y="131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157327</xdr:rowOff>
    </xdr:from>
    <xdr:to>
      <xdr:col>76</xdr:col>
      <xdr:colOff>165100</xdr:colOff>
      <xdr:row>76</xdr:row>
      <xdr:rowOff>87477</xdr:rowOff>
    </xdr:to>
    <xdr:sp macro="" textlink="">
      <xdr:nvSpPr>
        <xdr:cNvPr id="653" name="楕円 652"/>
        <xdr:cNvSpPr/>
      </xdr:nvSpPr>
      <xdr:spPr>
        <a:xfrm>
          <a:off x="14541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78604</xdr:rowOff>
    </xdr:from>
    <xdr:ext cx="534377" cy="259045"/>
    <xdr:sp macro="" textlink="">
      <xdr:nvSpPr>
        <xdr:cNvPr id="654" name="テキスト ボックス 653"/>
        <xdr:cNvSpPr txBox="1"/>
      </xdr:nvSpPr>
      <xdr:spPr>
        <a:xfrm>
          <a:off x="14325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157719</xdr:rowOff>
    </xdr:from>
    <xdr:to>
      <xdr:col>72</xdr:col>
      <xdr:colOff>38100</xdr:colOff>
      <xdr:row>76</xdr:row>
      <xdr:rowOff>87869</xdr:rowOff>
    </xdr:to>
    <xdr:sp macro="" textlink="">
      <xdr:nvSpPr>
        <xdr:cNvPr id="655" name="楕円 654"/>
        <xdr:cNvSpPr/>
      </xdr:nvSpPr>
      <xdr:spPr>
        <a:xfrm>
          <a:off x="13652500" y="130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78996</xdr:rowOff>
    </xdr:from>
    <xdr:ext cx="534377" cy="259045"/>
    <xdr:sp macro="" textlink="">
      <xdr:nvSpPr>
        <xdr:cNvPr id="656" name="テキスト ボックス 655"/>
        <xdr:cNvSpPr txBox="1"/>
      </xdr:nvSpPr>
      <xdr:spPr>
        <a:xfrm>
          <a:off x="13436111" y="131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170728</xdr:rowOff>
    </xdr:from>
    <xdr:to>
      <xdr:col>67</xdr:col>
      <xdr:colOff>101600</xdr:colOff>
      <xdr:row>76</xdr:row>
      <xdr:rowOff>100878</xdr:rowOff>
    </xdr:to>
    <xdr:sp macro="" textlink="">
      <xdr:nvSpPr>
        <xdr:cNvPr id="657" name="楕円 656"/>
        <xdr:cNvSpPr/>
      </xdr:nvSpPr>
      <xdr:spPr>
        <a:xfrm>
          <a:off x="12763500" y="130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92005</xdr:rowOff>
    </xdr:from>
    <xdr:ext cx="534377" cy="259045"/>
    <xdr:sp macro="" textlink="">
      <xdr:nvSpPr>
        <xdr:cNvPr id="658" name="テキスト ボックス 657"/>
        <xdr:cNvSpPr txBox="1"/>
      </xdr:nvSpPr>
      <xdr:spPr>
        <a:xfrm>
          <a:off x="12547111" y="131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27451</xdr:rowOff>
    </xdr:from>
    <xdr:to>
      <xdr:col>85</xdr:col>
      <xdr:colOff>127000</xdr:colOff>
      <xdr:row>99</xdr:row>
      <xdr:rowOff>33776</xdr:rowOff>
    </xdr:to>
    <xdr:cxnSp macro="">
      <xdr:nvCxnSpPr>
        <xdr:cNvPr id="687" name="直線コネクタ 686"/>
        <xdr:cNvCxnSpPr/>
      </xdr:nvCxnSpPr>
      <xdr:spPr>
        <a:xfrm flipV="1">
          <a:off x="15481300" y="17001001"/>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33776</xdr:rowOff>
    </xdr:from>
    <xdr:to>
      <xdr:col>81</xdr:col>
      <xdr:colOff>50800</xdr:colOff>
      <xdr:row>99</xdr:row>
      <xdr:rowOff>39080</xdr:rowOff>
    </xdr:to>
    <xdr:cxnSp macro="">
      <xdr:nvCxnSpPr>
        <xdr:cNvPr id="690" name="直線コネクタ 689"/>
        <xdr:cNvCxnSpPr/>
      </xdr:nvCxnSpPr>
      <xdr:spPr>
        <a:xfrm flipV="1">
          <a:off x="14592300" y="1700732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39080</xdr:rowOff>
    </xdr:from>
    <xdr:to>
      <xdr:col>76</xdr:col>
      <xdr:colOff>114300</xdr:colOff>
      <xdr:row>99</xdr:row>
      <xdr:rowOff>40877</xdr:rowOff>
    </xdr:to>
    <xdr:cxnSp macro="">
      <xdr:nvCxnSpPr>
        <xdr:cNvPr id="693" name="直線コネクタ 692"/>
        <xdr:cNvCxnSpPr/>
      </xdr:nvCxnSpPr>
      <xdr:spPr>
        <a:xfrm flipV="1">
          <a:off x="13703300" y="1701263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36221</xdr:rowOff>
    </xdr:from>
    <xdr:to>
      <xdr:col>71</xdr:col>
      <xdr:colOff>177800</xdr:colOff>
      <xdr:row>99</xdr:row>
      <xdr:rowOff>40877</xdr:rowOff>
    </xdr:to>
    <xdr:cxnSp macro="">
      <xdr:nvCxnSpPr>
        <xdr:cNvPr id="696" name="直線コネクタ 695"/>
        <xdr:cNvCxnSpPr/>
      </xdr:nvCxnSpPr>
      <xdr:spPr>
        <a:xfrm>
          <a:off x="12814300" y="17009771"/>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148101</xdr:rowOff>
    </xdr:from>
    <xdr:to>
      <xdr:col>85</xdr:col>
      <xdr:colOff>177800</xdr:colOff>
      <xdr:row>99</xdr:row>
      <xdr:rowOff>78251</xdr:rowOff>
    </xdr:to>
    <xdr:sp macro="" textlink="">
      <xdr:nvSpPr>
        <xdr:cNvPr id="706" name="楕円 705"/>
        <xdr:cNvSpPr/>
      </xdr:nvSpPr>
      <xdr:spPr>
        <a:xfrm>
          <a:off x="16268700" y="16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154426</xdr:rowOff>
    </xdr:from>
    <xdr:to>
      <xdr:col>81</xdr:col>
      <xdr:colOff>101600</xdr:colOff>
      <xdr:row>99</xdr:row>
      <xdr:rowOff>84576</xdr:rowOff>
    </xdr:to>
    <xdr:sp macro="" textlink="">
      <xdr:nvSpPr>
        <xdr:cNvPr id="708" name="楕円 707"/>
        <xdr:cNvSpPr/>
      </xdr:nvSpPr>
      <xdr:spPr>
        <a:xfrm>
          <a:off x="15430500" y="169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75703</xdr:rowOff>
    </xdr:from>
    <xdr:ext cx="469744" cy="259045"/>
    <xdr:sp macro="" textlink="">
      <xdr:nvSpPr>
        <xdr:cNvPr id="709" name="テキスト ボックス 708"/>
        <xdr:cNvSpPr txBox="1"/>
      </xdr:nvSpPr>
      <xdr:spPr>
        <a:xfrm>
          <a:off x="15246428" y="170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159730</xdr:rowOff>
    </xdr:from>
    <xdr:to>
      <xdr:col>76</xdr:col>
      <xdr:colOff>165100</xdr:colOff>
      <xdr:row>99</xdr:row>
      <xdr:rowOff>89880</xdr:rowOff>
    </xdr:to>
    <xdr:sp macro="" textlink="">
      <xdr:nvSpPr>
        <xdr:cNvPr id="710" name="楕円 709"/>
        <xdr:cNvSpPr/>
      </xdr:nvSpPr>
      <xdr:spPr>
        <a:xfrm>
          <a:off x="14541500" y="169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81007</xdr:rowOff>
    </xdr:from>
    <xdr:ext cx="469744" cy="259045"/>
    <xdr:sp macro="" textlink="">
      <xdr:nvSpPr>
        <xdr:cNvPr id="711" name="テキスト ボックス 710"/>
        <xdr:cNvSpPr txBox="1"/>
      </xdr:nvSpPr>
      <xdr:spPr>
        <a:xfrm>
          <a:off x="14357428" y="1705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161527</xdr:rowOff>
    </xdr:from>
    <xdr:to>
      <xdr:col>72</xdr:col>
      <xdr:colOff>38100</xdr:colOff>
      <xdr:row>99</xdr:row>
      <xdr:rowOff>91677</xdr:rowOff>
    </xdr:to>
    <xdr:sp macro="" textlink="">
      <xdr:nvSpPr>
        <xdr:cNvPr id="712" name="楕円 711"/>
        <xdr:cNvSpPr/>
      </xdr:nvSpPr>
      <xdr:spPr>
        <a:xfrm>
          <a:off x="13652500" y="16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82804</xdr:rowOff>
    </xdr:from>
    <xdr:ext cx="469744" cy="259045"/>
    <xdr:sp macro="" textlink="">
      <xdr:nvSpPr>
        <xdr:cNvPr id="713" name="テキスト ボックス 712"/>
        <xdr:cNvSpPr txBox="1"/>
      </xdr:nvSpPr>
      <xdr:spPr>
        <a:xfrm>
          <a:off x="13468428" y="1705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156871</xdr:rowOff>
    </xdr:from>
    <xdr:to>
      <xdr:col>67</xdr:col>
      <xdr:colOff>101600</xdr:colOff>
      <xdr:row>99</xdr:row>
      <xdr:rowOff>87021</xdr:rowOff>
    </xdr:to>
    <xdr:sp macro="" textlink="">
      <xdr:nvSpPr>
        <xdr:cNvPr id="714" name="楕円 713"/>
        <xdr:cNvSpPr/>
      </xdr:nvSpPr>
      <xdr:spPr>
        <a:xfrm>
          <a:off x="12763500" y="169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78148</xdr:rowOff>
    </xdr:from>
    <xdr:ext cx="469744" cy="259045"/>
    <xdr:sp macro="" textlink="">
      <xdr:nvSpPr>
        <xdr:cNvPr id="715" name="テキスト ボックス 714"/>
        <xdr:cNvSpPr txBox="1"/>
      </xdr:nvSpPr>
      <xdr:spPr>
        <a:xfrm>
          <a:off x="12579428" y="170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34544</xdr:rowOff>
    </xdr:from>
    <xdr:to>
      <xdr:col>111</xdr:col>
      <xdr:colOff>177800</xdr:colOff>
      <xdr:row>39</xdr:row>
      <xdr:rowOff>44450</xdr:rowOff>
    </xdr:to>
    <xdr:cxnSp macro="">
      <xdr:nvCxnSpPr>
        <xdr:cNvPr id="747" name="直線コネクタ 746"/>
        <xdr:cNvCxnSpPr/>
      </xdr:nvCxnSpPr>
      <xdr:spPr>
        <a:xfrm>
          <a:off x="20434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34544</xdr:rowOff>
    </xdr:from>
    <xdr:to>
      <xdr:col>107</xdr:col>
      <xdr:colOff>50800</xdr:colOff>
      <xdr:row>39</xdr:row>
      <xdr:rowOff>44450</xdr:rowOff>
    </xdr:to>
    <xdr:cxnSp macro="">
      <xdr:nvCxnSpPr>
        <xdr:cNvPr id="750" name="直線コネクタ 749"/>
        <xdr:cNvCxnSpPr/>
      </xdr:nvCxnSpPr>
      <xdr:spPr>
        <a:xfrm flipV="1">
          <a:off x="19545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155194</xdr:rowOff>
    </xdr:from>
    <xdr:to>
      <xdr:col>107</xdr:col>
      <xdr:colOff>101600</xdr:colOff>
      <xdr:row>39</xdr:row>
      <xdr:rowOff>85344</xdr:rowOff>
    </xdr:to>
    <xdr:sp macro="" textlink="">
      <xdr:nvSpPr>
        <xdr:cNvPr id="767" name="楕円 766"/>
        <xdr:cNvSpPr/>
      </xdr:nvSpPr>
      <xdr:spPr>
        <a:xfrm>
          <a:off x="2038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76471</xdr:rowOff>
    </xdr:from>
    <xdr:ext cx="378565" cy="259045"/>
    <xdr:sp macro="" textlink="">
      <xdr:nvSpPr>
        <xdr:cNvPr id="768" name="テキスト ボックス 767"/>
        <xdr:cNvSpPr txBox="1"/>
      </xdr:nvSpPr>
      <xdr:spPr>
        <a:xfrm>
          <a:off x="20245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165257</xdr:rowOff>
    </xdr:from>
    <xdr:to>
      <xdr:col>116</xdr:col>
      <xdr:colOff>63500</xdr:colOff>
      <xdr:row>57</xdr:row>
      <xdr:rowOff>2403</xdr:rowOff>
    </xdr:to>
    <xdr:cxnSp macro="">
      <xdr:nvCxnSpPr>
        <xdr:cNvPr id="799" name="直線コネクタ 798"/>
        <xdr:cNvCxnSpPr/>
      </xdr:nvCxnSpPr>
      <xdr:spPr>
        <a:xfrm flipV="1">
          <a:off x="21323300" y="9766457"/>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162789</xdr:rowOff>
    </xdr:from>
    <xdr:to>
      <xdr:col>111</xdr:col>
      <xdr:colOff>177800</xdr:colOff>
      <xdr:row>57</xdr:row>
      <xdr:rowOff>2403</xdr:rowOff>
    </xdr:to>
    <xdr:cxnSp macro="">
      <xdr:nvCxnSpPr>
        <xdr:cNvPr id="802" name="直線コネクタ 801"/>
        <xdr:cNvCxnSpPr/>
      </xdr:nvCxnSpPr>
      <xdr:spPr>
        <a:xfrm>
          <a:off x="20434300" y="97639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162789</xdr:rowOff>
    </xdr:from>
    <xdr:to>
      <xdr:col>107</xdr:col>
      <xdr:colOff>50800</xdr:colOff>
      <xdr:row>56</xdr:row>
      <xdr:rowOff>167863</xdr:rowOff>
    </xdr:to>
    <xdr:cxnSp macro="">
      <xdr:nvCxnSpPr>
        <xdr:cNvPr id="805" name="直線コネクタ 804"/>
        <xdr:cNvCxnSpPr/>
      </xdr:nvCxnSpPr>
      <xdr:spPr>
        <a:xfrm flipV="1">
          <a:off x="19545300" y="9763989"/>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167863</xdr:rowOff>
    </xdr:from>
    <xdr:to>
      <xdr:col>102</xdr:col>
      <xdr:colOff>114300</xdr:colOff>
      <xdr:row>57</xdr:row>
      <xdr:rowOff>939</xdr:rowOff>
    </xdr:to>
    <xdr:cxnSp macro="">
      <xdr:nvCxnSpPr>
        <xdr:cNvPr id="808" name="直線コネクタ 807"/>
        <xdr:cNvCxnSpPr/>
      </xdr:nvCxnSpPr>
      <xdr:spPr>
        <a:xfrm flipV="1">
          <a:off x="18656300" y="9769063"/>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114457</xdr:rowOff>
    </xdr:from>
    <xdr:to>
      <xdr:col>116</xdr:col>
      <xdr:colOff>114300</xdr:colOff>
      <xdr:row>57</xdr:row>
      <xdr:rowOff>44607</xdr:rowOff>
    </xdr:to>
    <xdr:sp macro="" textlink="">
      <xdr:nvSpPr>
        <xdr:cNvPr id="818" name="楕円 817"/>
        <xdr:cNvSpPr/>
      </xdr:nvSpPr>
      <xdr:spPr>
        <a:xfrm>
          <a:off x="22110700" y="97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137334</xdr:rowOff>
    </xdr:from>
    <xdr:ext cx="469744" cy="259045"/>
    <xdr:sp macro="" textlink="">
      <xdr:nvSpPr>
        <xdr:cNvPr id="819" name="貸付金該当値テキスト"/>
        <xdr:cNvSpPr txBox="1"/>
      </xdr:nvSpPr>
      <xdr:spPr>
        <a:xfrm>
          <a:off x="22212300" y="95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123053</xdr:rowOff>
    </xdr:from>
    <xdr:to>
      <xdr:col>112</xdr:col>
      <xdr:colOff>38100</xdr:colOff>
      <xdr:row>57</xdr:row>
      <xdr:rowOff>53203</xdr:rowOff>
    </xdr:to>
    <xdr:sp macro="" textlink="">
      <xdr:nvSpPr>
        <xdr:cNvPr id="820" name="楕円 819"/>
        <xdr:cNvSpPr/>
      </xdr:nvSpPr>
      <xdr:spPr>
        <a:xfrm>
          <a:off x="21272500" y="97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69730</xdr:rowOff>
    </xdr:from>
    <xdr:ext cx="469744" cy="259045"/>
    <xdr:sp macro="" textlink="">
      <xdr:nvSpPr>
        <xdr:cNvPr id="821" name="テキスト ボックス 820"/>
        <xdr:cNvSpPr txBox="1"/>
      </xdr:nvSpPr>
      <xdr:spPr>
        <a:xfrm>
          <a:off x="21088428" y="949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111989</xdr:rowOff>
    </xdr:from>
    <xdr:to>
      <xdr:col>107</xdr:col>
      <xdr:colOff>101600</xdr:colOff>
      <xdr:row>57</xdr:row>
      <xdr:rowOff>42139</xdr:rowOff>
    </xdr:to>
    <xdr:sp macro="" textlink="">
      <xdr:nvSpPr>
        <xdr:cNvPr id="822" name="楕円 821"/>
        <xdr:cNvSpPr/>
      </xdr:nvSpPr>
      <xdr:spPr>
        <a:xfrm>
          <a:off x="203835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58666</xdr:rowOff>
    </xdr:from>
    <xdr:ext cx="469744" cy="259045"/>
    <xdr:sp macro="" textlink="">
      <xdr:nvSpPr>
        <xdr:cNvPr id="823" name="テキスト ボックス 822"/>
        <xdr:cNvSpPr txBox="1"/>
      </xdr:nvSpPr>
      <xdr:spPr>
        <a:xfrm>
          <a:off x="20199428" y="94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117063</xdr:rowOff>
    </xdr:from>
    <xdr:to>
      <xdr:col>102</xdr:col>
      <xdr:colOff>165100</xdr:colOff>
      <xdr:row>57</xdr:row>
      <xdr:rowOff>47213</xdr:rowOff>
    </xdr:to>
    <xdr:sp macro="" textlink="">
      <xdr:nvSpPr>
        <xdr:cNvPr id="824" name="楕円 823"/>
        <xdr:cNvSpPr/>
      </xdr:nvSpPr>
      <xdr:spPr>
        <a:xfrm>
          <a:off x="19494500" y="97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63740</xdr:rowOff>
    </xdr:from>
    <xdr:ext cx="469744" cy="259045"/>
    <xdr:sp macro="" textlink="">
      <xdr:nvSpPr>
        <xdr:cNvPr id="825" name="テキスト ボックス 824"/>
        <xdr:cNvSpPr txBox="1"/>
      </xdr:nvSpPr>
      <xdr:spPr>
        <a:xfrm>
          <a:off x="19310428" y="949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121589</xdr:rowOff>
    </xdr:from>
    <xdr:to>
      <xdr:col>98</xdr:col>
      <xdr:colOff>38100</xdr:colOff>
      <xdr:row>57</xdr:row>
      <xdr:rowOff>51739</xdr:rowOff>
    </xdr:to>
    <xdr:sp macro="" textlink="">
      <xdr:nvSpPr>
        <xdr:cNvPr id="826" name="楕円 825"/>
        <xdr:cNvSpPr/>
      </xdr:nvSpPr>
      <xdr:spPr>
        <a:xfrm>
          <a:off x="18605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68266</xdr:rowOff>
    </xdr:from>
    <xdr:ext cx="469744" cy="259045"/>
    <xdr:sp macro="" textlink="">
      <xdr:nvSpPr>
        <xdr:cNvPr id="827" name="テキスト ボックス 826"/>
        <xdr:cNvSpPr txBox="1"/>
      </xdr:nvSpPr>
      <xdr:spPr>
        <a:xfrm>
          <a:off x="18421428" y="949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163646</xdr:rowOff>
    </xdr:from>
    <xdr:to>
      <xdr:col>116</xdr:col>
      <xdr:colOff>63500</xdr:colOff>
      <xdr:row>76</xdr:row>
      <xdr:rowOff>825</xdr:rowOff>
    </xdr:to>
    <xdr:cxnSp macro="">
      <xdr:nvCxnSpPr>
        <xdr:cNvPr id="857" name="直線コネクタ 856"/>
        <xdr:cNvCxnSpPr/>
      </xdr:nvCxnSpPr>
      <xdr:spPr>
        <a:xfrm>
          <a:off x="21323300" y="13022396"/>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163646</xdr:rowOff>
    </xdr:from>
    <xdr:to>
      <xdr:col>111</xdr:col>
      <xdr:colOff>177800</xdr:colOff>
      <xdr:row>76</xdr:row>
      <xdr:rowOff>39897</xdr:rowOff>
    </xdr:to>
    <xdr:cxnSp macro="">
      <xdr:nvCxnSpPr>
        <xdr:cNvPr id="860" name="直線コネクタ 859"/>
        <xdr:cNvCxnSpPr/>
      </xdr:nvCxnSpPr>
      <xdr:spPr>
        <a:xfrm flipV="1">
          <a:off x="20434300" y="1302239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39897</xdr:rowOff>
    </xdr:from>
    <xdr:to>
      <xdr:col>107</xdr:col>
      <xdr:colOff>50800</xdr:colOff>
      <xdr:row>76</xdr:row>
      <xdr:rowOff>46013</xdr:rowOff>
    </xdr:to>
    <xdr:cxnSp macro="">
      <xdr:nvCxnSpPr>
        <xdr:cNvPr id="863" name="直線コネクタ 862"/>
        <xdr:cNvCxnSpPr/>
      </xdr:nvCxnSpPr>
      <xdr:spPr>
        <a:xfrm flipV="1">
          <a:off x="19545300" y="13070097"/>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46013</xdr:rowOff>
    </xdr:from>
    <xdr:to>
      <xdr:col>102</xdr:col>
      <xdr:colOff>114300</xdr:colOff>
      <xdr:row>76</xdr:row>
      <xdr:rowOff>46546</xdr:rowOff>
    </xdr:to>
    <xdr:cxnSp macro="">
      <xdr:nvCxnSpPr>
        <xdr:cNvPr id="866" name="直線コネクタ 865"/>
        <xdr:cNvCxnSpPr/>
      </xdr:nvCxnSpPr>
      <xdr:spPr>
        <a:xfrm flipV="1">
          <a:off x="18656300" y="1307621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121476</xdr:rowOff>
    </xdr:from>
    <xdr:to>
      <xdr:col>116</xdr:col>
      <xdr:colOff>114300</xdr:colOff>
      <xdr:row>76</xdr:row>
      <xdr:rowOff>51625</xdr:rowOff>
    </xdr:to>
    <xdr:sp macro="" textlink="">
      <xdr:nvSpPr>
        <xdr:cNvPr id="876" name="楕円 875"/>
        <xdr:cNvSpPr/>
      </xdr:nvSpPr>
      <xdr:spPr>
        <a:xfrm>
          <a:off x="221107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99903</xdr:rowOff>
    </xdr:from>
    <xdr:ext cx="534377" cy="259045"/>
    <xdr:sp macro="" textlink="">
      <xdr:nvSpPr>
        <xdr:cNvPr id="877" name="繰出金該当値テキスト"/>
        <xdr:cNvSpPr txBox="1"/>
      </xdr:nvSpPr>
      <xdr:spPr>
        <a:xfrm>
          <a:off x="22212300"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112846</xdr:rowOff>
    </xdr:from>
    <xdr:to>
      <xdr:col>112</xdr:col>
      <xdr:colOff>38100</xdr:colOff>
      <xdr:row>76</xdr:row>
      <xdr:rowOff>42996</xdr:rowOff>
    </xdr:to>
    <xdr:sp macro="" textlink="">
      <xdr:nvSpPr>
        <xdr:cNvPr id="878" name="楕円 877"/>
        <xdr:cNvSpPr/>
      </xdr:nvSpPr>
      <xdr:spPr>
        <a:xfrm>
          <a:off x="212725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34123</xdr:rowOff>
    </xdr:from>
    <xdr:ext cx="534377" cy="259045"/>
    <xdr:sp macro="" textlink="">
      <xdr:nvSpPr>
        <xdr:cNvPr id="879" name="テキスト ボックス 878"/>
        <xdr:cNvSpPr txBox="1"/>
      </xdr:nvSpPr>
      <xdr:spPr>
        <a:xfrm>
          <a:off x="21056111" y="13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160547</xdr:rowOff>
    </xdr:from>
    <xdr:to>
      <xdr:col>107</xdr:col>
      <xdr:colOff>101600</xdr:colOff>
      <xdr:row>76</xdr:row>
      <xdr:rowOff>90697</xdr:rowOff>
    </xdr:to>
    <xdr:sp macro="" textlink="">
      <xdr:nvSpPr>
        <xdr:cNvPr id="880" name="楕円 879"/>
        <xdr:cNvSpPr/>
      </xdr:nvSpPr>
      <xdr:spPr>
        <a:xfrm>
          <a:off x="20383500" y="130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81824</xdr:rowOff>
    </xdr:from>
    <xdr:ext cx="534377" cy="259045"/>
    <xdr:sp macro="" textlink="">
      <xdr:nvSpPr>
        <xdr:cNvPr id="881" name="テキスト ボックス 880"/>
        <xdr:cNvSpPr txBox="1"/>
      </xdr:nvSpPr>
      <xdr:spPr>
        <a:xfrm>
          <a:off x="20167111" y="131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166663</xdr:rowOff>
    </xdr:from>
    <xdr:to>
      <xdr:col>102</xdr:col>
      <xdr:colOff>165100</xdr:colOff>
      <xdr:row>76</xdr:row>
      <xdr:rowOff>96813</xdr:rowOff>
    </xdr:to>
    <xdr:sp macro="" textlink="">
      <xdr:nvSpPr>
        <xdr:cNvPr id="882" name="楕円 881"/>
        <xdr:cNvSpPr/>
      </xdr:nvSpPr>
      <xdr:spPr>
        <a:xfrm>
          <a:off x="19494500" y="13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87940</xdr:rowOff>
    </xdr:from>
    <xdr:ext cx="534377" cy="259045"/>
    <xdr:sp macro="" textlink="">
      <xdr:nvSpPr>
        <xdr:cNvPr id="883" name="テキスト ボックス 882"/>
        <xdr:cNvSpPr txBox="1"/>
      </xdr:nvSpPr>
      <xdr:spPr>
        <a:xfrm>
          <a:off x="19278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167196</xdr:rowOff>
    </xdr:from>
    <xdr:to>
      <xdr:col>98</xdr:col>
      <xdr:colOff>38100</xdr:colOff>
      <xdr:row>76</xdr:row>
      <xdr:rowOff>97346</xdr:rowOff>
    </xdr:to>
    <xdr:sp macro="" textlink="">
      <xdr:nvSpPr>
        <xdr:cNvPr id="884" name="楕円 883"/>
        <xdr:cNvSpPr/>
      </xdr:nvSpPr>
      <xdr:spPr>
        <a:xfrm>
          <a:off x="18605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88473</xdr:rowOff>
    </xdr:from>
    <xdr:ext cx="534377" cy="259045"/>
    <xdr:sp macro="" textlink="">
      <xdr:nvSpPr>
        <xdr:cNvPr id="885" name="テキスト ボックス 884"/>
        <xdr:cNvSpPr txBox="1"/>
      </xdr:nvSpPr>
      <xdr:spPr>
        <a:xfrm>
          <a:off x="18389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453.6</a:t>
          </a:r>
          <a:r>
            <a:rPr kumimoji="1" lang="ja-JP" altLang="en-US" sz="1200">
              <a:latin typeface="ＭＳ Ｐゴシック" panose="020B0600070205080204" pitchFamily="50" charset="-128"/>
              <a:ea typeface="ＭＳ Ｐゴシック" panose="020B0600070205080204" pitchFamily="50" charset="-128"/>
            </a:rPr>
            <a:t>千円で、昨年度決算よりわずかに増加した。</a:t>
          </a:r>
        </a:p>
        <a:p>
          <a:r>
            <a:rPr kumimoji="1" lang="ja-JP" altLang="en-US" sz="1200">
              <a:latin typeface="ＭＳ Ｐゴシック" panose="020B0600070205080204" pitchFamily="50" charset="-128"/>
              <a:ea typeface="ＭＳ Ｐゴシック" panose="020B0600070205080204" pitchFamily="50" charset="-128"/>
            </a:rPr>
            <a:t>　住民一人当たりのコストが最も高い補助費等は、住民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81,979</a:t>
          </a:r>
          <a:r>
            <a:rPr kumimoji="1" lang="ja-JP" altLang="en-US" sz="1200">
              <a:latin typeface="ＭＳ Ｐゴシック" panose="020B0600070205080204" pitchFamily="50" charset="-128"/>
              <a:ea typeface="ＭＳ Ｐゴシック" panose="020B0600070205080204" pitchFamily="50" charset="-128"/>
            </a:rPr>
            <a:t>円で、類似団体平均と比較しても高い値で推移を続けている。これは、南那須地区広域行政事務組合への負担金の影響が大きく、廃棄物・し尿処理施設の更新や延命化のための維持補修費の増加が見込まれ、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人あたりのコストは増加していく見込みである。</a:t>
          </a:r>
        </a:p>
        <a:p>
          <a:r>
            <a:rPr kumimoji="1" lang="ja-JP" altLang="en-US" sz="1200">
              <a:latin typeface="ＭＳ Ｐゴシック" panose="020B0600070205080204" pitchFamily="50" charset="-128"/>
              <a:ea typeface="ＭＳ Ｐゴシック" panose="020B0600070205080204" pitchFamily="50" charset="-128"/>
            </a:rPr>
            <a:t>　次いでコストが高い扶助費は、少子高齢化の進行により増加の傾向にあり、今後も数値が増加していくと考えられる。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近年は類似団体の平均を下回って推移している。令和元年度決算では東日本台風の影響により一時的に増加しているが、今後は計画的な職員採用に加え、時間外手当の抑制を進めることで適正な人員配置および人件費の縮減に努める。</a:t>
          </a:r>
        </a:p>
        <a:p>
          <a:r>
            <a:rPr kumimoji="1" lang="ja-JP" altLang="en-US" sz="1200">
              <a:latin typeface="ＭＳ Ｐゴシック" panose="020B0600070205080204" pitchFamily="50" charset="-128"/>
              <a:ea typeface="ＭＳ Ｐゴシック" panose="020B0600070205080204" pitchFamily="50" charset="-128"/>
            </a:rPr>
            <a:t>　また、普通建設事業費の更新整備については近年は減少の傾向が見られるが、公共施設の老朽化による長寿命化経費の増など、今後再び増加することが見込まれる。</a:t>
          </a:r>
        </a:p>
        <a:p>
          <a:r>
            <a:rPr kumimoji="1" lang="ja-JP" altLang="en-US" sz="1200">
              <a:latin typeface="ＭＳ Ｐゴシック" panose="020B0600070205080204" pitchFamily="50" charset="-128"/>
              <a:ea typeface="ＭＳ Ｐゴシック" panose="020B0600070205080204" pitchFamily="50" charset="-128"/>
            </a:rPr>
            <a:t>　今後、ますますの人口減少、高齢化が進行すると予想される本市では、住民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人あたりのコストの増加が見込まれるが、地方創生事業の推進による人口流出の防止を図るとともに、健全な財政運営に努めていく。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25,827
174.35
12,430,923
11,840,875
523,316
8,146,869
10,973,589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161798</xdr:rowOff>
    </xdr:from>
    <xdr:to>
      <xdr:col>24</xdr:col>
      <xdr:colOff>63500</xdr:colOff>
      <xdr:row>36</xdr:row>
      <xdr:rowOff>49213</xdr:rowOff>
    </xdr:to>
    <xdr:cxnSp macro="">
      <xdr:nvCxnSpPr>
        <xdr:cNvPr id="61" name="直線コネクタ 60"/>
        <xdr:cNvCxnSpPr/>
      </xdr:nvCxnSpPr>
      <xdr:spPr>
        <a:xfrm>
          <a:off x="3797300" y="6162548"/>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161798</xdr:rowOff>
    </xdr:from>
    <xdr:to>
      <xdr:col>19</xdr:col>
      <xdr:colOff>177800</xdr:colOff>
      <xdr:row>36</xdr:row>
      <xdr:rowOff>51308</xdr:rowOff>
    </xdr:to>
    <xdr:cxnSp macro="">
      <xdr:nvCxnSpPr>
        <xdr:cNvPr id="64" name="直線コネクタ 63"/>
        <xdr:cNvCxnSpPr/>
      </xdr:nvCxnSpPr>
      <xdr:spPr>
        <a:xfrm flipV="1">
          <a:off x="2908300" y="6162548"/>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42926</xdr:rowOff>
    </xdr:from>
    <xdr:to>
      <xdr:col>15</xdr:col>
      <xdr:colOff>50800</xdr:colOff>
      <xdr:row>36</xdr:row>
      <xdr:rowOff>51308</xdr:rowOff>
    </xdr:to>
    <xdr:cxnSp macro="">
      <xdr:nvCxnSpPr>
        <xdr:cNvPr id="67" name="直線コネクタ 66"/>
        <xdr:cNvCxnSpPr/>
      </xdr:nvCxnSpPr>
      <xdr:spPr>
        <a:xfrm>
          <a:off x="2019300" y="62151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134557</xdr:rowOff>
    </xdr:from>
    <xdr:to>
      <xdr:col>10</xdr:col>
      <xdr:colOff>114300</xdr:colOff>
      <xdr:row>36</xdr:row>
      <xdr:rowOff>42926</xdr:rowOff>
    </xdr:to>
    <xdr:cxnSp macro="">
      <xdr:nvCxnSpPr>
        <xdr:cNvPr id="70" name="直線コネクタ 69"/>
        <xdr:cNvCxnSpPr/>
      </xdr:nvCxnSpPr>
      <xdr:spPr>
        <a:xfrm>
          <a:off x="1130300" y="6135307"/>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169863</xdr:rowOff>
    </xdr:from>
    <xdr:to>
      <xdr:col>24</xdr:col>
      <xdr:colOff>114300</xdr:colOff>
      <xdr:row>36</xdr:row>
      <xdr:rowOff>100013</xdr:rowOff>
    </xdr:to>
    <xdr:sp macro="" textlink="">
      <xdr:nvSpPr>
        <xdr:cNvPr id="80" name="楕円 79"/>
        <xdr:cNvSpPr/>
      </xdr:nvSpPr>
      <xdr:spPr>
        <a:xfrm>
          <a:off x="45847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148290</xdr:rowOff>
    </xdr:from>
    <xdr:ext cx="469744" cy="259045"/>
    <xdr:sp macro="" textlink="">
      <xdr:nvSpPr>
        <xdr:cNvPr id="81" name="議会費該当値テキスト"/>
        <xdr:cNvSpPr txBox="1"/>
      </xdr:nvSpPr>
      <xdr:spPr>
        <a:xfrm>
          <a:off x="4686300" y="614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110998</xdr:rowOff>
    </xdr:from>
    <xdr:to>
      <xdr:col>20</xdr:col>
      <xdr:colOff>38100</xdr:colOff>
      <xdr:row>36</xdr:row>
      <xdr:rowOff>41148</xdr:rowOff>
    </xdr:to>
    <xdr:sp macro="" textlink="">
      <xdr:nvSpPr>
        <xdr:cNvPr id="82" name="楕円 81"/>
        <xdr:cNvSpPr/>
      </xdr:nvSpPr>
      <xdr:spPr>
        <a:xfrm>
          <a:off x="3746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57675</xdr:rowOff>
    </xdr:from>
    <xdr:ext cx="469744" cy="259045"/>
    <xdr:sp macro="" textlink="">
      <xdr:nvSpPr>
        <xdr:cNvPr id="83" name="テキスト ボックス 82"/>
        <xdr:cNvSpPr txBox="1"/>
      </xdr:nvSpPr>
      <xdr:spPr>
        <a:xfrm>
          <a:off x="3562428" y="58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xdr:rowOff>
    </xdr:from>
    <xdr:to>
      <xdr:col>15</xdr:col>
      <xdr:colOff>101600</xdr:colOff>
      <xdr:row>36</xdr:row>
      <xdr:rowOff>102108</xdr:rowOff>
    </xdr:to>
    <xdr:sp macro="" textlink="">
      <xdr:nvSpPr>
        <xdr:cNvPr id="84" name="楕円 83"/>
        <xdr:cNvSpPr/>
      </xdr:nvSpPr>
      <xdr:spPr>
        <a:xfrm>
          <a:off x="2857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93235</xdr:rowOff>
    </xdr:from>
    <xdr:ext cx="469744" cy="259045"/>
    <xdr:sp macro="" textlink="">
      <xdr:nvSpPr>
        <xdr:cNvPr id="85" name="テキスト ボックス 84"/>
        <xdr:cNvSpPr txBox="1"/>
      </xdr:nvSpPr>
      <xdr:spPr>
        <a:xfrm>
          <a:off x="2673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163576</xdr:rowOff>
    </xdr:from>
    <xdr:to>
      <xdr:col>10</xdr:col>
      <xdr:colOff>165100</xdr:colOff>
      <xdr:row>36</xdr:row>
      <xdr:rowOff>93726</xdr:rowOff>
    </xdr:to>
    <xdr:sp macro="" textlink="">
      <xdr:nvSpPr>
        <xdr:cNvPr id="86" name="楕円 85"/>
        <xdr:cNvSpPr/>
      </xdr:nvSpPr>
      <xdr:spPr>
        <a:xfrm>
          <a:off x="196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84853</xdr:rowOff>
    </xdr:from>
    <xdr:ext cx="469744" cy="259045"/>
    <xdr:sp macro="" textlink="">
      <xdr:nvSpPr>
        <xdr:cNvPr id="87" name="テキスト ボックス 86"/>
        <xdr:cNvSpPr txBox="1"/>
      </xdr:nvSpPr>
      <xdr:spPr>
        <a:xfrm>
          <a:off x="1784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83757</xdr:rowOff>
    </xdr:from>
    <xdr:to>
      <xdr:col>6</xdr:col>
      <xdr:colOff>38100</xdr:colOff>
      <xdr:row>36</xdr:row>
      <xdr:rowOff>13907</xdr:rowOff>
    </xdr:to>
    <xdr:sp macro="" textlink="">
      <xdr:nvSpPr>
        <xdr:cNvPr id="88" name="楕円 87"/>
        <xdr:cNvSpPr/>
      </xdr:nvSpPr>
      <xdr:spPr>
        <a:xfrm>
          <a:off x="1079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5034</xdr:rowOff>
    </xdr:from>
    <xdr:ext cx="469744" cy="259045"/>
    <xdr:sp macro="" textlink="">
      <xdr:nvSpPr>
        <xdr:cNvPr id="89" name="テキスト ボックス 88"/>
        <xdr:cNvSpPr txBox="1"/>
      </xdr:nvSpPr>
      <xdr:spPr>
        <a:xfrm>
          <a:off x="895428" y="617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140386</xdr:rowOff>
    </xdr:from>
    <xdr:to>
      <xdr:col>24</xdr:col>
      <xdr:colOff>63500</xdr:colOff>
      <xdr:row>58</xdr:row>
      <xdr:rowOff>145952</xdr:rowOff>
    </xdr:to>
    <xdr:cxnSp macro="">
      <xdr:nvCxnSpPr>
        <xdr:cNvPr id="118" name="直線コネクタ 117"/>
        <xdr:cNvCxnSpPr/>
      </xdr:nvCxnSpPr>
      <xdr:spPr>
        <a:xfrm flipV="1">
          <a:off x="3797300" y="10084486"/>
          <a:ext cx="8382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145952</xdr:rowOff>
    </xdr:from>
    <xdr:to>
      <xdr:col>19</xdr:col>
      <xdr:colOff>177800</xdr:colOff>
      <xdr:row>58</xdr:row>
      <xdr:rowOff>150668</xdr:rowOff>
    </xdr:to>
    <xdr:cxnSp macro="">
      <xdr:nvCxnSpPr>
        <xdr:cNvPr id="121" name="直線コネクタ 120"/>
        <xdr:cNvCxnSpPr/>
      </xdr:nvCxnSpPr>
      <xdr:spPr>
        <a:xfrm flipV="1">
          <a:off x="2908300" y="10090052"/>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150668</xdr:rowOff>
    </xdr:from>
    <xdr:to>
      <xdr:col>15</xdr:col>
      <xdr:colOff>50800</xdr:colOff>
      <xdr:row>58</xdr:row>
      <xdr:rowOff>155932</xdr:rowOff>
    </xdr:to>
    <xdr:cxnSp macro="">
      <xdr:nvCxnSpPr>
        <xdr:cNvPr id="124" name="直線コネクタ 123"/>
        <xdr:cNvCxnSpPr/>
      </xdr:nvCxnSpPr>
      <xdr:spPr>
        <a:xfrm flipV="1">
          <a:off x="2019300" y="10094768"/>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148511</xdr:rowOff>
    </xdr:from>
    <xdr:to>
      <xdr:col>10</xdr:col>
      <xdr:colOff>114300</xdr:colOff>
      <xdr:row>58</xdr:row>
      <xdr:rowOff>155932</xdr:rowOff>
    </xdr:to>
    <xdr:cxnSp macro="">
      <xdr:nvCxnSpPr>
        <xdr:cNvPr id="127" name="直線コネクタ 126"/>
        <xdr:cNvCxnSpPr/>
      </xdr:nvCxnSpPr>
      <xdr:spPr>
        <a:xfrm>
          <a:off x="1130300" y="10092611"/>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89586</xdr:rowOff>
    </xdr:from>
    <xdr:to>
      <xdr:col>24</xdr:col>
      <xdr:colOff>114300</xdr:colOff>
      <xdr:row>59</xdr:row>
      <xdr:rowOff>19736</xdr:rowOff>
    </xdr:to>
    <xdr:sp macro="" textlink="">
      <xdr:nvSpPr>
        <xdr:cNvPr id="137" name="楕円 136"/>
        <xdr:cNvSpPr/>
      </xdr:nvSpPr>
      <xdr:spPr>
        <a:xfrm>
          <a:off x="45847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4513</xdr:rowOff>
    </xdr:from>
    <xdr:ext cx="534377" cy="259045"/>
    <xdr:sp macro="" textlink="">
      <xdr:nvSpPr>
        <xdr:cNvPr id="138" name="総務費該当値テキスト"/>
        <xdr:cNvSpPr txBox="1"/>
      </xdr:nvSpPr>
      <xdr:spPr>
        <a:xfrm>
          <a:off x="4686300" y="99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95152</xdr:rowOff>
    </xdr:from>
    <xdr:to>
      <xdr:col>20</xdr:col>
      <xdr:colOff>38100</xdr:colOff>
      <xdr:row>59</xdr:row>
      <xdr:rowOff>25302</xdr:rowOff>
    </xdr:to>
    <xdr:sp macro="" textlink="">
      <xdr:nvSpPr>
        <xdr:cNvPr id="139" name="楕円 138"/>
        <xdr:cNvSpPr/>
      </xdr:nvSpPr>
      <xdr:spPr>
        <a:xfrm>
          <a:off x="3746500" y="100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16429</xdr:rowOff>
    </xdr:from>
    <xdr:ext cx="534377" cy="259045"/>
    <xdr:sp macro="" textlink="">
      <xdr:nvSpPr>
        <xdr:cNvPr id="140" name="テキスト ボックス 139"/>
        <xdr:cNvSpPr txBox="1"/>
      </xdr:nvSpPr>
      <xdr:spPr>
        <a:xfrm>
          <a:off x="3530111" y="101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99868</xdr:rowOff>
    </xdr:from>
    <xdr:to>
      <xdr:col>15</xdr:col>
      <xdr:colOff>101600</xdr:colOff>
      <xdr:row>59</xdr:row>
      <xdr:rowOff>30018</xdr:rowOff>
    </xdr:to>
    <xdr:sp macro="" textlink="">
      <xdr:nvSpPr>
        <xdr:cNvPr id="141" name="楕円 140"/>
        <xdr:cNvSpPr/>
      </xdr:nvSpPr>
      <xdr:spPr>
        <a:xfrm>
          <a:off x="2857500" y="100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21145</xdr:rowOff>
    </xdr:from>
    <xdr:ext cx="534377" cy="259045"/>
    <xdr:sp macro="" textlink="">
      <xdr:nvSpPr>
        <xdr:cNvPr id="142" name="テキスト ボックス 141"/>
        <xdr:cNvSpPr txBox="1"/>
      </xdr:nvSpPr>
      <xdr:spPr>
        <a:xfrm>
          <a:off x="2641111" y="101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105132</xdr:rowOff>
    </xdr:from>
    <xdr:to>
      <xdr:col>10</xdr:col>
      <xdr:colOff>165100</xdr:colOff>
      <xdr:row>59</xdr:row>
      <xdr:rowOff>35282</xdr:rowOff>
    </xdr:to>
    <xdr:sp macro="" textlink="">
      <xdr:nvSpPr>
        <xdr:cNvPr id="143" name="楕円 142"/>
        <xdr:cNvSpPr/>
      </xdr:nvSpPr>
      <xdr:spPr>
        <a:xfrm>
          <a:off x="1968500" y="100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26409</xdr:rowOff>
    </xdr:from>
    <xdr:ext cx="534377" cy="259045"/>
    <xdr:sp macro="" textlink="">
      <xdr:nvSpPr>
        <xdr:cNvPr id="144" name="テキスト ボックス 143"/>
        <xdr:cNvSpPr txBox="1"/>
      </xdr:nvSpPr>
      <xdr:spPr>
        <a:xfrm>
          <a:off x="1752111" y="101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97711</xdr:rowOff>
    </xdr:from>
    <xdr:to>
      <xdr:col>6</xdr:col>
      <xdr:colOff>38100</xdr:colOff>
      <xdr:row>59</xdr:row>
      <xdr:rowOff>27861</xdr:rowOff>
    </xdr:to>
    <xdr:sp macro="" textlink="">
      <xdr:nvSpPr>
        <xdr:cNvPr id="145" name="楕円 144"/>
        <xdr:cNvSpPr/>
      </xdr:nvSpPr>
      <xdr:spPr>
        <a:xfrm>
          <a:off x="1079500" y="100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18988</xdr:rowOff>
    </xdr:from>
    <xdr:ext cx="534377" cy="259045"/>
    <xdr:sp macro="" textlink="">
      <xdr:nvSpPr>
        <xdr:cNvPr id="146" name="テキスト ボックス 145"/>
        <xdr:cNvSpPr txBox="1"/>
      </xdr:nvSpPr>
      <xdr:spPr>
        <a:xfrm>
          <a:off x="863111" y="101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68160</xdr:rowOff>
    </xdr:from>
    <xdr:to>
      <xdr:col>24</xdr:col>
      <xdr:colOff>63500</xdr:colOff>
      <xdr:row>77</xdr:row>
      <xdr:rowOff>137516</xdr:rowOff>
    </xdr:to>
    <xdr:cxnSp macro="">
      <xdr:nvCxnSpPr>
        <xdr:cNvPr id="176" name="直線コネクタ 175"/>
        <xdr:cNvCxnSpPr/>
      </xdr:nvCxnSpPr>
      <xdr:spPr>
        <a:xfrm flipV="1">
          <a:off x="3797300" y="13269810"/>
          <a:ext cx="838200" cy="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137516</xdr:rowOff>
    </xdr:from>
    <xdr:to>
      <xdr:col>19</xdr:col>
      <xdr:colOff>177800</xdr:colOff>
      <xdr:row>78</xdr:row>
      <xdr:rowOff>43586</xdr:rowOff>
    </xdr:to>
    <xdr:cxnSp macro="">
      <xdr:nvCxnSpPr>
        <xdr:cNvPr id="179" name="直線コネクタ 178"/>
        <xdr:cNvCxnSpPr/>
      </xdr:nvCxnSpPr>
      <xdr:spPr>
        <a:xfrm flipV="1">
          <a:off x="2908300" y="13339166"/>
          <a:ext cx="889000" cy="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43586</xdr:rowOff>
    </xdr:from>
    <xdr:to>
      <xdr:col>15</xdr:col>
      <xdr:colOff>50800</xdr:colOff>
      <xdr:row>78</xdr:row>
      <xdr:rowOff>68732</xdr:rowOff>
    </xdr:to>
    <xdr:cxnSp macro="">
      <xdr:nvCxnSpPr>
        <xdr:cNvPr id="182" name="直線コネクタ 181"/>
        <xdr:cNvCxnSpPr/>
      </xdr:nvCxnSpPr>
      <xdr:spPr>
        <a:xfrm flipV="1">
          <a:off x="2019300" y="1341668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68732</xdr:rowOff>
    </xdr:from>
    <xdr:to>
      <xdr:col>10</xdr:col>
      <xdr:colOff>114300</xdr:colOff>
      <xdr:row>78</xdr:row>
      <xdr:rowOff>138291</xdr:rowOff>
    </xdr:to>
    <xdr:cxnSp macro="">
      <xdr:nvCxnSpPr>
        <xdr:cNvPr id="185" name="直線コネクタ 184"/>
        <xdr:cNvCxnSpPr/>
      </xdr:nvCxnSpPr>
      <xdr:spPr>
        <a:xfrm flipV="1">
          <a:off x="1130300" y="13441832"/>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17360</xdr:rowOff>
    </xdr:from>
    <xdr:to>
      <xdr:col>24</xdr:col>
      <xdr:colOff>114300</xdr:colOff>
      <xdr:row>77</xdr:row>
      <xdr:rowOff>118960</xdr:rowOff>
    </xdr:to>
    <xdr:sp macro="" textlink="">
      <xdr:nvSpPr>
        <xdr:cNvPr id="195" name="楕円 194"/>
        <xdr:cNvSpPr/>
      </xdr:nvSpPr>
      <xdr:spPr>
        <a:xfrm>
          <a:off x="4584700" y="13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167237</xdr:rowOff>
    </xdr:from>
    <xdr:ext cx="599010" cy="259045"/>
    <xdr:sp macro="" textlink="">
      <xdr:nvSpPr>
        <xdr:cNvPr id="196" name="民生費該当値テキスト"/>
        <xdr:cNvSpPr txBox="1"/>
      </xdr:nvSpPr>
      <xdr:spPr>
        <a:xfrm>
          <a:off x="4686300" y="1319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86716</xdr:rowOff>
    </xdr:from>
    <xdr:to>
      <xdr:col>20</xdr:col>
      <xdr:colOff>38100</xdr:colOff>
      <xdr:row>78</xdr:row>
      <xdr:rowOff>16866</xdr:rowOff>
    </xdr:to>
    <xdr:sp macro="" textlink="">
      <xdr:nvSpPr>
        <xdr:cNvPr id="197" name="楕円 196"/>
        <xdr:cNvSpPr/>
      </xdr:nvSpPr>
      <xdr:spPr>
        <a:xfrm>
          <a:off x="37465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7993</xdr:rowOff>
    </xdr:from>
    <xdr:ext cx="599010" cy="259045"/>
    <xdr:sp macro="" textlink="">
      <xdr:nvSpPr>
        <xdr:cNvPr id="198" name="テキスト ボックス 197"/>
        <xdr:cNvSpPr txBox="1"/>
      </xdr:nvSpPr>
      <xdr:spPr>
        <a:xfrm>
          <a:off x="3497795" y="1338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164236</xdr:rowOff>
    </xdr:from>
    <xdr:to>
      <xdr:col>15</xdr:col>
      <xdr:colOff>101600</xdr:colOff>
      <xdr:row>78</xdr:row>
      <xdr:rowOff>94386</xdr:rowOff>
    </xdr:to>
    <xdr:sp macro="" textlink="">
      <xdr:nvSpPr>
        <xdr:cNvPr id="199" name="楕円 198"/>
        <xdr:cNvSpPr/>
      </xdr:nvSpPr>
      <xdr:spPr>
        <a:xfrm>
          <a:off x="2857500" y="133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85513</xdr:rowOff>
    </xdr:from>
    <xdr:ext cx="599010" cy="259045"/>
    <xdr:sp macro="" textlink="">
      <xdr:nvSpPr>
        <xdr:cNvPr id="200" name="テキスト ボックス 199"/>
        <xdr:cNvSpPr txBox="1"/>
      </xdr:nvSpPr>
      <xdr:spPr>
        <a:xfrm>
          <a:off x="2608795" y="134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17932</xdr:rowOff>
    </xdr:from>
    <xdr:to>
      <xdr:col>10</xdr:col>
      <xdr:colOff>165100</xdr:colOff>
      <xdr:row>78</xdr:row>
      <xdr:rowOff>119532</xdr:rowOff>
    </xdr:to>
    <xdr:sp macro="" textlink="">
      <xdr:nvSpPr>
        <xdr:cNvPr id="201" name="楕円 200"/>
        <xdr:cNvSpPr/>
      </xdr:nvSpPr>
      <xdr:spPr>
        <a:xfrm>
          <a:off x="1968500" y="13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110659</xdr:rowOff>
    </xdr:from>
    <xdr:ext cx="599010" cy="259045"/>
    <xdr:sp macro="" textlink="">
      <xdr:nvSpPr>
        <xdr:cNvPr id="202" name="テキスト ボックス 201"/>
        <xdr:cNvSpPr txBox="1"/>
      </xdr:nvSpPr>
      <xdr:spPr>
        <a:xfrm>
          <a:off x="1719795" y="134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87491</xdr:rowOff>
    </xdr:from>
    <xdr:to>
      <xdr:col>6</xdr:col>
      <xdr:colOff>38100</xdr:colOff>
      <xdr:row>79</xdr:row>
      <xdr:rowOff>17641</xdr:rowOff>
    </xdr:to>
    <xdr:sp macro="" textlink="">
      <xdr:nvSpPr>
        <xdr:cNvPr id="203" name="楕円 202"/>
        <xdr:cNvSpPr/>
      </xdr:nvSpPr>
      <xdr:spPr>
        <a:xfrm>
          <a:off x="10795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8768</xdr:rowOff>
    </xdr:from>
    <xdr:ext cx="599010" cy="259045"/>
    <xdr:sp macro="" textlink="">
      <xdr:nvSpPr>
        <xdr:cNvPr id="204" name="テキスト ボックス 203"/>
        <xdr:cNvSpPr txBox="1"/>
      </xdr:nvSpPr>
      <xdr:spPr>
        <a:xfrm>
          <a:off x="830795" y="135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60167</xdr:rowOff>
    </xdr:from>
    <xdr:to>
      <xdr:col>24</xdr:col>
      <xdr:colOff>63500</xdr:colOff>
      <xdr:row>95</xdr:row>
      <xdr:rowOff>123907</xdr:rowOff>
    </xdr:to>
    <xdr:cxnSp macro="">
      <xdr:nvCxnSpPr>
        <xdr:cNvPr id="234" name="直線コネクタ 233"/>
        <xdr:cNvCxnSpPr/>
      </xdr:nvCxnSpPr>
      <xdr:spPr>
        <a:xfrm flipV="1">
          <a:off x="3797300" y="16347917"/>
          <a:ext cx="838200" cy="6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123907</xdr:rowOff>
    </xdr:from>
    <xdr:to>
      <xdr:col>19</xdr:col>
      <xdr:colOff>177800</xdr:colOff>
      <xdr:row>95</xdr:row>
      <xdr:rowOff>135680</xdr:rowOff>
    </xdr:to>
    <xdr:cxnSp macro="">
      <xdr:nvCxnSpPr>
        <xdr:cNvPr id="237" name="直線コネクタ 236"/>
        <xdr:cNvCxnSpPr/>
      </xdr:nvCxnSpPr>
      <xdr:spPr>
        <a:xfrm flipV="1">
          <a:off x="2908300" y="1641165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124594</xdr:rowOff>
    </xdr:from>
    <xdr:to>
      <xdr:col>15</xdr:col>
      <xdr:colOff>50800</xdr:colOff>
      <xdr:row>95</xdr:row>
      <xdr:rowOff>135680</xdr:rowOff>
    </xdr:to>
    <xdr:cxnSp macro="">
      <xdr:nvCxnSpPr>
        <xdr:cNvPr id="240" name="直線コネクタ 239"/>
        <xdr:cNvCxnSpPr/>
      </xdr:nvCxnSpPr>
      <xdr:spPr>
        <a:xfrm>
          <a:off x="2019300" y="16412344"/>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100781</xdr:rowOff>
    </xdr:from>
    <xdr:to>
      <xdr:col>10</xdr:col>
      <xdr:colOff>114300</xdr:colOff>
      <xdr:row>95</xdr:row>
      <xdr:rowOff>124594</xdr:rowOff>
    </xdr:to>
    <xdr:cxnSp macro="">
      <xdr:nvCxnSpPr>
        <xdr:cNvPr id="243" name="直線コネクタ 242"/>
        <xdr:cNvCxnSpPr/>
      </xdr:nvCxnSpPr>
      <xdr:spPr>
        <a:xfrm>
          <a:off x="1130300" y="16388531"/>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9367</xdr:rowOff>
    </xdr:from>
    <xdr:to>
      <xdr:col>24</xdr:col>
      <xdr:colOff>114300</xdr:colOff>
      <xdr:row>95</xdr:row>
      <xdr:rowOff>110967</xdr:rowOff>
    </xdr:to>
    <xdr:sp macro="" textlink="">
      <xdr:nvSpPr>
        <xdr:cNvPr id="253" name="楕円 252"/>
        <xdr:cNvSpPr/>
      </xdr:nvSpPr>
      <xdr:spPr>
        <a:xfrm>
          <a:off x="4584700" y="162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32244</xdr:rowOff>
    </xdr:from>
    <xdr:ext cx="534377" cy="259045"/>
    <xdr:sp macro="" textlink="">
      <xdr:nvSpPr>
        <xdr:cNvPr id="254" name="衛生費該当値テキスト"/>
        <xdr:cNvSpPr txBox="1"/>
      </xdr:nvSpPr>
      <xdr:spPr>
        <a:xfrm>
          <a:off x="4686300" y="16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73107</xdr:rowOff>
    </xdr:from>
    <xdr:to>
      <xdr:col>20</xdr:col>
      <xdr:colOff>38100</xdr:colOff>
      <xdr:row>96</xdr:row>
      <xdr:rowOff>3257</xdr:rowOff>
    </xdr:to>
    <xdr:sp macro="" textlink="">
      <xdr:nvSpPr>
        <xdr:cNvPr id="255" name="楕円 254"/>
        <xdr:cNvSpPr/>
      </xdr:nvSpPr>
      <xdr:spPr>
        <a:xfrm>
          <a:off x="3746500" y="16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19784</xdr:rowOff>
    </xdr:from>
    <xdr:ext cx="534377" cy="259045"/>
    <xdr:sp macro="" textlink="">
      <xdr:nvSpPr>
        <xdr:cNvPr id="256" name="テキスト ボックス 255"/>
        <xdr:cNvSpPr txBox="1"/>
      </xdr:nvSpPr>
      <xdr:spPr>
        <a:xfrm>
          <a:off x="3530111" y="161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84880</xdr:rowOff>
    </xdr:from>
    <xdr:to>
      <xdr:col>15</xdr:col>
      <xdr:colOff>101600</xdr:colOff>
      <xdr:row>96</xdr:row>
      <xdr:rowOff>15030</xdr:rowOff>
    </xdr:to>
    <xdr:sp macro="" textlink="">
      <xdr:nvSpPr>
        <xdr:cNvPr id="257" name="楕円 256"/>
        <xdr:cNvSpPr/>
      </xdr:nvSpPr>
      <xdr:spPr>
        <a:xfrm>
          <a:off x="2857500" y="163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31557</xdr:rowOff>
    </xdr:from>
    <xdr:ext cx="534377" cy="259045"/>
    <xdr:sp macro="" textlink="">
      <xdr:nvSpPr>
        <xdr:cNvPr id="258" name="テキスト ボックス 257"/>
        <xdr:cNvSpPr txBox="1"/>
      </xdr:nvSpPr>
      <xdr:spPr>
        <a:xfrm>
          <a:off x="2641111" y="161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73794</xdr:rowOff>
    </xdr:from>
    <xdr:to>
      <xdr:col>10</xdr:col>
      <xdr:colOff>165100</xdr:colOff>
      <xdr:row>96</xdr:row>
      <xdr:rowOff>3944</xdr:rowOff>
    </xdr:to>
    <xdr:sp macro="" textlink="">
      <xdr:nvSpPr>
        <xdr:cNvPr id="259" name="楕円 258"/>
        <xdr:cNvSpPr/>
      </xdr:nvSpPr>
      <xdr:spPr>
        <a:xfrm>
          <a:off x="1968500" y="163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20471</xdr:rowOff>
    </xdr:from>
    <xdr:ext cx="534377" cy="259045"/>
    <xdr:sp macro="" textlink="">
      <xdr:nvSpPr>
        <xdr:cNvPr id="260" name="テキスト ボックス 259"/>
        <xdr:cNvSpPr txBox="1"/>
      </xdr:nvSpPr>
      <xdr:spPr>
        <a:xfrm>
          <a:off x="1752111" y="161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49981</xdr:rowOff>
    </xdr:from>
    <xdr:to>
      <xdr:col>6</xdr:col>
      <xdr:colOff>38100</xdr:colOff>
      <xdr:row>95</xdr:row>
      <xdr:rowOff>151581</xdr:rowOff>
    </xdr:to>
    <xdr:sp macro="" textlink="">
      <xdr:nvSpPr>
        <xdr:cNvPr id="261" name="楕円 260"/>
        <xdr:cNvSpPr/>
      </xdr:nvSpPr>
      <xdr:spPr>
        <a:xfrm>
          <a:off x="1079500" y="163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168108</xdr:rowOff>
    </xdr:from>
    <xdr:ext cx="534377" cy="259045"/>
    <xdr:sp macro="" textlink="">
      <xdr:nvSpPr>
        <xdr:cNvPr id="262" name="テキスト ボックス 261"/>
        <xdr:cNvSpPr txBox="1"/>
      </xdr:nvSpPr>
      <xdr:spPr>
        <a:xfrm>
          <a:off x="863111" y="161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97572</xdr:rowOff>
    </xdr:to>
    <xdr:cxnSp macro="">
      <xdr:nvCxnSpPr>
        <xdr:cNvPr id="293" name="直線コネクタ 292"/>
        <xdr:cNvCxnSpPr/>
      </xdr:nvCxnSpPr>
      <xdr:spPr>
        <a:xfrm>
          <a:off x="9639300" y="678314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97082</xdr:rowOff>
    </xdr:to>
    <xdr:cxnSp macro="">
      <xdr:nvCxnSpPr>
        <xdr:cNvPr id="296" name="直線コネクタ 295"/>
        <xdr:cNvCxnSpPr/>
      </xdr:nvCxnSpPr>
      <xdr:spPr>
        <a:xfrm flipV="1">
          <a:off x="8750300" y="6783143"/>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77651</xdr:rowOff>
    </xdr:from>
    <xdr:to>
      <xdr:col>45</xdr:col>
      <xdr:colOff>177800</xdr:colOff>
      <xdr:row>39</xdr:row>
      <xdr:rowOff>97082</xdr:rowOff>
    </xdr:to>
    <xdr:cxnSp macro="">
      <xdr:nvCxnSpPr>
        <xdr:cNvPr id="299" name="直線コネクタ 298"/>
        <xdr:cNvCxnSpPr/>
      </xdr:nvCxnSpPr>
      <xdr:spPr>
        <a:xfrm>
          <a:off x="7861300" y="67642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77651</xdr:rowOff>
    </xdr:from>
    <xdr:to>
      <xdr:col>41</xdr:col>
      <xdr:colOff>50800</xdr:colOff>
      <xdr:row>39</xdr:row>
      <xdr:rowOff>96756</xdr:rowOff>
    </xdr:to>
    <xdr:cxnSp macro="">
      <xdr:nvCxnSpPr>
        <xdr:cNvPr id="302" name="直線コネクタ 301"/>
        <xdr:cNvCxnSpPr/>
      </xdr:nvCxnSpPr>
      <xdr:spPr>
        <a:xfrm flipV="1">
          <a:off x="6972300" y="6764201"/>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2" name="楕円 311"/>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3"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45793</xdr:rowOff>
    </xdr:from>
    <xdr:to>
      <xdr:col>50</xdr:col>
      <xdr:colOff>165100</xdr:colOff>
      <xdr:row>39</xdr:row>
      <xdr:rowOff>147393</xdr:rowOff>
    </xdr:to>
    <xdr:sp macro="" textlink="">
      <xdr:nvSpPr>
        <xdr:cNvPr id="314" name="楕円 313"/>
        <xdr:cNvSpPr/>
      </xdr:nvSpPr>
      <xdr:spPr>
        <a:xfrm>
          <a:off x="9588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138520</xdr:rowOff>
    </xdr:from>
    <xdr:ext cx="313932" cy="259045"/>
    <xdr:sp macro="" textlink="">
      <xdr:nvSpPr>
        <xdr:cNvPr id="315" name="テキスト ボックス 314"/>
        <xdr:cNvSpPr txBox="1"/>
      </xdr:nvSpPr>
      <xdr:spPr>
        <a:xfrm>
          <a:off x="9482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46282</xdr:rowOff>
    </xdr:from>
    <xdr:to>
      <xdr:col>46</xdr:col>
      <xdr:colOff>38100</xdr:colOff>
      <xdr:row>39</xdr:row>
      <xdr:rowOff>147882</xdr:rowOff>
    </xdr:to>
    <xdr:sp macro="" textlink="">
      <xdr:nvSpPr>
        <xdr:cNvPr id="316" name="楕円 315"/>
        <xdr:cNvSpPr/>
      </xdr:nvSpPr>
      <xdr:spPr>
        <a:xfrm>
          <a:off x="8699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139009</xdr:rowOff>
    </xdr:from>
    <xdr:ext cx="313932" cy="259045"/>
    <xdr:sp macro="" textlink="">
      <xdr:nvSpPr>
        <xdr:cNvPr id="317" name="テキスト ボックス 316"/>
        <xdr:cNvSpPr txBox="1"/>
      </xdr:nvSpPr>
      <xdr:spPr>
        <a:xfrm>
          <a:off x="8593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26851</xdr:rowOff>
    </xdr:from>
    <xdr:to>
      <xdr:col>41</xdr:col>
      <xdr:colOff>101600</xdr:colOff>
      <xdr:row>39</xdr:row>
      <xdr:rowOff>128451</xdr:rowOff>
    </xdr:to>
    <xdr:sp macro="" textlink="">
      <xdr:nvSpPr>
        <xdr:cNvPr id="318" name="楕円 317"/>
        <xdr:cNvSpPr/>
      </xdr:nvSpPr>
      <xdr:spPr>
        <a:xfrm>
          <a:off x="7810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119578</xdr:rowOff>
    </xdr:from>
    <xdr:ext cx="378565" cy="259045"/>
    <xdr:sp macro="" textlink="">
      <xdr:nvSpPr>
        <xdr:cNvPr id="319" name="テキスト ボックス 318"/>
        <xdr:cNvSpPr txBox="1"/>
      </xdr:nvSpPr>
      <xdr:spPr>
        <a:xfrm>
          <a:off x="7672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45956</xdr:rowOff>
    </xdr:from>
    <xdr:to>
      <xdr:col>36</xdr:col>
      <xdr:colOff>165100</xdr:colOff>
      <xdr:row>39</xdr:row>
      <xdr:rowOff>147556</xdr:rowOff>
    </xdr:to>
    <xdr:sp macro="" textlink="">
      <xdr:nvSpPr>
        <xdr:cNvPr id="320" name="楕円 319"/>
        <xdr:cNvSpPr/>
      </xdr:nvSpPr>
      <xdr:spPr>
        <a:xfrm>
          <a:off x="6921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138683</xdr:rowOff>
    </xdr:from>
    <xdr:ext cx="313932" cy="259045"/>
    <xdr:sp macro="" textlink="">
      <xdr:nvSpPr>
        <xdr:cNvPr id="321" name="テキスト ボックス 320"/>
        <xdr:cNvSpPr txBox="1"/>
      </xdr:nvSpPr>
      <xdr:spPr>
        <a:xfrm>
          <a:off x="6815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111310</xdr:rowOff>
    </xdr:from>
    <xdr:to>
      <xdr:col>55</xdr:col>
      <xdr:colOff>0</xdr:colOff>
      <xdr:row>58</xdr:row>
      <xdr:rowOff>127214</xdr:rowOff>
    </xdr:to>
    <xdr:cxnSp macro="">
      <xdr:nvCxnSpPr>
        <xdr:cNvPr id="352" name="直線コネクタ 351"/>
        <xdr:cNvCxnSpPr/>
      </xdr:nvCxnSpPr>
      <xdr:spPr>
        <a:xfrm>
          <a:off x="9639300" y="10055410"/>
          <a:ext cx="8382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61834</xdr:rowOff>
    </xdr:from>
    <xdr:to>
      <xdr:col>50</xdr:col>
      <xdr:colOff>114300</xdr:colOff>
      <xdr:row>58</xdr:row>
      <xdr:rowOff>111310</xdr:rowOff>
    </xdr:to>
    <xdr:cxnSp macro="">
      <xdr:nvCxnSpPr>
        <xdr:cNvPr id="355" name="直線コネクタ 354"/>
        <xdr:cNvCxnSpPr/>
      </xdr:nvCxnSpPr>
      <xdr:spPr>
        <a:xfrm>
          <a:off x="8750300" y="10005934"/>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61834</xdr:rowOff>
    </xdr:from>
    <xdr:to>
      <xdr:col>45</xdr:col>
      <xdr:colOff>177800</xdr:colOff>
      <xdr:row>58</xdr:row>
      <xdr:rowOff>115828</xdr:rowOff>
    </xdr:to>
    <xdr:cxnSp macro="">
      <xdr:nvCxnSpPr>
        <xdr:cNvPr id="358" name="直線コネクタ 357"/>
        <xdr:cNvCxnSpPr/>
      </xdr:nvCxnSpPr>
      <xdr:spPr>
        <a:xfrm flipV="1">
          <a:off x="7861300" y="10005934"/>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50601</xdr:rowOff>
    </xdr:from>
    <xdr:to>
      <xdr:col>41</xdr:col>
      <xdr:colOff>50800</xdr:colOff>
      <xdr:row>58</xdr:row>
      <xdr:rowOff>115828</xdr:rowOff>
    </xdr:to>
    <xdr:cxnSp macro="">
      <xdr:nvCxnSpPr>
        <xdr:cNvPr id="361" name="直線コネクタ 360"/>
        <xdr:cNvCxnSpPr/>
      </xdr:nvCxnSpPr>
      <xdr:spPr>
        <a:xfrm>
          <a:off x="6972300" y="9994701"/>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76414</xdr:rowOff>
    </xdr:from>
    <xdr:to>
      <xdr:col>55</xdr:col>
      <xdr:colOff>50800</xdr:colOff>
      <xdr:row>59</xdr:row>
      <xdr:rowOff>6564</xdr:rowOff>
    </xdr:to>
    <xdr:sp macro="" textlink="">
      <xdr:nvSpPr>
        <xdr:cNvPr id="371" name="楕円 370"/>
        <xdr:cNvSpPr/>
      </xdr:nvSpPr>
      <xdr:spPr>
        <a:xfrm>
          <a:off x="10426700" y="100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162791</xdr:rowOff>
    </xdr:from>
    <xdr:ext cx="534377" cy="259045"/>
    <xdr:sp macro="" textlink="">
      <xdr:nvSpPr>
        <xdr:cNvPr id="372" name="農林水産業費該当値テキスト"/>
        <xdr:cNvSpPr txBox="1"/>
      </xdr:nvSpPr>
      <xdr:spPr>
        <a:xfrm>
          <a:off x="10528300" y="99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60510</xdr:rowOff>
    </xdr:from>
    <xdr:to>
      <xdr:col>50</xdr:col>
      <xdr:colOff>165100</xdr:colOff>
      <xdr:row>58</xdr:row>
      <xdr:rowOff>162110</xdr:rowOff>
    </xdr:to>
    <xdr:sp macro="" textlink="">
      <xdr:nvSpPr>
        <xdr:cNvPr id="373" name="楕円 372"/>
        <xdr:cNvSpPr/>
      </xdr:nvSpPr>
      <xdr:spPr>
        <a:xfrm>
          <a:off x="9588500" y="10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153237</xdr:rowOff>
    </xdr:from>
    <xdr:ext cx="534377" cy="259045"/>
    <xdr:sp macro="" textlink="">
      <xdr:nvSpPr>
        <xdr:cNvPr id="374" name="テキスト ボックス 373"/>
        <xdr:cNvSpPr txBox="1"/>
      </xdr:nvSpPr>
      <xdr:spPr>
        <a:xfrm>
          <a:off x="9372111" y="100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11034</xdr:rowOff>
    </xdr:from>
    <xdr:to>
      <xdr:col>46</xdr:col>
      <xdr:colOff>38100</xdr:colOff>
      <xdr:row>58</xdr:row>
      <xdr:rowOff>112634</xdr:rowOff>
    </xdr:to>
    <xdr:sp macro="" textlink="">
      <xdr:nvSpPr>
        <xdr:cNvPr id="375" name="楕円 374"/>
        <xdr:cNvSpPr/>
      </xdr:nvSpPr>
      <xdr:spPr>
        <a:xfrm>
          <a:off x="8699500" y="9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103761</xdr:rowOff>
    </xdr:from>
    <xdr:ext cx="534377" cy="259045"/>
    <xdr:sp macro="" textlink="">
      <xdr:nvSpPr>
        <xdr:cNvPr id="376" name="テキスト ボックス 375"/>
        <xdr:cNvSpPr txBox="1"/>
      </xdr:nvSpPr>
      <xdr:spPr>
        <a:xfrm>
          <a:off x="8483111" y="1004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65028</xdr:rowOff>
    </xdr:from>
    <xdr:to>
      <xdr:col>41</xdr:col>
      <xdr:colOff>101600</xdr:colOff>
      <xdr:row>58</xdr:row>
      <xdr:rowOff>166628</xdr:rowOff>
    </xdr:to>
    <xdr:sp macro="" textlink="">
      <xdr:nvSpPr>
        <xdr:cNvPr id="377" name="楕円 376"/>
        <xdr:cNvSpPr/>
      </xdr:nvSpPr>
      <xdr:spPr>
        <a:xfrm>
          <a:off x="7810500" y="100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157755</xdr:rowOff>
    </xdr:from>
    <xdr:ext cx="534377" cy="259045"/>
    <xdr:sp macro="" textlink="">
      <xdr:nvSpPr>
        <xdr:cNvPr id="378" name="テキスト ボックス 377"/>
        <xdr:cNvSpPr txBox="1"/>
      </xdr:nvSpPr>
      <xdr:spPr>
        <a:xfrm>
          <a:off x="7594111" y="101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171251</xdr:rowOff>
    </xdr:from>
    <xdr:to>
      <xdr:col>36</xdr:col>
      <xdr:colOff>165100</xdr:colOff>
      <xdr:row>58</xdr:row>
      <xdr:rowOff>101401</xdr:rowOff>
    </xdr:to>
    <xdr:sp macro="" textlink="">
      <xdr:nvSpPr>
        <xdr:cNvPr id="379" name="楕円 378"/>
        <xdr:cNvSpPr/>
      </xdr:nvSpPr>
      <xdr:spPr>
        <a:xfrm>
          <a:off x="6921500" y="99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92528</xdr:rowOff>
    </xdr:from>
    <xdr:ext cx="534377" cy="259045"/>
    <xdr:sp macro="" textlink="">
      <xdr:nvSpPr>
        <xdr:cNvPr id="380" name="テキスト ボックス 379"/>
        <xdr:cNvSpPr txBox="1"/>
      </xdr:nvSpPr>
      <xdr:spPr>
        <a:xfrm>
          <a:off x="6705111" y="100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159207</xdr:rowOff>
    </xdr:from>
    <xdr:to>
      <xdr:col>55</xdr:col>
      <xdr:colOff>0</xdr:colOff>
      <xdr:row>77</xdr:row>
      <xdr:rowOff>8579</xdr:rowOff>
    </xdr:to>
    <xdr:cxnSp macro="">
      <xdr:nvCxnSpPr>
        <xdr:cNvPr id="409" name="直線コネクタ 408"/>
        <xdr:cNvCxnSpPr/>
      </xdr:nvCxnSpPr>
      <xdr:spPr>
        <a:xfrm flipV="1">
          <a:off x="9639300" y="13189407"/>
          <a:ext cx="8382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132308</xdr:rowOff>
    </xdr:from>
    <xdr:to>
      <xdr:col>50</xdr:col>
      <xdr:colOff>114300</xdr:colOff>
      <xdr:row>77</xdr:row>
      <xdr:rowOff>8579</xdr:rowOff>
    </xdr:to>
    <xdr:cxnSp macro="">
      <xdr:nvCxnSpPr>
        <xdr:cNvPr id="412" name="直線コネクタ 411"/>
        <xdr:cNvCxnSpPr/>
      </xdr:nvCxnSpPr>
      <xdr:spPr>
        <a:xfrm>
          <a:off x="8750300" y="13162508"/>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132308</xdr:rowOff>
    </xdr:from>
    <xdr:to>
      <xdr:col>45</xdr:col>
      <xdr:colOff>177800</xdr:colOff>
      <xdr:row>77</xdr:row>
      <xdr:rowOff>29744</xdr:rowOff>
    </xdr:to>
    <xdr:cxnSp macro="">
      <xdr:nvCxnSpPr>
        <xdr:cNvPr id="415" name="直線コネクタ 414"/>
        <xdr:cNvCxnSpPr/>
      </xdr:nvCxnSpPr>
      <xdr:spPr>
        <a:xfrm flipV="1">
          <a:off x="7861300" y="13162508"/>
          <a:ext cx="889000" cy="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29744</xdr:rowOff>
    </xdr:from>
    <xdr:to>
      <xdr:col>41</xdr:col>
      <xdr:colOff>50800</xdr:colOff>
      <xdr:row>77</xdr:row>
      <xdr:rowOff>96019</xdr:rowOff>
    </xdr:to>
    <xdr:cxnSp macro="">
      <xdr:nvCxnSpPr>
        <xdr:cNvPr id="418" name="直線コネクタ 417"/>
        <xdr:cNvCxnSpPr/>
      </xdr:nvCxnSpPr>
      <xdr:spPr>
        <a:xfrm flipV="1">
          <a:off x="6972300" y="13231394"/>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108407</xdr:rowOff>
    </xdr:from>
    <xdr:to>
      <xdr:col>55</xdr:col>
      <xdr:colOff>50800</xdr:colOff>
      <xdr:row>77</xdr:row>
      <xdr:rowOff>38557</xdr:rowOff>
    </xdr:to>
    <xdr:sp macro="" textlink="">
      <xdr:nvSpPr>
        <xdr:cNvPr id="428" name="楕円 427"/>
        <xdr:cNvSpPr/>
      </xdr:nvSpPr>
      <xdr:spPr>
        <a:xfrm>
          <a:off x="104267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131284</xdr:rowOff>
    </xdr:from>
    <xdr:ext cx="534377" cy="259045"/>
    <xdr:sp macro="" textlink="">
      <xdr:nvSpPr>
        <xdr:cNvPr id="429" name="商工費該当値テキスト"/>
        <xdr:cNvSpPr txBox="1"/>
      </xdr:nvSpPr>
      <xdr:spPr>
        <a:xfrm>
          <a:off x="10528300" y="129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129229</xdr:rowOff>
    </xdr:from>
    <xdr:to>
      <xdr:col>50</xdr:col>
      <xdr:colOff>165100</xdr:colOff>
      <xdr:row>77</xdr:row>
      <xdr:rowOff>59379</xdr:rowOff>
    </xdr:to>
    <xdr:sp macro="" textlink="">
      <xdr:nvSpPr>
        <xdr:cNvPr id="430" name="楕円 429"/>
        <xdr:cNvSpPr/>
      </xdr:nvSpPr>
      <xdr:spPr>
        <a:xfrm>
          <a:off x="9588500" y="131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50506</xdr:rowOff>
    </xdr:from>
    <xdr:ext cx="534377" cy="259045"/>
    <xdr:sp macro="" textlink="">
      <xdr:nvSpPr>
        <xdr:cNvPr id="431" name="テキスト ボックス 430"/>
        <xdr:cNvSpPr txBox="1"/>
      </xdr:nvSpPr>
      <xdr:spPr>
        <a:xfrm>
          <a:off x="9372111" y="132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81508</xdr:rowOff>
    </xdr:from>
    <xdr:to>
      <xdr:col>46</xdr:col>
      <xdr:colOff>38100</xdr:colOff>
      <xdr:row>77</xdr:row>
      <xdr:rowOff>11658</xdr:rowOff>
    </xdr:to>
    <xdr:sp macro="" textlink="">
      <xdr:nvSpPr>
        <xdr:cNvPr id="432" name="楕円 431"/>
        <xdr:cNvSpPr/>
      </xdr:nvSpPr>
      <xdr:spPr>
        <a:xfrm>
          <a:off x="8699500" y="131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28186</xdr:rowOff>
    </xdr:from>
    <xdr:ext cx="534377" cy="259045"/>
    <xdr:sp macro="" textlink="">
      <xdr:nvSpPr>
        <xdr:cNvPr id="433" name="テキスト ボックス 432"/>
        <xdr:cNvSpPr txBox="1"/>
      </xdr:nvSpPr>
      <xdr:spPr>
        <a:xfrm>
          <a:off x="8483111" y="12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150394</xdr:rowOff>
    </xdr:from>
    <xdr:to>
      <xdr:col>41</xdr:col>
      <xdr:colOff>101600</xdr:colOff>
      <xdr:row>77</xdr:row>
      <xdr:rowOff>80544</xdr:rowOff>
    </xdr:to>
    <xdr:sp macro="" textlink="">
      <xdr:nvSpPr>
        <xdr:cNvPr id="434" name="楕円 433"/>
        <xdr:cNvSpPr/>
      </xdr:nvSpPr>
      <xdr:spPr>
        <a:xfrm>
          <a:off x="7810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97070</xdr:rowOff>
    </xdr:from>
    <xdr:ext cx="534377" cy="259045"/>
    <xdr:sp macro="" textlink="">
      <xdr:nvSpPr>
        <xdr:cNvPr id="435" name="テキスト ボックス 434"/>
        <xdr:cNvSpPr txBox="1"/>
      </xdr:nvSpPr>
      <xdr:spPr>
        <a:xfrm>
          <a:off x="7594111" y="129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45219</xdr:rowOff>
    </xdr:from>
    <xdr:to>
      <xdr:col>36</xdr:col>
      <xdr:colOff>165100</xdr:colOff>
      <xdr:row>77</xdr:row>
      <xdr:rowOff>146819</xdr:rowOff>
    </xdr:to>
    <xdr:sp macro="" textlink="">
      <xdr:nvSpPr>
        <xdr:cNvPr id="436" name="楕円 435"/>
        <xdr:cNvSpPr/>
      </xdr:nvSpPr>
      <xdr:spPr>
        <a:xfrm>
          <a:off x="6921500" y="132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137946</xdr:rowOff>
    </xdr:from>
    <xdr:ext cx="534377" cy="259045"/>
    <xdr:sp macro="" textlink="">
      <xdr:nvSpPr>
        <xdr:cNvPr id="437" name="テキスト ボックス 436"/>
        <xdr:cNvSpPr txBox="1"/>
      </xdr:nvSpPr>
      <xdr:spPr>
        <a:xfrm>
          <a:off x="6705111" y="133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24549</xdr:rowOff>
    </xdr:from>
    <xdr:to>
      <xdr:col>55</xdr:col>
      <xdr:colOff>0</xdr:colOff>
      <xdr:row>99</xdr:row>
      <xdr:rowOff>24561</xdr:rowOff>
    </xdr:to>
    <xdr:cxnSp macro="">
      <xdr:nvCxnSpPr>
        <xdr:cNvPr id="466" name="直線コネクタ 465"/>
        <xdr:cNvCxnSpPr/>
      </xdr:nvCxnSpPr>
      <xdr:spPr>
        <a:xfrm flipV="1">
          <a:off x="9639300" y="16998099"/>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23651</xdr:rowOff>
    </xdr:from>
    <xdr:to>
      <xdr:col>50</xdr:col>
      <xdr:colOff>114300</xdr:colOff>
      <xdr:row>99</xdr:row>
      <xdr:rowOff>24561</xdr:rowOff>
    </xdr:to>
    <xdr:cxnSp macro="">
      <xdr:nvCxnSpPr>
        <xdr:cNvPr id="469" name="直線コネクタ 468"/>
        <xdr:cNvCxnSpPr/>
      </xdr:nvCxnSpPr>
      <xdr:spPr>
        <a:xfrm>
          <a:off x="8750300" y="1699720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21656</xdr:rowOff>
    </xdr:from>
    <xdr:to>
      <xdr:col>45</xdr:col>
      <xdr:colOff>177800</xdr:colOff>
      <xdr:row>99</xdr:row>
      <xdr:rowOff>23651</xdr:rowOff>
    </xdr:to>
    <xdr:cxnSp macro="">
      <xdr:nvCxnSpPr>
        <xdr:cNvPr id="472" name="直線コネクタ 471"/>
        <xdr:cNvCxnSpPr/>
      </xdr:nvCxnSpPr>
      <xdr:spPr>
        <a:xfrm>
          <a:off x="7861300" y="16995206"/>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21005</xdr:rowOff>
    </xdr:from>
    <xdr:to>
      <xdr:col>41</xdr:col>
      <xdr:colOff>50800</xdr:colOff>
      <xdr:row>99</xdr:row>
      <xdr:rowOff>21656</xdr:rowOff>
    </xdr:to>
    <xdr:cxnSp macro="">
      <xdr:nvCxnSpPr>
        <xdr:cNvPr id="475" name="直線コネクタ 474"/>
        <xdr:cNvCxnSpPr/>
      </xdr:nvCxnSpPr>
      <xdr:spPr>
        <a:xfrm>
          <a:off x="6972300" y="16994555"/>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145199</xdr:rowOff>
    </xdr:from>
    <xdr:to>
      <xdr:col>55</xdr:col>
      <xdr:colOff>50800</xdr:colOff>
      <xdr:row>99</xdr:row>
      <xdr:rowOff>75349</xdr:rowOff>
    </xdr:to>
    <xdr:sp macro="" textlink="">
      <xdr:nvSpPr>
        <xdr:cNvPr id="485" name="楕円 484"/>
        <xdr:cNvSpPr/>
      </xdr:nvSpPr>
      <xdr:spPr>
        <a:xfrm>
          <a:off x="10426700" y="169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145211</xdr:rowOff>
    </xdr:from>
    <xdr:to>
      <xdr:col>50</xdr:col>
      <xdr:colOff>165100</xdr:colOff>
      <xdr:row>99</xdr:row>
      <xdr:rowOff>75361</xdr:rowOff>
    </xdr:to>
    <xdr:sp macro="" textlink="">
      <xdr:nvSpPr>
        <xdr:cNvPr id="487" name="楕円 486"/>
        <xdr:cNvSpPr/>
      </xdr:nvSpPr>
      <xdr:spPr>
        <a:xfrm>
          <a:off x="9588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66488</xdr:rowOff>
    </xdr:from>
    <xdr:ext cx="534377" cy="259045"/>
    <xdr:sp macro="" textlink="">
      <xdr:nvSpPr>
        <xdr:cNvPr id="488" name="テキスト ボックス 487"/>
        <xdr:cNvSpPr txBox="1"/>
      </xdr:nvSpPr>
      <xdr:spPr>
        <a:xfrm>
          <a:off x="9372111" y="170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144301</xdr:rowOff>
    </xdr:from>
    <xdr:to>
      <xdr:col>46</xdr:col>
      <xdr:colOff>38100</xdr:colOff>
      <xdr:row>99</xdr:row>
      <xdr:rowOff>74451</xdr:rowOff>
    </xdr:to>
    <xdr:sp macro="" textlink="">
      <xdr:nvSpPr>
        <xdr:cNvPr id="489" name="楕円 488"/>
        <xdr:cNvSpPr/>
      </xdr:nvSpPr>
      <xdr:spPr>
        <a:xfrm>
          <a:off x="8699500" y="169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65578</xdr:rowOff>
    </xdr:from>
    <xdr:ext cx="534377" cy="259045"/>
    <xdr:sp macro="" textlink="">
      <xdr:nvSpPr>
        <xdr:cNvPr id="490" name="テキスト ボックス 489"/>
        <xdr:cNvSpPr txBox="1"/>
      </xdr:nvSpPr>
      <xdr:spPr>
        <a:xfrm>
          <a:off x="8483111" y="170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142306</xdr:rowOff>
    </xdr:from>
    <xdr:to>
      <xdr:col>41</xdr:col>
      <xdr:colOff>101600</xdr:colOff>
      <xdr:row>99</xdr:row>
      <xdr:rowOff>72456</xdr:rowOff>
    </xdr:to>
    <xdr:sp macro="" textlink="">
      <xdr:nvSpPr>
        <xdr:cNvPr id="491" name="楕円 490"/>
        <xdr:cNvSpPr/>
      </xdr:nvSpPr>
      <xdr:spPr>
        <a:xfrm>
          <a:off x="7810500" y="169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63583</xdr:rowOff>
    </xdr:from>
    <xdr:ext cx="534377" cy="259045"/>
    <xdr:sp macro="" textlink="">
      <xdr:nvSpPr>
        <xdr:cNvPr id="492" name="テキスト ボックス 491"/>
        <xdr:cNvSpPr txBox="1"/>
      </xdr:nvSpPr>
      <xdr:spPr>
        <a:xfrm>
          <a:off x="7594111" y="170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141655</xdr:rowOff>
    </xdr:from>
    <xdr:to>
      <xdr:col>36</xdr:col>
      <xdr:colOff>165100</xdr:colOff>
      <xdr:row>99</xdr:row>
      <xdr:rowOff>71805</xdr:rowOff>
    </xdr:to>
    <xdr:sp macro="" textlink="">
      <xdr:nvSpPr>
        <xdr:cNvPr id="493" name="楕円 492"/>
        <xdr:cNvSpPr/>
      </xdr:nvSpPr>
      <xdr:spPr>
        <a:xfrm>
          <a:off x="6921500" y="169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62932</xdr:rowOff>
    </xdr:from>
    <xdr:ext cx="534377" cy="259045"/>
    <xdr:sp macro="" textlink="">
      <xdr:nvSpPr>
        <xdr:cNvPr id="494" name="テキスト ボックス 493"/>
        <xdr:cNvSpPr txBox="1"/>
      </xdr:nvSpPr>
      <xdr:spPr>
        <a:xfrm>
          <a:off x="6705111" y="170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59461</xdr:rowOff>
    </xdr:from>
    <xdr:to>
      <xdr:col>85</xdr:col>
      <xdr:colOff>127000</xdr:colOff>
      <xdr:row>37</xdr:row>
      <xdr:rowOff>34152</xdr:rowOff>
    </xdr:to>
    <xdr:cxnSp macro="">
      <xdr:nvCxnSpPr>
        <xdr:cNvPr id="526" name="直線コネクタ 525"/>
        <xdr:cNvCxnSpPr/>
      </xdr:nvCxnSpPr>
      <xdr:spPr>
        <a:xfrm flipV="1">
          <a:off x="15481300" y="6231661"/>
          <a:ext cx="838200" cy="1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34152</xdr:rowOff>
    </xdr:from>
    <xdr:to>
      <xdr:col>81</xdr:col>
      <xdr:colOff>50800</xdr:colOff>
      <xdr:row>37</xdr:row>
      <xdr:rowOff>52767</xdr:rowOff>
    </xdr:to>
    <xdr:cxnSp macro="">
      <xdr:nvCxnSpPr>
        <xdr:cNvPr id="529" name="直線コネクタ 528"/>
        <xdr:cNvCxnSpPr/>
      </xdr:nvCxnSpPr>
      <xdr:spPr>
        <a:xfrm flipV="1">
          <a:off x="14592300" y="637780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52767</xdr:rowOff>
    </xdr:from>
    <xdr:to>
      <xdr:col>76</xdr:col>
      <xdr:colOff>114300</xdr:colOff>
      <xdr:row>37</xdr:row>
      <xdr:rowOff>74353</xdr:rowOff>
    </xdr:to>
    <xdr:cxnSp macro="">
      <xdr:nvCxnSpPr>
        <xdr:cNvPr id="532" name="直線コネクタ 531"/>
        <xdr:cNvCxnSpPr/>
      </xdr:nvCxnSpPr>
      <xdr:spPr>
        <a:xfrm flipV="1">
          <a:off x="13703300" y="6396417"/>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74353</xdr:rowOff>
    </xdr:from>
    <xdr:to>
      <xdr:col>71</xdr:col>
      <xdr:colOff>177800</xdr:colOff>
      <xdr:row>37</xdr:row>
      <xdr:rowOff>104822</xdr:rowOff>
    </xdr:to>
    <xdr:cxnSp macro="">
      <xdr:nvCxnSpPr>
        <xdr:cNvPr id="535" name="直線コネクタ 534"/>
        <xdr:cNvCxnSpPr/>
      </xdr:nvCxnSpPr>
      <xdr:spPr>
        <a:xfrm flipV="1">
          <a:off x="12814300" y="6418003"/>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8661</xdr:rowOff>
    </xdr:from>
    <xdr:to>
      <xdr:col>85</xdr:col>
      <xdr:colOff>177800</xdr:colOff>
      <xdr:row>36</xdr:row>
      <xdr:rowOff>110261</xdr:rowOff>
    </xdr:to>
    <xdr:sp macro="" textlink="">
      <xdr:nvSpPr>
        <xdr:cNvPr id="545" name="楕円 544"/>
        <xdr:cNvSpPr/>
      </xdr:nvSpPr>
      <xdr:spPr>
        <a:xfrm>
          <a:off x="16268700" y="61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31538</xdr:rowOff>
    </xdr:from>
    <xdr:ext cx="534377" cy="259045"/>
    <xdr:sp macro="" textlink="">
      <xdr:nvSpPr>
        <xdr:cNvPr id="546" name="消防費該当値テキスト"/>
        <xdr:cNvSpPr txBox="1"/>
      </xdr:nvSpPr>
      <xdr:spPr>
        <a:xfrm>
          <a:off x="16370300" y="60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154802</xdr:rowOff>
    </xdr:from>
    <xdr:to>
      <xdr:col>81</xdr:col>
      <xdr:colOff>101600</xdr:colOff>
      <xdr:row>37</xdr:row>
      <xdr:rowOff>84952</xdr:rowOff>
    </xdr:to>
    <xdr:sp macro="" textlink="">
      <xdr:nvSpPr>
        <xdr:cNvPr id="547" name="楕円 546"/>
        <xdr:cNvSpPr/>
      </xdr:nvSpPr>
      <xdr:spPr>
        <a:xfrm>
          <a:off x="15430500" y="63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76079</xdr:rowOff>
    </xdr:from>
    <xdr:ext cx="534377" cy="259045"/>
    <xdr:sp macro="" textlink="">
      <xdr:nvSpPr>
        <xdr:cNvPr id="548" name="テキスト ボックス 547"/>
        <xdr:cNvSpPr txBox="1"/>
      </xdr:nvSpPr>
      <xdr:spPr>
        <a:xfrm>
          <a:off x="15214111" y="64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1967</xdr:rowOff>
    </xdr:from>
    <xdr:to>
      <xdr:col>76</xdr:col>
      <xdr:colOff>165100</xdr:colOff>
      <xdr:row>37</xdr:row>
      <xdr:rowOff>103567</xdr:rowOff>
    </xdr:to>
    <xdr:sp macro="" textlink="">
      <xdr:nvSpPr>
        <xdr:cNvPr id="549" name="楕円 548"/>
        <xdr:cNvSpPr/>
      </xdr:nvSpPr>
      <xdr:spPr>
        <a:xfrm>
          <a:off x="14541500" y="63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94694</xdr:rowOff>
    </xdr:from>
    <xdr:ext cx="534377" cy="259045"/>
    <xdr:sp macro="" textlink="">
      <xdr:nvSpPr>
        <xdr:cNvPr id="550" name="テキスト ボックス 549"/>
        <xdr:cNvSpPr txBox="1"/>
      </xdr:nvSpPr>
      <xdr:spPr>
        <a:xfrm>
          <a:off x="14325111" y="64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23553</xdr:rowOff>
    </xdr:from>
    <xdr:to>
      <xdr:col>72</xdr:col>
      <xdr:colOff>38100</xdr:colOff>
      <xdr:row>37</xdr:row>
      <xdr:rowOff>125153</xdr:rowOff>
    </xdr:to>
    <xdr:sp macro="" textlink="">
      <xdr:nvSpPr>
        <xdr:cNvPr id="551" name="楕円 550"/>
        <xdr:cNvSpPr/>
      </xdr:nvSpPr>
      <xdr:spPr>
        <a:xfrm>
          <a:off x="13652500" y="6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116280</xdr:rowOff>
    </xdr:from>
    <xdr:ext cx="534377" cy="259045"/>
    <xdr:sp macro="" textlink="">
      <xdr:nvSpPr>
        <xdr:cNvPr id="552" name="テキスト ボックス 551"/>
        <xdr:cNvSpPr txBox="1"/>
      </xdr:nvSpPr>
      <xdr:spPr>
        <a:xfrm>
          <a:off x="13436111" y="64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54022</xdr:rowOff>
    </xdr:from>
    <xdr:to>
      <xdr:col>67</xdr:col>
      <xdr:colOff>101600</xdr:colOff>
      <xdr:row>37</xdr:row>
      <xdr:rowOff>155622</xdr:rowOff>
    </xdr:to>
    <xdr:sp macro="" textlink="">
      <xdr:nvSpPr>
        <xdr:cNvPr id="553" name="楕円 552"/>
        <xdr:cNvSpPr/>
      </xdr:nvSpPr>
      <xdr:spPr>
        <a:xfrm>
          <a:off x="12763500" y="6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146749</xdr:rowOff>
    </xdr:from>
    <xdr:ext cx="534377" cy="259045"/>
    <xdr:sp macro="" textlink="">
      <xdr:nvSpPr>
        <xdr:cNvPr id="554" name="テキスト ボックス 553"/>
        <xdr:cNvSpPr txBox="1"/>
      </xdr:nvSpPr>
      <xdr:spPr>
        <a:xfrm>
          <a:off x="12547111" y="64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85151</xdr:rowOff>
    </xdr:from>
    <xdr:to>
      <xdr:col>85</xdr:col>
      <xdr:colOff>127000</xdr:colOff>
      <xdr:row>58</xdr:row>
      <xdr:rowOff>115174</xdr:rowOff>
    </xdr:to>
    <xdr:cxnSp macro="">
      <xdr:nvCxnSpPr>
        <xdr:cNvPr id="586" name="直線コネクタ 585"/>
        <xdr:cNvCxnSpPr/>
      </xdr:nvCxnSpPr>
      <xdr:spPr>
        <a:xfrm>
          <a:off x="15481300" y="10029251"/>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85151</xdr:rowOff>
    </xdr:from>
    <xdr:to>
      <xdr:col>81</xdr:col>
      <xdr:colOff>50800</xdr:colOff>
      <xdr:row>58</xdr:row>
      <xdr:rowOff>105932</xdr:rowOff>
    </xdr:to>
    <xdr:cxnSp macro="">
      <xdr:nvCxnSpPr>
        <xdr:cNvPr id="589" name="直線コネクタ 588"/>
        <xdr:cNvCxnSpPr/>
      </xdr:nvCxnSpPr>
      <xdr:spPr>
        <a:xfrm flipV="1">
          <a:off x="14592300" y="10029251"/>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63152</xdr:rowOff>
    </xdr:from>
    <xdr:to>
      <xdr:col>76</xdr:col>
      <xdr:colOff>114300</xdr:colOff>
      <xdr:row>58</xdr:row>
      <xdr:rowOff>105932</xdr:rowOff>
    </xdr:to>
    <xdr:cxnSp macro="">
      <xdr:nvCxnSpPr>
        <xdr:cNvPr id="592" name="直線コネクタ 591"/>
        <xdr:cNvCxnSpPr/>
      </xdr:nvCxnSpPr>
      <xdr:spPr>
        <a:xfrm>
          <a:off x="13703300" y="9835802"/>
          <a:ext cx="889000" cy="2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63152</xdr:rowOff>
    </xdr:from>
    <xdr:to>
      <xdr:col>71</xdr:col>
      <xdr:colOff>177800</xdr:colOff>
      <xdr:row>58</xdr:row>
      <xdr:rowOff>3825</xdr:rowOff>
    </xdr:to>
    <xdr:cxnSp macro="">
      <xdr:nvCxnSpPr>
        <xdr:cNvPr id="595" name="直線コネクタ 594"/>
        <xdr:cNvCxnSpPr/>
      </xdr:nvCxnSpPr>
      <xdr:spPr>
        <a:xfrm flipV="1">
          <a:off x="12814300" y="9835802"/>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64374</xdr:rowOff>
    </xdr:from>
    <xdr:to>
      <xdr:col>85</xdr:col>
      <xdr:colOff>177800</xdr:colOff>
      <xdr:row>58</xdr:row>
      <xdr:rowOff>165974</xdr:rowOff>
    </xdr:to>
    <xdr:sp macro="" textlink="">
      <xdr:nvSpPr>
        <xdr:cNvPr id="605" name="楕円 604"/>
        <xdr:cNvSpPr/>
      </xdr:nvSpPr>
      <xdr:spPr>
        <a:xfrm>
          <a:off x="16268700" y="10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150751</xdr:rowOff>
    </xdr:from>
    <xdr:ext cx="534377" cy="259045"/>
    <xdr:sp macro="" textlink="">
      <xdr:nvSpPr>
        <xdr:cNvPr id="606" name="教育費該当値テキスト"/>
        <xdr:cNvSpPr txBox="1"/>
      </xdr:nvSpPr>
      <xdr:spPr>
        <a:xfrm>
          <a:off x="16370300" y="99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34351</xdr:rowOff>
    </xdr:from>
    <xdr:to>
      <xdr:col>81</xdr:col>
      <xdr:colOff>101600</xdr:colOff>
      <xdr:row>58</xdr:row>
      <xdr:rowOff>135951</xdr:rowOff>
    </xdr:to>
    <xdr:sp macro="" textlink="">
      <xdr:nvSpPr>
        <xdr:cNvPr id="607" name="楕円 606"/>
        <xdr:cNvSpPr/>
      </xdr:nvSpPr>
      <xdr:spPr>
        <a:xfrm>
          <a:off x="15430500" y="99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127078</xdr:rowOff>
    </xdr:from>
    <xdr:ext cx="534377" cy="259045"/>
    <xdr:sp macro="" textlink="">
      <xdr:nvSpPr>
        <xdr:cNvPr id="608" name="テキスト ボックス 607"/>
        <xdr:cNvSpPr txBox="1"/>
      </xdr:nvSpPr>
      <xdr:spPr>
        <a:xfrm>
          <a:off x="15214111" y="100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55132</xdr:rowOff>
    </xdr:from>
    <xdr:to>
      <xdr:col>76</xdr:col>
      <xdr:colOff>165100</xdr:colOff>
      <xdr:row>58</xdr:row>
      <xdr:rowOff>156732</xdr:rowOff>
    </xdr:to>
    <xdr:sp macro="" textlink="">
      <xdr:nvSpPr>
        <xdr:cNvPr id="609" name="楕円 608"/>
        <xdr:cNvSpPr/>
      </xdr:nvSpPr>
      <xdr:spPr>
        <a:xfrm>
          <a:off x="14541500" y="99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147859</xdr:rowOff>
    </xdr:from>
    <xdr:ext cx="534377" cy="259045"/>
    <xdr:sp macro="" textlink="">
      <xdr:nvSpPr>
        <xdr:cNvPr id="610" name="テキスト ボックス 609"/>
        <xdr:cNvSpPr txBox="1"/>
      </xdr:nvSpPr>
      <xdr:spPr>
        <a:xfrm>
          <a:off x="14325111" y="100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12352</xdr:rowOff>
    </xdr:from>
    <xdr:to>
      <xdr:col>72</xdr:col>
      <xdr:colOff>38100</xdr:colOff>
      <xdr:row>57</xdr:row>
      <xdr:rowOff>113952</xdr:rowOff>
    </xdr:to>
    <xdr:sp macro="" textlink="">
      <xdr:nvSpPr>
        <xdr:cNvPr id="611" name="楕円 610"/>
        <xdr:cNvSpPr/>
      </xdr:nvSpPr>
      <xdr:spPr>
        <a:xfrm>
          <a:off x="136525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130479</xdr:rowOff>
    </xdr:from>
    <xdr:ext cx="534377" cy="259045"/>
    <xdr:sp macro="" textlink="">
      <xdr:nvSpPr>
        <xdr:cNvPr id="612" name="テキスト ボックス 611"/>
        <xdr:cNvSpPr txBox="1"/>
      </xdr:nvSpPr>
      <xdr:spPr>
        <a:xfrm>
          <a:off x="13436111" y="95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124475</xdr:rowOff>
    </xdr:from>
    <xdr:to>
      <xdr:col>67</xdr:col>
      <xdr:colOff>101600</xdr:colOff>
      <xdr:row>58</xdr:row>
      <xdr:rowOff>54625</xdr:rowOff>
    </xdr:to>
    <xdr:sp macro="" textlink="">
      <xdr:nvSpPr>
        <xdr:cNvPr id="613" name="楕円 612"/>
        <xdr:cNvSpPr/>
      </xdr:nvSpPr>
      <xdr:spPr>
        <a:xfrm>
          <a:off x="12763500" y="98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45752</xdr:rowOff>
    </xdr:from>
    <xdr:ext cx="534377" cy="259045"/>
    <xdr:sp macro="" textlink="">
      <xdr:nvSpPr>
        <xdr:cNvPr id="614" name="テキスト ボックス 613"/>
        <xdr:cNvSpPr txBox="1"/>
      </xdr:nvSpPr>
      <xdr:spPr>
        <a:xfrm>
          <a:off x="12547111" y="99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34418</xdr:rowOff>
    </xdr:from>
    <xdr:to>
      <xdr:col>85</xdr:col>
      <xdr:colOff>127000</xdr:colOff>
      <xdr:row>79</xdr:row>
      <xdr:rowOff>44208</xdr:rowOff>
    </xdr:to>
    <xdr:cxnSp macro="">
      <xdr:nvCxnSpPr>
        <xdr:cNvPr id="643" name="直線コネクタ 642"/>
        <xdr:cNvCxnSpPr/>
      </xdr:nvCxnSpPr>
      <xdr:spPr>
        <a:xfrm flipV="1">
          <a:off x="15481300" y="13578968"/>
          <a:ext cx="8382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43535</xdr:rowOff>
    </xdr:from>
    <xdr:to>
      <xdr:col>81</xdr:col>
      <xdr:colOff>50800</xdr:colOff>
      <xdr:row>79</xdr:row>
      <xdr:rowOff>44208</xdr:rowOff>
    </xdr:to>
    <xdr:cxnSp macro="">
      <xdr:nvCxnSpPr>
        <xdr:cNvPr id="646" name="直線コネクタ 645"/>
        <xdr:cNvCxnSpPr/>
      </xdr:nvCxnSpPr>
      <xdr:spPr>
        <a:xfrm>
          <a:off x="14592300" y="135880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44275</xdr:rowOff>
    </xdr:to>
    <xdr:cxnSp macro="">
      <xdr:nvCxnSpPr>
        <xdr:cNvPr id="649" name="直線コネクタ 648"/>
        <xdr:cNvCxnSpPr/>
      </xdr:nvCxnSpPr>
      <xdr:spPr>
        <a:xfrm flipV="1">
          <a:off x="13703300" y="13588085"/>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42819</xdr:rowOff>
    </xdr:from>
    <xdr:to>
      <xdr:col>71</xdr:col>
      <xdr:colOff>177800</xdr:colOff>
      <xdr:row>79</xdr:row>
      <xdr:rowOff>44275</xdr:rowOff>
    </xdr:to>
    <xdr:cxnSp macro="">
      <xdr:nvCxnSpPr>
        <xdr:cNvPr id="652" name="直線コネクタ 651"/>
        <xdr:cNvCxnSpPr/>
      </xdr:nvCxnSpPr>
      <xdr:spPr>
        <a:xfrm>
          <a:off x="12814300" y="13587369"/>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155068</xdr:rowOff>
    </xdr:from>
    <xdr:to>
      <xdr:col>85</xdr:col>
      <xdr:colOff>177800</xdr:colOff>
      <xdr:row>79</xdr:row>
      <xdr:rowOff>85218</xdr:rowOff>
    </xdr:to>
    <xdr:sp macro="" textlink="">
      <xdr:nvSpPr>
        <xdr:cNvPr id="662" name="楕円 661"/>
        <xdr:cNvSpPr/>
      </xdr:nvSpPr>
      <xdr:spPr>
        <a:xfrm>
          <a:off x="16268700" y="135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164858</xdr:rowOff>
    </xdr:from>
    <xdr:to>
      <xdr:col>81</xdr:col>
      <xdr:colOff>101600</xdr:colOff>
      <xdr:row>79</xdr:row>
      <xdr:rowOff>95008</xdr:rowOff>
    </xdr:to>
    <xdr:sp macro="" textlink="">
      <xdr:nvSpPr>
        <xdr:cNvPr id="664" name="楕円 663"/>
        <xdr:cNvSpPr/>
      </xdr:nvSpPr>
      <xdr:spPr>
        <a:xfrm>
          <a:off x="15430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86135</xdr:rowOff>
    </xdr:from>
    <xdr:ext cx="378565" cy="259045"/>
    <xdr:sp macro="" textlink="">
      <xdr:nvSpPr>
        <xdr:cNvPr id="665" name="テキスト ボックス 664"/>
        <xdr:cNvSpPr txBox="1"/>
      </xdr:nvSpPr>
      <xdr:spPr>
        <a:xfrm>
          <a:off x="15292017" y="1363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66" name="楕円 665"/>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85462</xdr:rowOff>
    </xdr:from>
    <xdr:ext cx="378565" cy="259045"/>
    <xdr:sp macro="" textlink="">
      <xdr:nvSpPr>
        <xdr:cNvPr id="667" name="テキスト ボックス 666"/>
        <xdr:cNvSpPr txBox="1"/>
      </xdr:nvSpPr>
      <xdr:spPr>
        <a:xfrm>
          <a:off x="14403017" y="136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164925</xdr:rowOff>
    </xdr:from>
    <xdr:to>
      <xdr:col>72</xdr:col>
      <xdr:colOff>38100</xdr:colOff>
      <xdr:row>79</xdr:row>
      <xdr:rowOff>95075</xdr:rowOff>
    </xdr:to>
    <xdr:sp macro="" textlink="">
      <xdr:nvSpPr>
        <xdr:cNvPr id="668" name="楕円 667"/>
        <xdr:cNvSpPr/>
      </xdr:nvSpPr>
      <xdr:spPr>
        <a:xfrm>
          <a:off x="13652500" y="135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86202</xdr:rowOff>
    </xdr:from>
    <xdr:ext cx="313932" cy="259045"/>
    <xdr:sp macro="" textlink="">
      <xdr:nvSpPr>
        <xdr:cNvPr id="669" name="テキスト ボックス 668"/>
        <xdr:cNvSpPr txBox="1"/>
      </xdr:nvSpPr>
      <xdr:spPr>
        <a:xfrm>
          <a:off x="13546333" y="13630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163469</xdr:rowOff>
    </xdr:from>
    <xdr:to>
      <xdr:col>67</xdr:col>
      <xdr:colOff>101600</xdr:colOff>
      <xdr:row>79</xdr:row>
      <xdr:rowOff>93619</xdr:rowOff>
    </xdr:to>
    <xdr:sp macro="" textlink="">
      <xdr:nvSpPr>
        <xdr:cNvPr id="670" name="楕円 669"/>
        <xdr:cNvSpPr/>
      </xdr:nvSpPr>
      <xdr:spPr>
        <a:xfrm>
          <a:off x="12763500" y="135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84746</xdr:rowOff>
    </xdr:from>
    <xdr:ext cx="378565" cy="259045"/>
    <xdr:sp macro="" textlink="">
      <xdr:nvSpPr>
        <xdr:cNvPr id="671" name="テキスト ボックス 670"/>
        <xdr:cNvSpPr txBox="1"/>
      </xdr:nvSpPr>
      <xdr:spPr>
        <a:xfrm>
          <a:off x="12625017" y="1362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42414</xdr:rowOff>
    </xdr:from>
    <xdr:to>
      <xdr:col>85</xdr:col>
      <xdr:colOff>127000</xdr:colOff>
      <xdr:row>96</xdr:row>
      <xdr:rowOff>43993</xdr:rowOff>
    </xdr:to>
    <xdr:cxnSp macro="">
      <xdr:nvCxnSpPr>
        <xdr:cNvPr id="702" name="直線コネクタ 701"/>
        <xdr:cNvCxnSpPr/>
      </xdr:nvCxnSpPr>
      <xdr:spPr>
        <a:xfrm flipV="1">
          <a:off x="15481300" y="16501614"/>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36677</xdr:rowOff>
    </xdr:from>
    <xdr:to>
      <xdr:col>81</xdr:col>
      <xdr:colOff>50800</xdr:colOff>
      <xdr:row>96</xdr:row>
      <xdr:rowOff>43993</xdr:rowOff>
    </xdr:to>
    <xdr:cxnSp macro="">
      <xdr:nvCxnSpPr>
        <xdr:cNvPr id="705" name="直線コネクタ 704"/>
        <xdr:cNvCxnSpPr/>
      </xdr:nvCxnSpPr>
      <xdr:spPr>
        <a:xfrm>
          <a:off x="14592300" y="1649587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36677</xdr:rowOff>
    </xdr:from>
    <xdr:to>
      <xdr:col>76</xdr:col>
      <xdr:colOff>114300</xdr:colOff>
      <xdr:row>96</xdr:row>
      <xdr:rowOff>37069</xdr:rowOff>
    </xdr:to>
    <xdr:cxnSp macro="">
      <xdr:nvCxnSpPr>
        <xdr:cNvPr id="708" name="直線コネクタ 707"/>
        <xdr:cNvCxnSpPr/>
      </xdr:nvCxnSpPr>
      <xdr:spPr>
        <a:xfrm flipV="1">
          <a:off x="13703300" y="1649587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37069</xdr:rowOff>
    </xdr:from>
    <xdr:to>
      <xdr:col>71</xdr:col>
      <xdr:colOff>177800</xdr:colOff>
      <xdr:row>96</xdr:row>
      <xdr:rowOff>50078</xdr:rowOff>
    </xdr:to>
    <xdr:cxnSp macro="">
      <xdr:nvCxnSpPr>
        <xdr:cNvPr id="711" name="直線コネクタ 710"/>
        <xdr:cNvCxnSpPr/>
      </xdr:nvCxnSpPr>
      <xdr:spPr>
        <a:xfrm flipV="1">
          <a:off x="12814300" y="16496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163064</xdr:rowOff>
    </xdr:from>
    <xdr:to>
      <xdr:col>85</xdr:col>
      <xdr:colOff>177800</xdr:colOff>
      <xdr:row>96</xdr:row>
      <xdr:rowOff>93214</xdr:rowOff>
    </xdr:to>
    <xdr:sp macro="" textlink="">
      <xdr:nvSpPr>
        <xdr:cNvPr id="721" name="楕円 720"/>
        <xdr:cNvSpPr/>
      </xdr:nvSpPr>
      <xdr:spPr>
        <a:xfrm>
          <a:off x="16268700" y="164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141491</xdr:rowOff>
    </xdr:from>
    <xdr:ext cx="534377" cy="259045"/>
    <xdr:sp macro="" textlink="">
      <xdr:nvSpPr>
        <xdr:cNvPr id="722" name="公債費該当値テキスト"/>
        <xdr:cNvSpPr txBox="1"/>
      </xdr:nvSpPr>
      <xdr:spPr>
        <a:xfrm>
          <a:off x="16370300" y="164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164643</xdr:rowOff>
    </xdr:from>
    <xdr:to>
      <xdr:col>81</xdr:col>
      <xdr:colOff>101600</xdr:colOff>
      <xdr:row>96</xdr:row>
      <xdr:rowOff>94793</xdr:rowOff>
    </xdr:to>
    <xdr:sp macro="" textlink="">
      <xdr:nvSpPr>
        <xdr:cNvPr id="723" name="楕円 722"/>
        <xdr:cNvSpPr/>
      </xdr:nvSpPr>
      <xdr:spPr>
        <a:xfrm>
          <a:off x="15430500" y="164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85920</xdr:rowOff>
    </xdr:from>
    <xdr:ext cx="534377" cy="259045"/>
    <xdr:sp macro="" textlink="">
      <xdr:nvSpPr>
        <xdr:cNvPr id="724" name="テキスト ボックス 723"/>
        <xdr:cNvSpPr txBox="1"/>
      </xdr:nvSpPr>
      <xdr:spPr>
        <a:xfrm>
          <a:off x="15214111" y="165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157327</xdr:rowOff>
    </xdr:from>
    <xdr:to>
      <xdr:col>76</xdr:col>
      <xdr:colOff>165100</xdr:colOff>
      <xdr:row>96</xdr:row>
      <xdr:rowOff>87477</xdr:rowOff>
    </xdr:to>
    <xdr:sp macro="" textlink="">
      <xdr:nvSpPr>
        <xdr:cNvPr id="725" name="楕円 724"/>
        <xdr:cNvSpPr/>
      </xdr:nvSpPr>
      <xdr:spPr>
        <a:xfrm>
          <a:off x="14541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78604</xdr:rowOff>
    </xdr:from>
    <xdr:ext cx="534377" cy="259045"/>
    <xdr:sp macro="" textlink="">
      <xdr:nvSpPr>
        <xdr:cNvPr id="726" name="テキスト ボックス 725"/>
        <xdr:cNvSpPr txBox="1"/>
      </xdr:nvSpPr>
      <xdr:spPr>
        <a:xfrm>
          <a:off x="14325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157719</xdr:rowOff>
    </xdr:from>
    <xdr:to>
      <xdr:col>72</xdr:col>
      <xdr:colOff>38100</xdr:colOff>
      <xdr:row>96</xdr:row>
      <xdr:rowOff>87869</xdr:rowOff>
    </xdr:to>
    <xdr:sp macro="" textlink="">
      <xdr:nvSpPr>
        <xdr:cNvPr id="727" name="楕円 726"/>
        <xdr:cNvSpPr/>
      </xdr:nvSpPr>
      <xdr:spPr>
        <a:xfrm>
          <a:off x="13652500" y="164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78996</xdr:rowOff>
    </xdr:from>
    <xdr:ext cx="534377" cy="259045"/>
    <xdr:sp macro="" textlink="">
      <xdr:nvSpPr>
        <xdr:cNvPr id="728" name="テキスト ボックス 727"/>
        <xdr:cNvSpPr txBox="1"/>
      </xdr:nvSpPr>
      <xdr:spPr>
        <a:xfrm>
          <a:off x="13436111" y="165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170728</xdr:rowOff>
    </xdr:from>
    <xdr:to>
      <xdr:col>67</xdr:col>
      <xdr:colOff>101600</xdr:colOff>
      <xdr:row>96</xdr:row>
      <xdr:rowOff>100878</xdr:rowOff>
    </xdr:to>
    <xdr:sp macro="" textlink="">
      <xdr:nvSpPr>
        <xdr:cNvPr id="729" name="楕円 728"/>
        <xdr:cNvSpPr/>
      </xdr:nvSpPr>
      <xdr:spPr>
        <a:xfrm>
          <a:off x="12763500" y="164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92005</xdr:rowOff>
    </xdr:from>
    <xdr:ext cx="534377" cy="259045"/>
    <xdr:sp macro="" textlink="">
      <xdr:nvSpPr>
        <xdr:cNvPr id="730" name="テキスト ボックス 729"/>
        <xdr:cNvSpPr txBox="1"/>
      </xdr:nvSpPr>
      <xdr:spPr>
        <a:xfrm>
          <a:off x="12547111" y="165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目的別の分類で最も住民一人当たりのコストが高い民生費は、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145,133</a:t>
          </a:r>
          <a:r>
            <a:rPr kumimoji="1" lang="ja-JP" altLang="en-US" sz="1300">
              <a:latin typeface="ＭＳ Ｐゴシック" panose="020B0600070205080204" pitchFamily="50" charset="-128"/>
              <a:ea typeface="ＭＳ Ｐゴシック" panose="020B0600070205080204" pitchFamily="50" charset="-128"/>
            </a:rPr>
            <a:t>円であり、類似団体の平均は下回っているが全体的に増加傾向にある。社会福祉費、老人福祉費、生活保護費の増が要因となっている。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令和元年度決算において特徴的であるのが消防費の増加である。これは、防災行政情報通信整備費において住民への災害時等の情報伝達体制を強化したことによるものである。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同じく増加した災害復旧費および衛生費については、令和元年に大きな被害が出た東日本台風の影響である。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また、土木費に関しては令和元年度決算では僅かに増加したが、今後は道路整備費の減少により年々縮小が続くことが予想される。事業内容を精査し、必要最低限の工事を実施する予定である。</a:t>
          </a:r>
        </a:p>
        <a:p>
          <a:r>
            <a:rPr kumimoji="1" lang="ja-JP" altLang="en-US" sz="1300">
              <a:latin typeface="ＭＳ Ｐゴシック" panose="020B0600070205080204" pitchFamily="50" charset="-128"/>
              <a:ea typeface="ＭＳ Ｐゴシック" panose="020B0600070205080204" pitchFamily="50" charset="-128"/>
            </a:rPr>
            <a:t>　一方、総務費については増加の傾向にある。新庁舎建設に向け、庁舎整備基金への積立金が増額となったため、総務費の割合が高くなった。。</a:t>
          </a:r>
        </a:p>
        <a:p>
          <a:r>
            <a:rPr kumimoji="1" lang="ja-JP" altLang="en-US" sz="1300">
              <a:latin typeface="ＭＳ Ｐゴシック" panose="020B0600070205080204" pitchFamily="50" charset="-128"/>
              <a:ea typeface="ＭＳ Ｐゴシック" panose="020B0600070205080204" pitchFamily="50" charset="-128"/>
            </a:rPr>
            <a:t>　今後は、老人福祉費、児童福祉費の増加に伴い、民生費の増加が続くことが予想される。　また、地方債の発行額の抑制により、公債費は今後も減少が見込まれる。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財政調整基金残高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決算余剰金の積立を行い、今後さらに厳しさを増す財政運営や災害等の緊急的経費の財源を確保していく。</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実質収支額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実質収支額は標準財政規模の</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％が望ましいと考えられているが、本市では</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％台で推移している。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実質単年度収支</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前年度比</a:t>
          </a:r>
          <a:r>
            <a:rPr kumimoji="1" lang="en-US" altLang="ja-JP" sz="1050">
              <a:latin typeface="ＭＳ ゴシック" pitchFamily="49" charset="-128"/>
              <a:ea typeface="ＭＳ ゴシック" pitchFamily="49" charset="-128"/>
            </a:rPr>
            <a:t>1.74</a:t>
          </a:r>
          <a:r>
            <a:rPr kumimoji="1" lang="ja-JP" altLang="en-US" sz="1050">
              <a:latin typeface="ＭＳ ゴシック" pitchFamily="49" charset="-128"/>
              <a:ea typeface="ＭＳ ゴシック" pitchFamily="49" charset="-128"/>
            </a:rPr>
            <a:t>ポイントの増となったが、依然として赤字の状況である。今後は財源の確保が一層厳しくなることが予想されるため、引き続き経費の節減と事業の適正化及び財政運営の健全化に努める</a:t>
          </a:r>
          <a:r>
            <a:rPr kumimoji="1" lang="ja-JP" altLang="en-US" sz="12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償還額の減に伴い黒字額は増加傾向にある。今後は水道施設の老朽化による修繕費の増加が見込まれるため、計画的な修繕を行い健全な運営に努める。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起債発行額の減少により償還額が減少したため、今後は黒字が増加するものと思われる。財政計画を基準に健全な財政運営に努める。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国民健康保険税の増額が見込めず、医療費が年々増加している状況にあり、財政状況の悪化が懸念される。今後は保険料の適正化を図るなど、健全運営を図る。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高齢化率が高く、給付費の増額が懸念されるため、今後は介護認定審査の適正化や介護予防教室等の健康づくり事業を推進し、財政健全化を図る。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下水道事業特別会計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水洗化率が伸びず、投資への負担が大きくなっている。今後は下水道区域の見直しや単独浄化槽撤去費用助成の</a:t>
          </a:r>
          <a:r>
            <a:rPr kumimoji="1" lang="en-US" altLang="ja-JP" sz="1100">
              <a:latin typeface="ＭＳ ゴシック" pitchFamily="49" charset="-128"/>
              <a:ea typeface="ＭＳ ゴシック" pitchFamily="49" charset="-128"/>
            </a:rPr>
            <a:t>PR</a:t>
          </a:r>
          <a:r>
            <a:rPr kumimoji="1" lang="ja-JP" altLang="en-US" sz="1100">
              <a:latin typeface="ＭＳ ゴシック" pitchFamily="49" charset="-128"/>
              <a:ea typeface="ＭＳ ゴシック" pitchFamily="49" charset="-128"/>
            </a:rPr>
            <a:t>強化等で水洗化率の向上を図り、独立採算の原則に立ち返った運営に努める。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熊田診療所特別会計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熊田診療所特別会計は、地域の人口減少や高齢化などにより診療収入が伸び悩み、一般会計からの赤字補填的な繰入に依存している状況である。今後は、可能な限りコスト削減を図り、独立採算の運営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後期高齢者医療特別会計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高齢化の進行により対象者が増加し、後期高齢者医療特別会計の規模は年々拡大が続いている。規模拡大に伴い、広域連合への納付金が増加しており、今後も同様の傾向となることが予想される。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6" t="s">
        <v>79</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7" t="s">
        <v>81</v>
      </c>
      <c r="C3" s="438"/>
      <c r="D3" s="438"/>
      <c r="E3" s="439"/>
      <c r="F3" s="439"/>
      <c r="G3" s="439"/>
      <c r="H3" s="439"/>
      <c r="I3" s="439"/>
      <c r="J3" s="439"/>
      <c r="K3" s="439"/>
      <c r="L3" s="439" t="s">
        <v>82</v>
      </c>
      <c r="M3" s="439"/>
      <c r="N3" s="439"/>
      <c r="O3" s="439"/>
      <c r="P3" s="439"/>
      <c r="Q3" s="439"/>
      <c r="R3" s="446"/>
      <c r="S3" s="446"/>
      <c r="T3" s="446"/>
      <c r="U3" s="446"/>
      <c r="V3" s="447"/>
      <c r="W3" s="421" t="s">
        <v>83</v>
      </c>
      <c r="X3" s="422"/>
      <c r="Y3" s="422"/>
      <c r="Z3" s="422"/>
      <c r="AA3" s="422"/>
      <c r="AB3" s="438"/>
      <c r="AC3" s="446" t="s">
        <v>84</v>
      </c>
      <c r="AD3" s="422"/>
      <c r="AE3" s="422"/>
      <c r="AF3" s="422"/>
      <c r="AG3" s="422"/>
      <c r="AH3" s="422"/>
      <c r="AI3" s="422"/>
      <c r="AJ3" s="422"/>
      <c r="AK3" s="422"/>
      <c r="AL3" s="423"/>
      <c r="AM3" s="421" t="s">
        <v>85</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86</v>
      </c>
      <c r="BO3" s="422"/>
      <c r="BP3" s="422"/>
      <c r="BQ3" s="422"/>
      <c r="BR3" s="422"/>
      <c r="BS3" s="422"/>
      <c r="BT3" s="422"/>
      <c r="BU3" s="423"/>
      <c r="BV3" s="421" t="s">
        <v>87</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88</v>
      </c>
      <c r="CU3" s="422"/>
      <c r="CV3" s="422"/>
      <c r="CW3" s="422"/>
      <c r="CX3" s="422"/>
      <c r="CY3" s="422"/>
      <c r="CZ3" s="422"/>
      <c r="DA3" s="423"/>
      <c r="DB3" s="421" t="s">
        <v>89</v>
      </c>
      <c r="DC3" s="422"/>
      <c r="DD3" s="422"/>
      <c r="DE3" s="422"/>
      <c r="DF3" s="422"/>
      <c r="DG3" s="422"/>
      <c r="DH3" s="422"/>
      <c r="DI3" s="423"/>
      <c r="DJ3" s="180"/>
      <c r="DK3" s="180"/>
      <c r="DL3" s="180"/>
      <c r="DM3" s="180"/>
      <c r="DN3" s="180"/>
      <c r="DO3" s="180"/>
    </row>
    <row r="4" spans="1:119" ht="18.75" customHeight="1" x14ac:dyDescent="0.15">
      <c r="A4" s="181"/>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90</v>
      </c>
      <c r="AZ4" s="425"/>
      <c r="BA4" s="425"/>
      <c r="BB4" s="425"/>
      <c r="BC4" s="425"/>
      <c r="BD4" s="425"/>
      <c r="BE4" s="425"/>
      <c r="BF4" s="425"/>
      <c r="BG4" s="425"/>
      <c r="BH4" s="425"/>
      <c r="BI4" s="425"/>
      <c r="BJ4" s="425"/>
      <c r="BK4" s="425"/>
      <c r="BL4" s="425"/>
      <c r="BM4" s="426"/>
      <c r="BN4" s="427">
        <v>12430923</v>
      </c>
      <c r="BO4" s="428"/>
      <c r="BP4" s="428"/>
      <c r="BQ4" s="428"/>
      <c r="BR4" s="428"/>
      <c r="BS4" s="428"/>
      <c r="BT4" s="428"/>
      <c r="BU4" s="429"/>
      <c r="BV4" s="427">
        <v>12129097</v>
      </c>
      <c r="BW4" s="428"/>
      <c r="BX4" s="428"/>
      <c r="BY4" s="428"/>
      <c r="BZ4" s="428"/>
      <c r="CA4" s="428"/>
      <c r="CB4" s="428"/>
      <c r="CC4" s="429"/>
      <c r="CD4" s="430" t="s">
        <v>91</v>
      </c>
      <c r="CE4" s="431"/>
      <c r="CF4" s="431"/>
      <c r="CG4" s="431"/>
      <c r="CH4" s="431"/>
      <c r="CI4" s="431"/>
      <c r="CJ4" s="431"/>
      <c r="CK4" s="431"/>
      <c r="CL4" s="431"/>
      <c r="CM4" s="431"/>
      <c r="CN4" s="431"/>
      <c r="CO4" s="431"/>
      <c r="CP4" s="431"/>
      <c r="CQ4" s="431"/>
      <c r="CR4" s="431"/>
      <c r="CS4" s="432"/>
      <c r="CT4" s="433">
        <v>6.4</v>
      </c>
      <c r="CU4" s="434"/>
      <c r="CV4" s="434"/>
      <c r="CW4" s="434"/>
      <c r="CX4" s="434"/>
      <c r="CY4" s="434"/>
      <c r="CZ4" s="434"/>
      <c r="DA4" s="435"/>
      <c r="DB4" s="433">
        <v>6.4</v>
      </c>
      <c r="DC4" s="434"/>
      <c r="DD4" s="434"/>
      <c r="DE4" s="434"/>
      <c r="DF4" s="434"/>
      <c r="DG4" s="434"/>
      <c r="DH4" s="434"/>
      <c r="DI4" s="435"/>
      <c r="DJ4" s="180"/>
      <c r="DK4" s="180"/>
      <c r="DL4" s="180"/>
      <c r="DM4" s="180"/>
      <c r="DN4" s="180"/>
      <c r="DO4" s="180"/>
    </row>
    <row r="5" spans="1:119" ht="18.75" customHeight="1" x14ac:dyDescent="0.15">
      <c r="A5" s="181"/>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92</v>
      </c>
      <c r="AN5" s="494"/>
      <c r="AO5" s="494"/>
      <c r="AP5" s="494"/>
      <c r="AQ5" s="494"/>
      <c r="AR5" s="494"/>
      <c r="AS5" s="494"/>
      <c r="AT5" s="495"/>
      <c r="AU5" s="496" t="s">
        <v>93</v>
      </c>
      <c r="AV5" s="497"/>
      <c r="AW5" s="497"/>
      <c r="AX5" s="497"/>
      <c r="AY5" s="498" t="s">
        <v>94</v>
      </c>
      <c r="AZ5" s="499"/>
      <c r="BA5" s="499"/>
      <c r="BB5" s="499"/>
      <c r="BC5" s="499"/>
      <c r="BD5" s="499"/>
      <c r="BE5" s="499"/>
      <c r="BF5" s="499"/>
      <c r="BG5" s="499"/>
      <c r="BH5" s="499"/>
      <c r="BI5" s="499"/>
      <c r="BJ5" s="499"/>
      <c r="BK5" s="499"/>
      <c r="BL5" s="499"/>
      <c r="BM5" s="500"/>
      <c r="BN5" s="464">
        <v>11840875</v>
      </c>
      <c r="BO5" s="465"/>
      <c r="BP5" s="465"/>
      <c r="BQ5" s="465"/>
      <c r="BR5" s="465"/>
      <c r="BS5" s="465"/>
      <c r="BT5" s="465"/>
      <c r="BU5" s="466"/>
      <c r="BV5" s="464">
        <v>11569980</v>
      </c>
      <c r="BW5" s="465"/>
      <c r="BX5" s="465"/>
      <c r="BY5" s="465"/>
      <c r="BZ5" s="465"/>
      <c r="CA5" s="465"/>
      <c r="CB5" s="465"/>
      <c r="CC5" s="466"/>
      <c r="CD5" s="467" t="s">
        <v>95</v>
      </c>
      <c r="CE5" s="468"/>
      <c r="CF5" s="468"/>
      <c r="CG5" s="468"/>
      <c r="CH5" s="468"/>
      <c r="CI5" s="468"/>
      <c r="CJ5" s="468"/>
      <c r="CK5" s="468"/>
      <c r="CL5" s="468"/>
      <c r="CM5" s="468"/>
      <c r="CN5" s="468"/>
      <c r="CO5" s="468"/>
      <c r="CP5" s="468"/>
      <c r="CQ5" s="468"/>
      <c r="CR5" s="468"/>
      <c r="CS5" s="469"/>
      <c r="CT5" s="461">
        <v>91.7</v>
      </c>
      <c r="CU5" s="462"/>
      <c r="CV5" s="462"/>
      <c r="CW5" s="462"/>
      <c r="CX5" s="462"/>
      <c r="CY5" s="462"/>
      <c r="CZ5" s="462"/>
      <c r="DA5" s="463"/>
      <c r="DB5" s="461">
        <v>93</v>
      </c>
      <c r="DC5" s="462"/>
      <c r="DD5" s="462"/>
      <c r="DE5" s="462"/>
      <c r="DF5" s="462"/>
      <c r="DG5" s="462"/>
      <c r="DH5" s="462"/>
      <c r="DI5" s="463"/>
      <c r="DJ5" s="180"/>
      <c r="DK5" s="180"/>
      <c r="DL5" s="180"/>
      <c r="DM5" s="180"/>
      <c r="DN5" s="180"/>
      <c r="DO5" s="180"/>
    </row>
    <row r="6" spans="1:119" ht="18.75" customHeight="1" x14ac:dyDescent="0.15">
      <c r="A6" s="181"/>
      <c r="B6" s="470" t="s">
        <v>96</v>
      </c>
      <c r="C6" s="471"/>
      <c r="D6" s="471"/>
      <c r="E6" s="472"/>
      <c r="F6" s="472"/>
      <c r="G6" s="472"/>
      <c r="H6" s="472"/>
      <c r="I6" s="472"/>
      <c r="J6" s="472"/>
      <c r="K6" s="472"/>
      <c r="L6" s="472" t="s">
        <v>97</v>
      </c>
      <c r="M6" s="472"/>
      <c r="N6" s="472"/>
      <c r="O6" s="472"/>
      <c r="P6" s="472"/>
      <c r="Q6" s="472"/>
      <c r="R6" s="476"/>
      <c r="S6" s="476"/>
      <c r="T6" s="476"/>
      <c r="U6" s="476"/>
      <c r="V6" s="477"/>
      <c r="W6" s="480" t="s">
        <v>98</v>
      </c>
      <c r="X6" s="481"/>
      <c r="Y6" s="481"/>
      <c r="Z6" s="481"/>
      <c r="AA6" s="481"/>
      <c r="AB6" s="471"/>
      <c r="AC6" s="484" t="s">
        <v>99</v>
      </c>
      <c r="AD6" s="485"/>
      <c r="AE6" s="485"/>
      <c r="AF6" s="485"/>
      <c r="AG6" s="485"/>
      <c r="AH6" s="485"/>
      <c r="AI6" s="485"/>
      <c r="AJ6" s="485"/>
      <c r="AK6" s="485"/>
      <c r="AL6" s="486"/>
      <c r="AM6" s="493" t="s">
        <v>100</v>
      </c>
      <c r="AN6" s="494"/>
      <c r="AO6" s="494"/>
      <c r="AP6" s="494"/>
      <c r="AQ6" s="494"/>
      <c r="AR6" s="494"/>
      <c r="AS6" s="494"/>
      <c r="AT6" s="495"/>
      <c r="AU6" s="496" t="s">
        <v>93</v>
      </c>
      <c r="AV6" s="497"/>
      <c r="AW6" s="497"/>
      <c r="AX6" s="497"/>
      <c r="AY6" s="498" t="s">
        <v>101</v>
      </c>
      <c r="AZ6" s="499"/>
      <c r="BA6" s="499"/>
      <c r="BB6" s="499"/>
      <c r="BC6" s="499"/>
      <c r="BD6" s="499"/>
      <c r="BE6" s="499"/>
      <c r="BF6" s="499"/>
      <c r="BG6" s="499"/>
      <c r="BH6" s="499"/>
      <c r="BI6" s="499"/>
      <c r="BJ6" s="499"/>
      <c r="BK6" s="499"/>
      <c r="BL6" s="499"/>
      <c r="BM6" s="500"/>
      <c r="BN6" s="464">
        <v>590048</v>
      </c>
      <c r="BO6" s="465"/>
      <c r="BP6" s="465"/>
      <c r="BQ6" s="465"/>
      <c r="BR6" s="465"/>
      <c r="BS6" s="465"/>
      <c r="BT6" s="465"/>
      <c r="BU6" s="466"/>
      <c r="BV6" s="464">
        <v>559117</v>
      </c>
      <c r="BW6" s="465"/>
      <c r="BX6" s="465"/>
      <c r="BY6" s="465"/>
      <c r="BZ6" s="465"/>
      <c r="CA6" s="465"/>
      <c r="CB6" s="465"/>
      <c r="CC6" s="466"/>
      <c r="CD6" s="467" t="s">
        <v>102</v>
      </c>
      <c r="CE6" s="468"/>
      <c r="CF6" s="468"/>
      <c r="CG6" s="468"/>
      <c r="CH6" s="468"/>
      <c r="CI6" s="468"/>
      <c r="CJ6" s="468"/>
      <c r="CK6" s="468"/>
      <c r="CL6" s="468"/>
      <c r="CM6" s="468"/>
      <c r="CN6" s="468"/>
      <c r="CO6" s="468"/>
      <c r="CP6" s="468"/>
      <c r="CQ6" s="468"/>
      <c r="CR6" s="468"/>
      <c r="CS6" s="469"/>
      <c r="CT6" s="501">
        <v>95.2</v>
      </c>
      <c r="CU6" s="502"/>
      <c r="CV6" s="502"/>
      <c r="CW6" s="502"/>
      <c r="CX6" s="502"/>
      <c r="CY6" s="502"/>
      <c r="CZ6" s="502"/>
      <c r="DA6" s="503"/>
      <c r="DB6" s="501">
        <v>97.7</v>
      </c>
      <c r="DC6" s="502"/>
      <c r="DD6" s="502"/>
      <c r="DE6" s="502"/>
      <c r="DF6" s="502"/>
      <c r="DG6" s="502"/>
      <c r="DH6" s="502"/>
      <c r="DI6" s="503"/>
      <c r="DJ6" s="180"/>
      <c r="DK6" s="180"/>
      <c r="DL6" s="180"/>
      <c r="DM6" s="180"/>
      <c r="DN6" s="180"/>
      <c r="DO6" s="180"/>
    </row>
    <row r="7" spans="1:119" ht="18.75" customHeight="1" x14ac:dyDescent="0.15">
      <c r="A7" s="181"/>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103</v>
      </c>
      <c r="AN7" s="494"/>
      <c r="AO7" s="494"/>
      <c r="AP7" s="494"/>
      <c r="AQ7" s="494"/>
      <c r="AR7" s="494"/>
      <c r="AS7" s="494"/>
      <c r="AT7" s="495"/>
      <c r="AU7" s="496" t="s">
        <v>93</v>
      </c>
      <c r="AV7" s="497"/>
      <c r="AW7" s="497"/>
      <c r="AX7" s="497"/>
      <c r="AY7" s="498" t="s">
        <v>104</v>
      </c>
      <c r="AZ7" s="499"/>
      <c r="BA7" s="499"/>
      <c r="BB7" s="499"/>
      <c r="BC7" s="499"/>
      <c r="BD7" s="499"/>
      <c r="BE7" s="499"/>
      <c r="BF7" s="499"/>
      <c r="BG7" s="499"/>
      <c r="BH7" s="499"/>
      <c r="BI7" s="499"/>
      <c r="BJ7" s="499"/>
      <c r="BK7" s="499"/>
      <c r="BL7" s="499"/>
      <c r="BM7" s="500"/>
      <c r="BN7" s="464">
        <v>66732</v>
      </c>
      <c r="BO7" s="465"/>
      <c r="BP7" s="465"/>
      <c r="BQ7" s="465"/>
      <c r="BR7" s="465"/>
      <c r="BS7" s="465"/>
      <c r="BT7" s="465"/>
      <c r="BU7" s="466"/>
      <c r="BV7" s="464">
        <v>31910</v>
      </c>
      <c r="BW7" s="465"/>
      <c r="BX7" s="465"/>
      <c r="BY7" s="465"/>
      <c r="BZ7" s="465"/>
      <c r="CA7" s="465"/>
      <c r="CB7" s="465"/>
      <c r="CC7" s="466"/>
      <c r="CD7" s="467" t="s">
        <v>105</v>
      </c>
      <c r="CE7" s="468"/>
      <c r="CF7" s="468"/>
      <c r="CG7" s="468"/>
      <c r="CH7" s="468"/>
      <c r="CI7" s="468"/>
      <c r="CJ7" s="468"/>
      <c r="CK7" s="468"/>
      <c r="CL7" s="468"/>
      <c r="CM7" s="468"/>
      <c r="CN7" s="468"/>
      <c r="CO7" s="468"/>
      <c r="CP7" s="468"/>
      <c r="CQ7" s="468"/>
      <c r="CR7" s="468"/>
      <c r="CS7" s="469"/>
      <c r="CT7" s="464">
        <v>8146869</v>
      </c>
      <c r="CU7" s="465"/>
      <c r="CV7" s="465"/>
      <c r="CW7" s="465"/>
      <c r="CX7" s="465"/>
      <c r="CY7" s="465"/>
      <c r="CZ7" s="465"/>
      <c r="DA7" s="466"/>
      <c r="DB7" s="464">
        <v>8209304</v>
      </c>
      <c r="DC7" s="465"/>
      <c r="DD7" s="465"/>
      <c r="DE7" s="465"/>
      <c r="DF7" s="465"/>
      <c r="DG7" s="465"/>
      <c r="DH7" s="465"/>
      <c r="DI7" s="466"/>
      <c r="DJ7" s="180"/>
      <c r="DK7" s="180"/>
      <c r="DL7" s="180"/>
      <c r="DM7" s="180"/>
      <c r="DN7" s="180"/>
      <c r="DO7" s="180"/>
    </row>
    <row r="8" spans="1:119" ht="18.75" customHeight="1" thickBot="1" x14ac:dyDescent="0.2">
      <c r="A8" s="181"/>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106</v>
      </c>
      <c r="AN8" s="494"/>
      <c r="AO8" s="494"/>
      <c r="AP8" s="494"/>
      <c r="AQ8" s="494"/>
      <c r="AR8" s="494"/>
      <c r="AS8" s="494"/>
      <c r="AT8" s="495"/>
      <c r="AU8" s="496" t="s">
        <v>93</v>
      </c>
      <c r="AV8" s="497"/>
      <c r="AW8" s="497"/>
      <c r="AX8" s="497"/>
      <c r="AY8" s="498" t="s">
        <v>107</v>
      </c>
      <c r="AZ8" s="499"/>
      <c r="BA8" s="499"/>
      <c r="BB8" s="499"/>
      <c r="BC8" s="499"/>
      <c r="BD8" s="499"/>
      <c r="BE8" s="499"/>
      <c r="BF8" s="499"/>
      <c r="BG8" s="499"/>
      <c r="BH8" s="499"/>
      <c r="BI8" s="499"/>
      <c r="BJ8" s="499"/>
      <c r="BK8" s="499"/>
      <c r="BL8" s="499"/>
      <c r="BM8" s="500"/>
      <c r="BN8" s="464">
        <v>523316</v>
      </c>
      <c r="BO8" s="465"/>
      <c r="BP8" s="465"/>
      <c r="BQ8" s="465"/>
      <c r="BR8" s="465"/>
      <c r="BS8" s="465"/>
      <c r="BT8" s="465"/>
      <c r="BU8" s="466"/>
      <c r="BV8" s="464">
        <v>527207</v>
      </c>
      <c r="BW8" s="465"/>
      <c r="BX8" s="465"/>
      <c r="BY8" s="465"/>
      <c r="BZ8" s="465"/>
      <c r="CA8" s="465"/>
      <c r="CB8" s="465"/>
      <c r="CC8" s="466"/>
      <c r="CD8" s="467" t="s">
        <v>108</v>
      </c>
      <c r="CE8" s="468"/>
      <c r="CF8" s="468"/>
      <c r="CG8" s="468"/>
      <c r="CH8" s="468"/>
      <c r="CI8" s="468"/>
      <c r="CJ8" s="468"/>
      <c r="CK8" s="468"/>
      <c r="CL8" s="468"/>
      <c r="CM8" s="468"/>
      <c r="CN8" s="468"/>
      <c r="CO8" s="468"/>
      <c r="CP8" s="468"/>
      <c r="CQ8" s="468"/>
      <c r="CR8" s="468"/>
      <c r="CS8" s="469"/>
      <c r="CT8" s="504">
        <v>0.45</v>
      </c>
      <c r="CU8" s="505"/>
      <c r="CV8" s="505"/>
      <c r="CW8" s="505"/>
      <c r="CX8" s="505"/>
      <c r="CY8" s="505"/>
      <c r="CZ8" s="505"/>
      <c r="DA8" s="506"/>
      <c r="DB8" s="504">
        <v>0.45</v>
      </c>
      <c r="DC8" s="505"/>
      <c r="DD8" s="505"/>
      <c r="DE8" s="505"/>
      <c r="DF8" s="505"/>
      <c r="DG8" s="505"/>
      <c r="DH8" s="505"/>
      <c r="DI8" s="506"/>
      <c r="DJ8" s="180"/>
      <c r="DK8" s="180"/>
      <c r="DL8" s="180"/>
      <c r="DM8" s="180"/>
      <c r="DN8" s="180"/>
      <c r="DO8" s="180"/>
    </row>
    <row r="9" spans="1:119" ht="18.75" customHeight="1" thickBot="1" x14ac:dyDescent="0.2">
      <c r="A9" s="181"/>
      <c r="B9" s="458" t="s">
        <v>109</v>
      </c>
      <c r="C9" s="459"/>
      <c r="D9" s="459"/>
      <c r="E9" s="459"/>
      <c r="F9" s="459"/>
      <c r="G9" s="459"/>
      <c r="H9" s="459"/>
      <c r="I9" s="459"/>
      <c r="J9" s="459"/>
      <c r="K9" s="507"/>
      <c r="L9" s="508" t="s">
        <v>110</v>
      </c>
      <c r="M9" s="509"/>
      <c r="N9" s="509"/>
      <c r="O9" s="509"/>
      <c r="P9" s="509"/>
      <c r="Q9" s="510"/>
      <c r="R9" s="511">
        <v>27047</v>
      </c>
      <c r="S9" s="512"/>
      <c r="T9" s="512"/>
      <c r="U9" s="512"/>
      <c r="V9" s="513"/>
      <c r="W9" s="421" t="s">
        <v>111</v>
      </c>
      <c r="X9" s="422"/>
      <c r="Y9" s="422"/>
      <c r="Z9" s="422"/>
      <c r="AA9" s="422"/>
      <c r="AB9" s="422"/>
      <c r="AC9" s="422"/>
      <c r="AD9" s="422"/>
      <c r="AE9" s="422"/>
      <c r="AF9" s="422"/>
      <c r="AG9" s="422"/>
      <c r="AH9" s="422"/>
      <c r="AI9" s="422"/>
      <c r="AJ9" s="422"/>
      <c r="AK9" s="422"/>
      <c r="AL9" s="423"/>
      <c r="AM9" s="493" t="s">
        <v>112</v>
      </c>
      <c r="AN9" s="494"/>
      <c r="AO9" s="494"/>
      <c r="AP9" s="494"/>
      <c r="AQ9" s="494"/>
      <c r="AR9" s="494"/>
      <c r="AS9" s="494"/>
      <c r="AT9" s="495"/>
      <c r="AU9" s="496" t="s">
        <v>93</v>
      </c>
      <c r="AV9" s="497"/>
      <c r="AW9" s="497"/>
      <c r="AX9" s="497"/>
      <c r="AY9" s="498" t="s">
        <v>113</v>
      </c>
      <c r="AZ9" s="499"/>
      <c r="BA9" s="499"/>
      <c r="BB9" s="499"/>
      <c r="BC9" s="499"/>
      <c r="BD9" s="499"/>
      <c r="BE9" s="499"/>
      <c r="BF9" s="499"/>
      <c r="BG9" s="499"/>
      <c r="BH9" s="499"/>
      <c r="BI9" s="499"/>
      <c r="BJ9" s="499"/>
      <c r="BK9" s="499"/>
      <c r="BL9" s="499"/>
      <c r="BM9" s="500"/>
      <c r="BN9" s="464">
        <v>-3891</v>
      </c>
      <c r="BO9" s="465"/>
      <c r="BP9" s="465"/>
      <c r="BQ9" s="465"/>
      <c r="BR9" s="465"/>
      <c r="BS9" s="465"/>
      <c r="BT9" s="465"/>
      <c r="BU9" s="466"/>
      <c r="BV9" s="464">
        <v>-47156</v>
      </c>
      <c r="BW9" s="465"/>
      <c r="BX9" s="465"/>
      <c r="BY9" s="465"/>
      <c r="BZ9" s="465"/>
      <c r="CA9" s="465"/>
      <c r="CB9" s="465"/>
      <c r="CC9" s="466"/>
      <c r="CD9" s="467" t="s">
        <v>114</v>
      </c>
      <c r="CE9" s="468"/>
      <c r="CF9" s="468"/>
      <c r="CG9" s="468"/>
      <c r="CH9" s="468"/>
      <c r="CI9" s="468"/>
      <c r="CJ9" s="468"/>
      <c r="CK9" s="468"/>
      <c r="CL9" s="468"/>
      <c r="CM9" s="468"/>
      <c r="CN9" s="468"/>
      <c r="CO9" s="468"/>
      <c r="CP9" s="468"/>
      <c r="CQ9" s="468"/>
      <c r="CR9" s="468"/>
      <c r="CS9" s="469"/>
      <c r="CT9" s="461">
        <v>14.4</v>
      </c>
      <c r="CU9" s="462"/>
      <c r="CV9" s="462"/>
      <c r="CW9" s="462"/>
      <c r="CX9" s="462"/>
      <c r="CY9" s="462"/>
      <c r="CZ9" s="462"/>
      <c r="DA9" s="463"/>
      <c r="DB9" s="461">
        <v>14.9</v>
      </c>
      <c r="DC9" s="462"/>
      <c r="DD9" s="462"/>
      <c r="DE9" s="462"/>
      <c r="DF9" s="462"/>
      <c r="DG9" s="462"/>
      <c r="DH9" s="462"/>
      <c r="DI9" s="463"/>
      <c r="DJ9" s="180"/>
      <c r="DK9" s="180"/>
      <c r="DL9" s="180"/>
      <c r="DM9" s="180"/>
      <c r="DN9" s="180"/>
      <c r="DO9" s="180"/>
    </row>
    <row r="10" spans="1:119" ht="18.75" customHeight="1" thickBot="1" x14ac:dyDescent="0.2">
      <c r="A10" s="181"/>
      <c r="B10" s="458"/>
      <c r="C10" s="459"/>
      <c r="D10" s="459"/>
      <c r="E10" s="459"/>
      <c r="F10" s="459"/>
      <c r="G10" s="459"/>
      <c r="H10" s="459"/>
      <c r="I10" s="459"/>
      <c r="J10" s="459"/>
      <c r="K10" s="507"/>
      <c r="L10" s="514" t="s">
        <v>115</v>
      </c>
      <c r="M10" s="494"/>
      <c r="N10" s="494"/>
      <c r="O10" s="494"/>
      <c r="P10" s="494"/>
      <c r="Q10" s="495"/>
      <c r="R10" s="515">
        <v>29206</v>
      </c>
      <c r="S10" s="516"/>
      <c r="T10" s="516"/>
      <c r="U10" s="516"/>
      <c r="V10" s="517"/>
      <c r="W10" s="452"/>
      <c r="X10" s="453"/>
      <c r="Y10" s="453"/>
      <c r="Z10" s="453"/>
      <c r="AA10" s="453"/>
      <c r="AB10" s="453"/>
      <c r="AC10" s="453"/>
      <c r="AD10" s="453"/>
      <c r="AE10" s="453"/>
      <c r="AF10" s="453"/>
      <c r="AG10" s="453"/>
      <c r="AH10" s="453"/>
      <c r="AI10" s="453"/>
      <c r="AJ10" s="453"/>
      <c r="AK10" s="453"/>
      <c r="AL10" s="456"/>
      <c r="AM10" s="493" t="s">
        <v>116</v>
      </c>
      <c r="AN10" s="494"/>
      <c r="AO10" s="494"/>
      <c r="AP10" s="494"/>
      <c r="AQ10" s="494"/>
      <c r="AR10" s="494"/>
      <c r="AS10" s="494"/>
      <c r="AT10" s="495"/>
      <c r="AU10" s="496" t="s">
        <v>93</v>
      </c>
      <c r="AV10" s="497"/>
      <c r="AW10" s="497"/>
      <c r="AX10" s="497"/>
      <c r="AY10" s="498" t="s">
        <v>117</v>
      </c>
      <c r="AZ10" s="499"/>
      <c r="BA10" s="499"/>
      <c r="BB10" s="499"/>
      <c r="BC10" s="499"/>
      <c r="BD10" s="499"/>
      <c r="BE10" s="499"/>
      <c r="BF10" s="499"/>
      <c r="BG10" s="499"/>
      <c r="BH10" s="499"/>
      <c r="BI10" s="499"/>
      <c r="BJ10" s="499"/>
      <c r="BK10" s="499"/>
      <c r="BL10" s="499"/>
      <c r="BM10" s="500"/>
      <c r="BN10" s="464">
        <v>501</v>
      </c>
      <c r="BO10" s="465"/>
      <c r="BP10" s="465"/>
      <c r="BQ10" s="465"/>
      <c r="BR10" s="465"/>
      <c r="BS10" s="465"/>
      <c r="BT10" s="465"/>
      <c r="BU10" s="466"/>
      <c r="BV10" s="464">
        <v>498</v>
      </c>
      <c r="BW10" s="465"/>
      <c r="BX10" s="465"/>
      <c r="BY10" s="465"/>
      <c r="BZ10" s="465"/>
      <c r="CA10" s="465"/>
      <c r="CB10" s="465"/>
      <c r="CC10" s="466"/>
      <c r="CD10" s="185" t="s">
        <v>118</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58"/>
      <c r="C11" s="459"/>
      <c r="D11" s="459"/>
      <c r="E11" s="459"/>
      <c r="F11" s="459"/>
      <c r="G11" s="459"/>
      <c r="H11" s="459"/>
      <c r="I11" s="459"/>
      <c r="J11" s="459"/>
      <c r="K11" s="507"/>
      <c r="L11" s="518" t="s">
        <v>119</v>
      </c>
      <c r="M11" s="519"/>
      <c r="N11" s="519"/>
      <c r="O11" s="519"/>
      <c r="P11" s="519"/>
      <c r="Q11" s="520"/>
      <c r="R11" s="521" t="s">
        <v>120</v>
      </c>
      <c r="S11" s="522"/>
      <c r="T11" s="522"/>
      <c r="U11" s="522"/>
      <c r="V11" s="523"/>
      <c r="W11" s="452"/>
      <c r="X11" s="453"/>
      <c r="Y11" s="453"/>
      <c r="Z11" s="453"/>
      <c r="AA11" s="453"/>
      <c r="AB11" s="453"/>
      <c r="AC11" s="453"/>
      <c r="AD11" s="453"/>
      <c r="AE11" s="453"/>
      <c r="AF11" s="453"/>
      <c r="AG11" s="453"/>
      <c r="AH11" s="453"/>
      <c r="AI11" s="453"/>
      <c r="AJ11" s="453"/>
      <c r="AK11" s="453"/>
      <c r="AL11" s="456"/>
      <c r="AM11" s="493" t="s">
        <v>121</v>
      </c>
      <c r="AN11" s="494"/>
      <c r="AO11" s="494"/>
      <c r="AP11" s="494"/>
      <c r="AQ11" s="494"/>
      <c r="AR11" s="494"/>
      <c r="AS11" s="494"/>
      <c r="AT11" s="495"/>
      <c r="AU11" s="496" t="s">
        <v>93</v>
      </c>
      <c r="AV11" s="497"/>
      <c r="AW11" s="497"/>
      <c r="AX11" s="497"/>
      <c r="AY11" s="498" t="s">
        <v>122</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123</v>
      </c>
      <c r="CE11" s="468"/>
      <c r="CF11" s="468"/>
      <c r="CG11" s="468"/>
      <c r="CH11" s="468"/>
      <c r="CI11" s="468"/>
      <c r="CJ11" s="468"/>
      <c r="CK11" s="468"/>
      <c r="CL11" s="468"/>
      <c r="CM11" s="468"/>
      <c r="CN11" s="468"/>
      <c r="CO11" s="468"/>
      <c r="CP11" s="468"/>
      <c r="CQ11" s="468"/>
      <c r="CR11" s="468"/>
      <c r="CS11" s="469"/>
      <c r="CT11" s="504" t="s">
        <v>124</v>
      </c>
      <c r="CU11" s="505"/>
      <c r="CV11" s="505"/>
      <c r="CW11" s="505"/>
      <c r="CX11" s="505"/>
      <c r="CY11" s="505"/>
      <c r="CZ11" s="505"/>
      <c r="DA11" s="506"/>
      <c r="DB11" s="504" t="s">
        <v>124</v>
      </c>
      <c r="DC11" s="505"/>
      <c r="DD11" s="505"/>
      <c r="DE11" s="505"/>
      <c r="DF11" s="505"/>
      <c r="DG11" s="505"/>
      <c r="DH11" s="505"/>
      <c r="DI11" s="506"/>
      <c r="DJ11" s="180"/>
      <c r="DK11" s="180"/>
      <c r="DL11" s="180"/>
      <c r="DM11" s="180"/>
      <c r="DN11" s="180"/>
      <c r="DO11" s="180"/>
    </row>
    <row r="12" spans="1:119" ht="18.75" customHeight="1" x14ac:dyDescent="0.15">
      <c r="A12" s="181"/>
      <c r="B12" s="524" t="s">
        <v>125</v>
      </c>
      <c r="C12" s="525"/>
      <c r="D12" s="525"/>
      <c r="E12" s="525"/>
      <c r="F12" s="525"/>
      <c r="G12" s="525"/>
      <c r="H12" s="525"/>
      <c r="I12" s="525"/>
      <c r="J12" s="525"/>
      <c r="K12" s="526"/>
      <c r="L12" s="533" t="s">
        <v>126</v>
      </c>
      <c r="M12" s="534"/>
      <c r="N12" s="534"/>
      <c r="O12" s="534"/>
      <c r="P12" s="534"/>
      <c r="Q12" s="535"/>
      <c r="R12" s="536">
        <v>26104</v>
      </c>
      <c r="S12" s="537"/>
      <c r="T12" s="537"/>
      <c r="U12" s="537"/>
      <c r="V12" s="538"/>
      <c r="W12" s="539" t="s">
        <v>1</v>
      </c>
      <c r="X12" s="497"/>
      <c r="Y12" s="497"/>
      <c r="Z12" s="497"/>
      <c r="AA12" s="497"/>
      <c r="AB12" s="540"/>
      <c r="AC12" s="541" t="s">
        <v>127</v>
      </c>
      <c r="AD12" s="542"/>
      <c r="AE12" s="542"/>
      <c r="AF12" s="542"/>
      <c r="AG12" s="543"/>
      <c r="AH12" s="541" t="s">
        <v>128</v>
      </c>
      <c r="AI12" s="542"/>
      <c r="AJ12" s="542"/>
      <c r="AK12" s="542"/>
      <c r="AL12" s="544"/>
      <c r="AM12" s="493" t="s">
        <v>129</v>
      </c>
      <c r="AN12" s="494"/>
      <c r="AO12" s="494"/>
      <c r="AP12" s="494"/>
      <c r="AQ12" s="494"/>
      <c r="AR12" s="494"/>
      <c r="AS12" s="494"/>
      <c r="AT12" s="495"/>
      <c r="AU12" s="496" t="s">
        <v>93</v>
      </c>
      <c r="AV12" s="497"/>
      <c r="AW12" s="497"/>
      <c r="AX12" s="497"/>
      <c r="AY12" s="498" t="s">
        <v>130</v>
      </c>
      <c r="AZ12" s="499"/>
      <c r="BA12" s="499"/>
      <c r="BB12" s="499"/>
      <c r="BC12" s="499"/>
      <c r="BD12" s="499"/>
      <c r="BE12" s="499"/>
      <c r="BF12" s="499"/>
      <c r="BG12" s="499"/>
      <c r="BH12" s="499"/>
      <c r="BI12" s="499"/>
      <c r="BJ12" s="499"/>
      <c r="BK12" s="499"/>
      <c r="BL12" s="499"/>
      <c r="BM12" s="500"/>
      <c r="BN12" s="464">
        <v>94959</v>
      </c>
      <c r="BO12" s="465"/>
      <c r="BP12" s="465"/>
      <c r="BQ12" s="465"/>
      <c r="BR12" s="465"/>
      <c r="BS12" s="465"/>
      <c r="BT12" s="465"/>
      <c r="BU12" s="466"/>
      <c r="BV12" s="464">
        <v>195301</v>
      </c>
      <c r="BW12" s="465"/>
      <c r="BX12" s="465"/>
      <c r="BY12" s="465"/>
      <c r="BZ12" s="465"/>
      <c r="CA12" s="465"/>
      <c r="CB12" s="465"/>
      <c r="CC12" s="466"/>
      <c r="CD12" s="467" t="s">
        <v>131</v>
      </c>
      <c r="CE12" s="468"/>
      <c r="CF12" s="468"/>
      <c r="CG12" s="468"/>
      <c r="CH12" s="468"/>
      <c r="CI12" s="468"/>
      <c r="CJ12" s="468"/>
      <c r="CK12" s="468"/>
      <c r="CL12" s="468"/>
      <c r="CM12" s="468"/>
      <c r="CN12" s="468"/>
      <c r="CO12" s="468"/>
      <c r="CP12" s="468"/>
      <c r="CQ12" s="468"/>
      <c r="CR12" s="468"/>
      <c r="CS12" s="469"/>
      <c r="CT12" s="504" t="s">
        <v>124</v>
      </c>
      <c r="CU12" s="505"/>
      <c r="CV12" s="505"/>
      <c r="CW12" s="505"/>
      <c r="CX12" s="505"/>
      <c r="CY12" s="505"/>
      <c r="CZ12" s="505"/>
      <c r="DA12" s="506"/>
      <c r="DB12" s="504" t="s">
        <v>124</v>
      </c>
      <c r="DC12" s="505"/>
      <c r="DD12" s="505"/>
      <c r="DE12" s="505"/>
      <c r="DF12" s="505"/>
      <c r="DG12" s="505"/>
      <c r="DH12" s="505"/>
      <c r="DI12" s="506"/>
      <c r="DJ12" s="180"/>
      <c r="DK12" s="180"/>
      <c r="DL12" s="180"/>
      <c r="DM12" s="180"/>
      <c r="DN12" s="180"/>
      <c r="DO12" s="180"/>
    </row>
    <row r="13" spans="1:119" ht="18.75" customHeight="1" x14ac:dyDescent="0.15">
      <c r="A13" s="181"/>
      <c r="B13" s="527"/>
      <c r="C13" s="528"/>
      <c r="D13" s="528"/>
      <c r="E13" s="528"/>
      <c r="F13" s="528"/>
      <c r="G13" s="528"/>
      <c r="H13" s="528"/>
      <c r="I13" s="528"/>
      <c r="J13" s="528"/>
      <c r="K13" s="529"/>
      <c r="L13" s="191"/>
      <c r="M13" s="555" t="s">
        <v>132</v>
      </c>
      <c r="N13" s="556"/>
      <c r="O13" s="556"/>
      <c r="P13" s="556"/>
      <c r="Q13" s="557"/>
      <c r="R13" s="548">
        <v>25827</v>
      </c>
      <c r="S13" s="549"/>
      <c r="T13" s="549"/>
      <c r="U13" s="549"/>
      <c r="V13" s="550"/>
      <c r="W13" s="480" t="s">
        <v>133</v>
      </c>
      <c r="X13" s="481"/>
      <c r="Y13" s="481"/>
      <c r="Z13" s="481"/>
      <c r="AA13" s="481"/>
      <c r="AB13" s="471"/>
      <c r="AC13" s="515">
        <v>1562</v>
      </c>
      <c r="AD13" s="516"/>
      <c r="AE13" s="516"/>
      <c r="AF13" s="516"/>
      <c r="AG13" s="558"/>
      <c r="AH13" s="515">
        <v>1593</v>
      </c>
      <c r="AI13" s="516"/>
      <c r="AJ13" s="516"/>
      <c r="AK13" s="516"/>
      <c r="AL13" s="517"/>
      <c r="AM13" s="493" t="s">
        <v>134</v>
      </c>
      <c r="AN13" s="494"/>
      <c r="AO13" s="494"/>
      <c r="AP13" s="494"/>
      <c r="AQ13" s="494"/>
      <c r="AR13" s="494"/>
      <c r="AS13" s="494"/>
      <c r="AT13" s="495"/>
      <c r="AU13" s="496" t="s">
        <v>135</v>
      </c>
      <c r="AV13" s="497"/>
      <c r="AW13" s="497"/>
      <c r="AX13" s="497"/>
      <c r="AY13" s="498" t="s">
        <v>136</v>
      </c>
      <c r="AZ13" s="499"/>
      <c r="BA13" s="499"/>
      <c r="BB13" s="499"/>
      <c r="BC13" s="499"/>
      <c r="BD13" s="499"/>
      <c r="BE13" s="499"/>
      <c r="BF13" s="499"/>
      <c r="BG13" s="499"/>
      <c r="BH13" s="499"/>
      <c r="BI13" s="499"/>
      <c r="BJ13" s="499"/>
      <c r="BK13" s="499"/>
      <c r="BL13" s="499"/>
      <c r="BM13" s="500"/>
      <c r="BN13" s="464">
        <v>-98349</v>
      </c>
      <c r="BO13" s="465"/>
      <c r="BP13" s="465"/>
      <c r="BQ13" s="465"/>
      <c r="BR13" s="465"/>
      <c r="BS13" s="465"/>
      <c r="BT13" s="465"/>
      <c r="BU13" s="466"/>
      <c r="BV13" s="464">
        <v>-241959</v>
      </c>
      <c r="BW13" s="465"/>
      <c r="BX13" s="465"/>
      <c r="BY13" s="465"/>
      <c r="BZ13" s="465"/>
      <c r="CA13" s="465"/>
      <c r="CB13" s="465"/>
      <c r="CC13" s="466"/>
      <c r="CD13" s="467" t="s">
        <v>137</v>
      </c>
      <c r="CE13" s="468"/>
      <c r="CF13" s="468"/>
      <c r="CG13" s="468"/>
      <c r="CH13" s="468"/>
      <c r="CI13" s="468"/>
      <c r="CJ13" s="468"/>
      <c r="CK13" s="468"/>
      <c r="CL13" s="468"/>
      <c r="CM13" s="468"/>
      <c r="CN13" s="468"/>
      <c r="CO13" s="468"/>
      <c r="CP13" s="468"/>
      <c r="CQ13" s="468"/>
      <c r="CR13" s="468"/>
      <c r="CS13" s="469"/>
      <c r="CT13" s="461">
        <v>6.7</v>
      </c>
      <c r="CU13" s="462"/>
      <c r="CV13" s="462"/>
      <c r="CW13" s="462"/>
      <c r="CX13" s="462"/>
      <c r="CY13" s="462"/>
      <c r="CZ13" s="462"/>
      <c r="DA13" s="463"/>
      <c r="DB13" s="461">
        <v>7</v>
      </c>
      <c r="DC13" s="462"/>
      <c r="DD13" s="462"/>
      <c r="DE13" s="462"/>
      <c r="DF13" s="462"/>
      <c r="DG13" s="462"/>
      <c r="DH13" s="462"/>
      <c r="DI13" s="463"/>
      <c r="DJ13" s="180"/>
      <c r="DK13" s="180"/>
      <c r="DL13" s="180"/>
      <c r="DM13" s="180"/>
      <c r="DN13" s="180"/>
      <c r="DO13" s="180"/>
    </row>
    <row r="14" spans="1:119" ht="18.75" customHeight="1" thickBot="1" x14ac:dyDescent="0.2">
      <c r="A14" s="181"/>
      <c r="B14" s="527"/>
      <c r="C14" s="528"/>
      <c r="D14" s="528"/>
      <c r="E14" s="528"/>
      <c r="F14" s="528"/>
      <c r="G14" s="528"/>
      <c r="H14" s="528"/>
      <c r="I14" s="528"/>
      <c r="J14" s="528"/>
      <c r="K14" s="529"/>
      <c r="L14" s="545" t="s">
        <v>138</v>
      </c>
      <c r="M14" s="546"/>
      <c r="N14" s="546"/>
      <c r="O14" s="546"/>
      <c r="P14" s="546"/>
      <c r="Q14" s="547"/>
      <c r="R14" s="548">
        <v>26654</v>
      </c>
      <c r="S14" s="549"/>
      <c r="T14" s="549"/>
      <c r="U14" s="549"/>
      <c r="V14" s="550"/>
      <c r="W14" s="454"/>
      <c r="X14" s="455"/>
      <c r="Y14" s="455"/>
      <c r="Z14" s="455"/>
      <c r="AA14" s="455"/>
      <c r="AB14" s="444"/>
      <c r="AC14" s="551">
        <v>11.7</v>
      </c>
      <c r="AD14" s="552"/>
      <c r="AE14" s="552"/>
      <c r="AF14" s="552"/>
      <c r="AG14" s="553"/>
      <c r="AH14" s="551">
        <v>11.5</v>
      </c>
      <c r="AI14" s="552"/>
      <c r="AJ14" s="552"/>
      <c r="AK14" s="552"/>
      <c r="AL14" s="554"/>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9" t="s">
        <v>139</v>
      </c>
      <c r="CE14" s="560"/>
      <c r="CF14" s="560"/>
      <c r="CG14" s="560"/>
      <c r="CH14" s="560"/>
      <c r="CI14" s="560"/>
      <c r="CJ14" s="560"/>
      <c r="CK14" s="560"/>
      <c r="CL14" s="560"/>
      <c r="CM14" s="560"/>
      <c r="CN14" s="560"/>
      <c r="CO14" s="560"/>
      <c r="CP14" s="560"/>
      <c r="CQ14" s="560"/>
      <c r="CR14" s="560"/>
      <c r="CS14" s="561"/>
      <c r="CT14" s="562" t="s">
        <v>124</v>
      </c>
      <c r="CU14" s="563"/>
      <c r="CV14" s="563"/>
      <c r="CW14" s="563"/>
      <c r="CX14" s="563"/>
      <c r="CY14" s="563"/>
      <c r="CZ14" s="563"/>
      <c r="DA14" s="564"/>
      <c r="DB14" s="562" t="s">
        <v>124</v>
      </c>
      <c r="DC14" s="563"/>
      <c r="DD14" s="563"/>
      <c r="DE14" s="563"/>
      <c r="DF14" s="563"/>
      <c r="DG14" s="563"/>
      <c r="DH14" s="563"/>
      <c r="DI14" s="564"/>
      <c r="DJ14" s="180"/>
      <c r="DK14" s="180"/>
      <c r="DL14" s="180"/>
      <c r="DM14" s="180"/>
      <c r="DN14" s="180"/>
      <c r="DO14" s="180"/>
    </row>
    <row r="15" spans="1:119" ht="18.75" customHeight="1" x14ac:dyDescent="0.15">
      <c r="A15" s="181"/>
      <c r="B15" s="527"/>
      <c r="C15" s="528"/>
      <c r="D15" s="528"/>
      <c r="E15" s="528"/>
      <c r="F15" s="528"/>
      <c r="G15" s="528"/>
      <c r="H15" s="528"/>
      <c r="I15" s="528"/>
      <c r="J15" s="528"/>
      <c r="K15" s="529"/>
      <c r="L15" s="191"/>
      <c r="M15" s="555" t="s">
        <v>140</v>
      </c>
      <c r="N15" s="556"/>
      <c r="O15" s="556"/>
      <c r="P15" s="556"/>
      <c r="Q15" s="557"/>
      <c r="R15" s="548">
        <v>26381</v>
      </c>
      <c r="S15" s="549"/>
      <c r="T15" s="549"/>
      <c r="U15" s="549"/>
      <c r="V15" s="550"/>
      <c r="W15" s="480" t="s">
        <v>141</v>
      </c>
      <c r="X15" s="481"/>
      <c r="Y15" s="481"/>
      <c r="Z15" s="481"/>
      <c r="AA15" s="481"/>
      <c r="AB15" s="471"/>
      <c r="AC15" s="515">
        <v>4547</v>
      </c>
      <c r="AD15" s="516"/>
      <c r="AE15" s="516"/>
      <c r="AF15" s="516"/>
      <c r="AG15" s="558"/>
      <c r="AH15" s="515">
        <v>4729</v>
      </c>
      <c r="AI15" s="516"/>
      <c r="AJ15" s="516"/>
      <c r="AK15" s="516"/>
      <c r="AL15" s="517"/>
      <c r="AM15" s="493"/>
      <c r="AN15" s="494"/>
      <c r="AO15" s="494"/>
      <c r="AP15" s="494"/>
      <c r="AQ15" s="494"/>
      <c r="AR15" s="494"/>
      <c r="AS15" s="494"/>
      <c r="AT15" s="495"/>
      <c r="AU15" s="496"/>
      <c r="AV15" s="497"/>
      <c r="AW15" s="497"/>
      <c r="AX15" s="497"/>
      <c r="AY15" s="424" t="s">
        <v>142</v>
      </c>
      <c r="AZ15" s="425"/>
      <c r="BA15" s="425"/>
      <c r="BB15" s="425"/>
      <c r="BC15" s="425"/>
      <c r="BD15" s="425"/>
      <c r="BE15" s="425"/>
      <c r="BF15" s="425"/>
      <c r="BG15" s="425"/>
      <c r="BH15" s="425"/>
      <c r="BI15" s="425"/>
      <c r="BJ15" s="425"/>
      <c r="BK15" s="425"/>
      <c r="BL15" s="425"/>
      <c r="BM15" s="426"/>
      <c r="BN15" s="427">
        <v>3083368</v>
      </c>
      <c r="BO15" s="428"/>
      <c r="BP15" s="428"/>
      <c r="BQ15" s="428"/>
      <c r="BR15" s="428"/>
      <c r="BS15" s="428"/>
      <c r="BT15" s="428"/>
      <c r="BU15" s="429"/>
      <c r="BV15" s="427">
        <v>3157048</v>
      </c>
      <c r="BW15" s="428"/>
      <c r="BX15" s="428"/>
      <c r="BY15" s="428"/>
      <c r="BZ15" s="428"/>
      <c r="CA15" s="428"/>
      <c r="CB15" s="428"/>
      <c r="CC15" s="429"/>
      <c r="CD15" s="565" t="s">
        <v>143</v>
      </c>
      <c r="CE15" s="566"/>
      <c r="CF15" s="566"/>
      <c r="CG15" s="566"/>
      <c r="CH15" s="566"/>
      <c r="CI15" s="566"/>
      <c r="CJ15" s="566"/>
      <c r="CK15" s="566"/>
      <c r="CL15" s="566"/>
      <c r="CM15" s="566"/>
      <c r="CN15" s="566"/>
      <c r="CO15" s="566"/>
      <c r="CP15" s="566"/>
      <c r="CQ15" s="566"/>
      <c r="CR15" s="566"/>
      <c r="CS15" s="567"/>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7"/>
      <c r="C16" s="528"/>
      <c r="D16" s="528"/>
      <c r="E16" s="528"/>
      <c r="F16" s="528"/>
      <c r="G16" s="528"/>
      <c r="H16" s="528"/>
      <c r="I16" s="528"/>
      <c r="J16" s="528"/>
      <c r="K16" s="529"/>
      <c r="L16" s="545" t="s">
        <v>144</v>
      </c>
      <c r="M16" s="576"/>
      <c r="N16" s="576"/>
      <c r="O16" s="576"/>
      <c r="P16" s="576"/>
      <c r="Q16" s="577"/>
      <c r="R16" s="568" t="s">
        <v>145</v>
      </c>
      <c r="S16" s="569"/>
      <c r="T16" s="569"/>
      <c r="U16" s="569"/>
      <c r="V16" s="570"/>
      <c r="W16" s="454"/>
      <c r="X16" s="455"/>
      <c r="Y16" s="455"/>
      <c r="Z16" s="455"/>
      <c r="AA16" s="455"/>
      <c r="AB16" s="444"/>
      <c r="AC16" s="551">
        <v>33.9</v>
      </c>
      <c r="AD16" s="552"/>
      <c r="AE16" s="552"/>
      <c r="AF16" s="552"/>
      <c r="AG16" s="553"/>
      <c r="AH16" s="551">
        <v>34.1</v>
      </c>
      <c r="AI16" s="552"/>
      <c r="AJ16" s="552"/>
      <c r="AK16" s="552"/>
      <c r="AL16" s="554"/>
      <c r="AM16" s="493"/>
      <c r="AN16" s="494"/>
      <c r="AO16" s="494"/>
      <c r="AP16" s="494"/>
      <c r="AQ16" s="494"/>
      <c r="AR16" s="494"/>
      <c r="AS16" s="494"/>
      <c r="AT16" s="495"/>
      <c r="AU16" s="496"/>
      <c r="AV16" s="497"/>
      <c r="AW16" s="497"/>
      <c r="AX16" s="497"/>
      <c r="AY16" s="498" t="s">
        <v>146</v>
      </c>
      <c r="AZ16" s="499"/>
      <c r="BA16" s="499"/>
      <c r="BB16" s="499"/>
      <c r="BC16" s="499"/>
      <c r="BD16" s="499"/>
      <c r="BE16" s="499"/>
      <c r="BF16" s="499"/>
      <c r="BG16" s="499"/>
      <c r="BH16" s="499"/>
      <c r="BI16" s="499"/>
      <c r="BJ16" s="499"/>
      <c r="BK16" s="499"/>
      <c r="BL16" s="499"/>
      <c r="BM16" s="500"/>
      <c r="BN16" s="464">
        <v>6894226</v>
      </c>
      <c r="BO16" s="465"/>
      <c r="BP16" s="465"/>
      <c r="BQ16" s="465"/>
      <c r="BR16" s="465"/>
      <c r="BS16" s="465"/>
      <c r="BT16" s="465"/>
      <c r="BU16" s="466"/>
      <c r="BV16" s="464">
        <v>6823933</v>
      </c>
      <c r="BW16" s="465"/>
      <c r="BX16" s="465"/>
      <c r="BY16" s="465"/>
      <c r="BZ16" s="465"/>
      <c r="CA16" s="465"/>
      <c r="CB16" s="465"/>
      <c r="CC16" s="466"/>
      <c r="CD16" s="195"/>
      <c r="CE16" s="574"/>
      <c r="CF16" s="574"/>
      <c r="CG16" s="574"/>
      <c r="CH16" s="574"/>
      <c r="CI16" s="574"/>
      <c r="CJ16" s="574"/>
      <c r="CK16" s="574"/>
      <c r="CL16" s="574"/>
      <c r="CM16" s="574"/>
      <c r="CN16" s="574"/>
      <c r="CO16" s="574"/>
      <c r="CP16" s="574"/>
      <c r="CQ16" s="574"/>
      <c r="CR16" s="574"/>
      <c r="CS16" s="575"/>
      <c r="CT16" s="461"/>
      <c r="CU16" s="462"/>
      <c r="CV16" s="462"/>
      <c r="CW16" s="462"/>
      <c r="CX16" s="462"/>
      <c r="CY16" s="462"/>
      <c r="CZ16" s="462"/>
      <c r="DA16" s="463"/>
      <c r="DB16" s="461"/>
      <c r="DC16" s="462"/>
      <c r="DD16" s="462"/>
      <c r="DE16" s="462"/>
      <c r="DF16" s="462"/>
      <c r="DG16" s="462"/>
      <c r="DH16" s="462"/>
      <c r="DI16" s="463"/>
      <c r="DJ16" s="180"/>
      <c r="DK16" s="180"/>
      <c r="DL16" s="180"/>
      <c r="DM16" s="180"/>
      <c r="DN16" s="180"/>
      <c r="DO16" s="180"/>
    </row>
    <row r="17" spans="1:119" ht="18.75" customHeight="1" thickBot="1" x14ac:dyDescent="0.2">
      <c r="A17" s="181"/>
      <c r="B17" s="530"/>
      <c r="C17" s="531"/>
      <c r="D17" s="531"/>
      <c r="E17" s="531"/>
      <c r="F17" s="531"/>
      <c r="G17" s="531"/>
      <c r="H17" s="531"/>
      <c r="I17" s="531"/>
      <c r="J17" s="531"/>
      <c r="K17" s="532"/>
      <c r="L17" s="196"/>
      <c r="M17" s="571" t="s">
        <v>147</v>
      </c>
      <c r="N17" s="572"/>
      <c r="O17" s="572"/>
      <c r="P17" s="572"/>
      <c r="Q17" s="573"/>
      <c r="R17" s="568" t="s">
        <v>145</v>
      </c>
      <c r="S17" s="569"/>
      <c r="T17" s="569"/>
      <c r="U17" s="569"/>
      <c r="V17" s="570"/>
      <c r="W17" s="480" t="s">
        <v>148</v>
      </c>
      <c r="X17" s="481"/>
      <c r="Y17" s="481"/>
      <c r="Z17" s="481"/>
      <c r="AA17" s="481"/>
      <c r="AB17" s="471"/>
      <c r="AC17" s="515">
        <v>7286</v>
      </c>
      <c r="AD17" s="516"/>
      <c r="AE17" s="516"/>
      <c r="AF17" s="516"/>
      <c r="AG17" s="558"/>
      <c r="AH17" s="515">
        <v>7543</v>
      </c>
      <c r="AI17" s="516"/>
      <c r="AJ17" s="516"/>
      <c r="AK17" s="516"/>
      <c r="AL17" s="517"/>
      <c r="AM17" s="493"/>
      <c r="AN17" s="494"/>
      <c r="AO17" s="494"/>
      <c r="AP17" s="494"/>
      <c r="AQ17" s="494"/>
      <c r="AR17" s="494"/>
      <c r="AS17" s="494"/>
      <c r="AT17" s="495"/>
      <c r="AU17" s="496"/>
      <c r="AV17" s="497"/>
      <c r="AW17" s="497"/>
      <c r="AX17" s="497"/>
      <c r="AY17" s="498" t="s">
        <v>149</v>
      </c>
      <c r="AZ17" s="499"/>
      <c r="BA17" s="499"/>
      <c r="BB17" s="499"/>
      <c r="BC17" s="499"/>
      <c r="BD17" s="499"/>
      <c r="BE17" s="499"/>
      <c r="BF17" s="499"/>
      <c r="BG17" s="499"/>
      <c r="BH17" s="499"/>
      <c r="BI17" s="499"/>
      <c r="BJ17" s="499"/>
      <c r="BK17" s="499"/>
      <c r="BL17" s="499"/>
      <c r="BM17" s="500"/>
      <c r="BN17" s="464">
        <v>3907518</v>
      </c>
      <c r="BO17" s="465"/>
      <c r="BP17" s="465"/>
      <c r="BQ17" s="465"/>
      <c r="BR17" s="465"/>
      <c r="BS17" s="465"/>
      <c r="BT17" s="465"/>
      <c r="BU17" s="466"/>
      <c r="BV17" s="464">
        <v>4007192</v>
      </c>
      <c r="BW17" s="465"/>
      <c r="BX17" s="465"/>
      <c r="BY17" s="465"/>
      <c r="BZ17" s="465"/>
      <c r="CA17" s="465"/>
      <c r="CB17" s="465"/>
      <c r="CC17" s="466"/>
      <c r="CD17" s="195"/>
      <c r="CE17" s="574"/>
      <c r="CF17" s="574"/>
      <c r="CG17" s="574"/>
      <c r="CH17" s="574"/>
      <c r="CI17" s="574"/>
      <c r="CJ17" s="574"/>
      <c r="CK17" s="574"/>
      <c r="CL17" s="574"/>
      <c r="CM17" s="574"/>
      <c r="CN17" s="574"/>
      <c r="CO17" s="574"/>
      <c r="CP17" s="574"/>
      <c r="CQ17" s="574"/>
      <c r="CR17" s="574"/>
      <c r="CS17" s="575"/>
      <c r="CT17" s="461"/>
      <c r="CU17" s="462"/>
      <c r="CV17" s="462"/>
      <c r="CW17" s="462"/>
      <c r="CX17" s="462"/>
      <c r="CY17" s="462"/>
      <c r="CZ17" s="462"/>
      <c r="DA17" s="463"/>
      <c r="DB17" s="461"/>
      <c r="DC17" s="462"/>
      <c r="DD17" s="462"/>
      <c r="DE17" s="462"/>
      <c r="DF17" s="462"/>
      <c r="DG17" s="462"/>
      <c r="DH17" s="462"/>
      <c r="DI17" s="463"/>
      <c r="DJ17" s="180"/>
      <c r="DK17" s="180"/>
      <c r="DL17" s="180"/>
      <c r="DM17" s="180"/>
      <c r="DN17" s="180"/>
      <c r="DO17" s="180"/>
    </row>
    <row r="18" spans="1:119" ht="18.75" customHeight="1" thickBot="1" x14ac:dyDescent="0.2">
      <c r="A18" s="181"/>
      <c r="B18" s="578" t="s">
        <v>150</v>
      </c>
      <c r="C18" s="507"/>
      <c r="D18" s="507"/>
      <c r="E18" s="579"/>
      <c r="F18" s="579"/>
      <c r="G18" s="579"/>
      <c r="H18" s="579"/>
      <c r="I18" s="579"/>
      <c r="J18" s="579"/>
      <c r="K18" s="579"/>
      <c r="L18" s="580">
        <v>174.35</v>
      </c>
      <c r="M18" s="580"/>
      <c r="N18" s="580"/>
      <c r="O18" s="580"/>
      <c r="P18" s="580"/>
      <c r="Q18" s="580"/>
      <c r="R18" s="581"/>
      <c r="S18" s="581"/>
      <c r="T18" s="581"/>
      <c r="U18" s="581"/>
      <c r="V18" s="582"/>
      <c r="W18" s="482"/>
      <c r="X18" s="483"/>
      <c r="Y18" s="483"/>
      <c r="Z18" s="483"/>
      <c r="AA18" s="483"/>
      <c r="AB18" s="474"/>
      <c r="AC18" s="583">
        <v>54.4</v>
      </c>
      <c r="AD18" s="584"/>
      <c r="AE18" s="584"/>
      <c r="AF18" s="584"/>
      <c r="AG18" s="585"/>
      <c r="AH18" s="583">
        <v>54.4</v>
      </c>
      <c r="AI18" s="584"/>
      <c r="AJ18" s="584"/>
      <c r="AK18" s="584"/>
      <c r="AL18" s="586"/>
      <c r="AM18" s="493"/>
      <c r="AN18" s="494"/>
      <c r="AO18" s="494"/>
      <c r="AP18" s="494"/>
      <c r="AQ18" s="494"/>
      <c r="AR18" s="494"/>
      <c r="AS18" s="494"/>
      <c r="AT18" s="495"/>
      <c r="AU18" s="496"/>
      <c r="AV18" s="497"/>
      <c r="AW18" s="497"/>
      <c r="AX18" s="497"/>
      <c r="AY18" s="498" t="s">
        <v>151</v>
      </c>
      <c r="AZ18" s="499"/>
      <c r="BA18" s="499"/>
      <c r="BB18" s="499"/>
      <c r="BC18" s="499"/>
      <c r="BD18" s="499"/>
      <c r="BE18" s="499"/>
      <c r="BF18" s="499"/>
      <c r="BG18" s="499"/>
      <c r="BH18" s="499"/>
      <c r="BI18" s="499"/>
      <c r="BJ18" s="499"/>
      <c r="BK18" s="499"/>
      <c r="BL18" s="499"/>
      <c r="BM18" s="500"/>
      <c r="BN18" s="464">
        <v>7596664</v>
      </c>
      <c r="BO18" s="465"/>
      <c r="BP18" s="465"/>
      <c r="BQ18" s="465"/>
      <c r="BR18" s="465"/>
      <c r="BS18" s="465"/>
      <c r="BT18" s="465"/>
      <c r="BU18" s="466"/>
      <c r="BV18" s="464">
        <v>7672831</v>
      </c>
      <c r="BW18" s="465"/>
      <c r="BX18" s="465"/>
      <c r="BY18" s="465"/>
      <c r="BZ18" s="465"/>
      <c r="CA18" s="465"/>
      <c r="CB18" s="465"/>
      <c r="CC18" s="466"/>
      <c r="CD18" s="195"/>
      <c r="CE18" s="574"/>
      <c r="CF18" s="574"/>
      <c r="CG18" s="574"/>
      <c r="CH18" s="574"/>
      <c r="CI18" s="574"/>
      <c r="CJ18" s="574"/>
      <c r="CK18" s="574"/>
      <c r="CL18" s="574"/>
      <c r="CM18" s="574"/>
      <c r="CN18" s="574"/>
      <c r="CO18" s="574"/>
      <c r="CP18" s="574"/>
      <c r="CQ18" s="574"/>
      <c r="CR18" s="574"/>
      <c r="CS18" s="575"/>
      <c r="CT18" s="461"/>
      <c r="CU18" s="462"/>
      <c r="CV18" s="462"/>
      <c r="CW18" s="462"/>
      <c r="CX18" s="462"/>
      <c r="CY18" s="462"/>
      <c r="CZ18" s="462"/>
      <c r="DA18" s="463"/>
      <c r="DB18" s="461"/>
      <c r="DC18" s="462"/>
      <c r="DD18" s="462"/>
      <c r="DE18" s="462"/>
      <c r="DF18" s="462"/>
      <c r="DG18" s="462"/>
      <c r="DH18" s="462"/>
      <c r="DI18" s="463"/>
      <c r="DJ18" s="180"/>
      <c r="DK18" s="180"/>
      <c r="DL18" s="180"/>
      <c r="DM18" s="180"/>
      <c r="DN18" s="180"/>
      <c r="DO18" s="180"/>
    </row>
    <row r="19" spans="1:119" ht="18.75" customHeight="1" thickBot="1" x14ac:dyDescent="0.2">
      <c r="A19" s="181"/>
      <c r="B19" s="578" t="s">
        <v>152</v>
      </c>
      <c r="C19" s="507"/>
      <c r="D19" s="507"/>
      <c r="E19" s="579"/>
      <c r="F19" s="579"/>
      <c r="G19" s="579"/>
      <c r="H19" s="579"/>
      <c r="I19" s="579"/>
      <c r="J19" s="579"/>
      <c r="K19" s="579"/>
      <c r="L19" s="587">
        <v>155</v>
      </c>
      <c r="M19" s="587"/>
      <c r="N19" s="587"/>
      <c r="O19" s="587"/>
      <c r="P19" s="587"/>
      <c r="Q19" s="587"/>
      <c r="R19" s="588"/>
      <c r="S19" s="588"/>
      <c r="T19" s="588"/>
      <c r="U19" s="588"/>
      <c r="V19" s="589"/>
      <c r="W19" s="421"/>
      <c r="X19" s="422"/>
      <c r="Y19" s="422"/>
      <c r="Z19" s="422"/>
      <c r="AA19" s="422"/>
      <c r="AB19" s="422"/>
      <c r="AC19" s="596"/>
      <c r="AD19" s="596"/>
      <c r="AE19" s="596"/>
      <c r="AF19" s="596"/>
      <c r="AG19" s="596"/>
      <c r="AH19" s="596"/>
      <c r="AI19" s="596"/>
      <c r="AJ19" s="596"/>
      <c r="AK19" s="596"/>
      <c r="AL19" s="597"/>
      <c r="AM19" s="493"/>
      <c r="AN19" s="494"/>
      <c r="AO19" s="494"/>
      <c r="AP19" s="494"/>
      <c r="AQ19" s="494"/>
      <c r="AR19" s="494"/>
      <c r="AS19" s="494"/>
      <c r="AT19" s="495"/>
      <c r="AU19" s="496"/>
      <c r="AV19" s="497"/>
      <c r="AW19" s="497"/>
      <c r="AX19" s="497"/>
      <c r="AY19" s="498" t="s">
        <v>153</v>
      </c>
      <c r="AZ19" s="499"/>
      <c r="BA19" s="499"/>
      <c r="BB19" s="499"/>
      <c r="BC19" s="499"/>
      <c r="BD19" s="499"/>
      <c r="BE19" s="499"/>
      <c r="BF19" s="499"/>
      <c r="BG19" s="499"/>
      <c r="BH19" s="499"/>
      <c r="BI19" s="499"/>
      <c r="BJ19" s="499"/>
      <c r="BK19" s="499"/>
      <c r="BL19" s="499"/>
      <c r="BM19" s="500"/>
      <c r="BN19" s="464">
        <v>9529529</v>
      </c>
      <c r="BO19" s="465"/>
      <c r="BP19" s="465"/>
      <c r="BQ19" s="465"/>
      <c r="BR19" s="465"/>
      <c r="BS19" s="465"/>
      <c r="BT19" s="465"/>
      <c r="BU19" s="466"/>
      <c r="BV19" s="464">
        <v>9362626</v>
      </c>
      <c r="BW19" s="465"/>
      <c r="BX19" s="465"/>
      <c r="BY19" s="465"/>
      <c r="BZ19" s="465"/>
      <c r="CA19" s="465"/>
      <c r="CB19" s="465"/>
      <c r="CC19" s="466"/>
      <c r="CD19" s="195"/>
      <c r="CE19" s="574"/>
      <c r="CF19" s="574"/>
      <c r="CG19" s="574"/>
      <c r="CH19" s="574"/>
      <c r="CI19" s="574"/>
      <c r="CJ19" s="574"/>
      <c r="CK19" s="574"/>
      <c r="CL19" s="574"/>
      <c r="CM19" s="574"/>
      <c r="CN19" s="574"/>
      <c r="CO19" s="574"/>
      <c r="CP19" s="574"/>
      <c r="CQ19" s="574"/>
      <c r="CR19" s="574"/>
      <c r="CS19" s="575"/>
      <c r="CT19" s="461"/>
      <c r="CU19" s="462"/>
      <c r="CV19" s="462"/>
      <c r="CW19" s="462"/>
      <c r="CX19" s="462"/>
      <c r="CY19" s="462"/>
      <c r="CZ19" s="462"/>
      <c r="DA19" s="463"/>
      <c r="DB19" s="461"/>
      <c r="DC19" s="462"/>
      <c r="DD19" s="462"/>
      <c r="DE19" s="462"/>
      <c r="DF19" s="462"/>
      <c r="DG19" s="462"/>
      <c r="DH19" s="462"/>
      <c r="DI19" s="463"/>
      <c r="DJ19" s="180"/>
      <c r="DK19" s="180"/>
      <c r="DL19" s="180"/>
      <c r="DM19" s="180"/>
      <c r="DN19" s="180"/>
      <c r="DO19" s="180"/>
    </row>
    <row r="20" spans="1:119" ht="18.75" customHeight="1" thickBot="1" x14ac:dyDescent="0.2">
      <c r="A20" s="181"/>
      <c r="B20" s="578" t="s">
        <v>154</v>
      </c>
      <c r="C20" s="507"/>
      <c r="D20" s="507"/>
      <c r="E20" s="579"/>
      <c r="F20" s="579"/>
      <c r="G20" s="579"/>
      <c r="H20" s="579"/>
      <c r="I20" s="579"/>
      <c r="J20" s="579"/>
      <c r="K20" s="579"/>
      <c r="L20" s="587">
        <v>9439</v>
      </c>
      <c r="M20" s="587"/>
      <c r="N20" s="587"/>
      <c r="O20" s="587"/>
      <c r="P20" s="587"/>
      <c r="Q20" s="587"/>
      <c r="R20" s="588"/>
      <c r="S20" s="588"/>
      <c r="T20" s="588"/>
      <c r="U20" s="588"/>
      <c r="V20" s="589"/>
      <c r="W20" s="482"/>
      <c r="X20" s="483"/>
      <c r="Y20" s="483"/>
      <c r="Z20" s="483"/>
      <c r="AA20" s="483"/>
      <c r="AB20" s="483"/>
      <c r="AC20" s="590"/>
      <c r="AD20" s="590"/>
      <c r="AE20" s="590"/>
      <c r="AF20" s="590"/>
      <c r="AG20" s="590"/>
      <c r="AH20" s="590"/>
      <c r="AI20" s="590"/>
      <c r="AJ20" s="590"/>
      <c r="AK20" s="590"/>
      <c r="AL20" s="591"/>
      <c r="AM20" s="592"/>
      <c r="AN20" s="519"/>
      <c r="AO20" s="519"/>
      <c r="AP20" s="519"/>
      <c r="AQ20" s="519"/>
      <c r="AR20" s="519"/>
      <c r="AS20" s="519"/>
      <c r="AT20" s="520"/>
      <c r="AU20" s="593"/>
      <c r="AV20" s="594"/>
      <c r="AW20" s="594"/>
      <c r="AX20" s="595"/>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5"/>
      <c r="CE20" s="574"/>
      <c r="CF20" s="574"/>
      <c r="CG20" s="574"/>
      <c r="CH20" s="574"/>
      <c r="CI20" s="574"/>
      <c r="CJ20" s="574"/>
      <c r="CK20" s="574"/>
      <c r="CL20" s="574"/>
      <c r="CM20" s="574"/>
      <c r="CN20" s="574"/>
      <c r="CO20" s="574"/>
      <c r="CP20" s="574"/>
      <c r="CQ20" s="574"/>
      <c r="CR20" s="574"/>
      <c r="CS20" s="575"/>
      <c r="CT20" s="461"/>
      <c r="CU20" s="462"/>
      <c r="CV20" s="462"/>
      <c r="CW20" s="462"/>
      <c r="CX20" s="462"/>
      <c r="CY20" s="462"/>
      <c r="CZ20" s="462"/>
      <c r="DA20" s="463"/>
      <c r="DB20" s="461"/>
      <c r="DC20" s="462"/>
      <c r="DD20" s="462"/>
      <c r="DE20" s="462"/>
      <c r="DF20" s="462"/>
      <c r="DG20" s="462"/>
      <c r="DH20" s="462"/>
      <c r="DI20" s="463"/>
      <c r="DJ20" s="180"/>
      <c r="DK20" s="180"/>
      <c r="DL20" s="180"/>
      <c r="DM20" s="180"/>
      <c r="DN20" s="180"/>
      <c r="DO20" s="180"/>
    </row>
    <row r="21" spans="1:119" ht="18.75" customHeight="1" x14ac:dyDescent="0.15">
      <c r="A21" s="181"/>
      <c r="B21" s="598" t="s">
        <v>155</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5"/>
      <c r="CE21" s="574"/>
      <c r="CF21" s="574"/>
      <c r="CG21" s="574"/>
      <c r="CH21" s="574"/>
      <c r="CI21" s="574"/>
      <c r="CJ21" s="574"/>
      <c r="CK21" s="574"/>
      <c r="CL21" s="574"/>
      <c r="CM21" s="574"/>
      <c r="CN21" s="574"/>
      <c r="CO21" s="574"/>
      <c r="CP21" s="574"/>
      <c r="CQ21" s="574"/>
      <c r="CR21" s="574"/>
      <c r="CS21" s="575"/>
      <c r="CT21" s="461"/>
      <c r="CU21" s="462"/>
      <c r="CV21" s="462"/>
      <c r="CW21" s="462"/>
      <c r="CX21" s="462"/>
      <c r="CY21" s="462"/>
      <c r="CZ21" s="462"/>
      <c r="DA21" s="463"/>
      <c r="DB21" s="461"/>
      <c r="DC21" s="462"/>
      <c r="DD21" s="462"/>
      <c r="DE21" s="462"/>
      <c r="DF21" s="462"/>
      <c r="DG21" s="462"/>
      <c r="DH21" s="462"/>
      <c r="DI21" s="463"/>
      <c r="DJ21" s="180"/>
      <c r="DK21" s="180"/>
      <c r="DL21" s="180"/>
      <c r="DM21" s="180"/>
      <c r="DN21" s="180"/>
      <c r="DO21" s="180"/>
    </row>
    <row r="22" spans="1:119" ht="18.75" customHeight="1" thickBot="1" x14ac:dyDescent="0.2">
      <c r="A22" s="181"/>
      <c r="B22" s="601" t="s">
        <v>156</v>
      </c>
      <c r="C22" s="602"/>
      <c r="D22" s="603"/>
      <c r="E22" s="476" t="s">
        <v>1</v>
      </c>
      <c r="F22" s="481"/>
      <c r="G22" s="481"/>
      <c r="H22" s="481"/>
      <c r="I22" s="481"/>
      <c r="J22" s="481"/>
      <c r="K22" s="471"/>
      <c r="L22" s="476" t="s">
        <v>157</v>
      </c>
      <c r="M22" s="481"/>
      <c r="N22" s="481"/>
      <c r="O22" s="481"/>
      <c r="P22" s="471"/>
      <c r="Q22" s="610" t="s">
        <v>158</v>
      </c>
      <c r="R22" s="611"/>
      <c r="S22" s="611"/>
      <c r="T22" s="611"/>
      <c r="U22" s="611"/>
      <c r="V22" s="612"/>
      <c r="W22" s="616" t="s">
        <v>159</v>
      </c>
      <c r="X22" s="602"/>
      <c r="Y22" s="603"/>
      <c r="Z22" s="476" t="s">
        <v>1</v>
      </c>
      <c r="AA22" s="481"/>
      <c r="AB22" s="481"/>
      <c r="AC22" s="481"/>
      <c r="AD22" s="481"/>
      <c r="AE22" s="481"/>
      <c r="AF22" s="481"/>
      <c r="AG22" s="471"/>
      <c r="AH22" s="629" t="s">
        <v>160</v>
      </c>
      <c r="AI22" s="481"/>
      <c r="AJ22" s="481"/>
      <c r="AK22" s="481"/>
      <c r="AL22" s="471"/>
      <c r="AM22" s="629" t="s">
        <v>161</v>
      </c>
      <c r="AN22" s="630"/>
      <c r="AO22" s="630"/>
      <c r="AP22" s="630"/>
      <c r="AQ22" s="630"/>
      <c r="AR22" s="631"/>
      <c r="AS22" s="610" t="s">
        <v>158</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5"/>
      <c r="CE22" s="574"/>
      <c r="CF22" s="574"/>
      <c r="CG22" s="574"/>
      <c r="CH22" s="574"/>
      <c r="CI22" s="574"/>
      <c r="CJ22" s="574"/>
      <c r="CK22" s="574"/>
      <c r="CL22" s="574"/>
      <c r="CM22" s="574"/>
      <c r="CN22" s="574"/>
      <c r="CO22" s="574"/>
      <c r="CP22" s="574"/>
      <c r="CQ22" s="574"/>
      <c r="CR22" s="574"/>
      <c r="CS22" s="575"/>
      <c r="CT22" s="461"/>
      <c r="CU22" s="462"/>
      <c r="CV22" s="462"/>
      <c r="CW22" s="462"/>
      <c r="CX22" s="462"/>
      <c r="CY22" s="462"/>
      <c r="CZ22" s="462"/>
      <c r="DA22" s="463"/>
      <c r="DB22" s="461"/>
      <c r="DC22" s="462"/>
      <c r="DD22" s="462"/>
      <c r="DE22" s="462"/>
      <c r="DF22" s="462"/>
      <c r="DG22" s="462"/>
      <c r="DH22" s="462"/>
      <c r="DI22" s="463"/>
      <c r="DJ22" s="180"/>
      <c r="DK22" s="180"/>
      <c r="DL22" s="180"/>
      <c r="DM22" s="180"/>
      <c r="DN22" s="180"/>
      <c r="DO22" s="180"/>
    </row>
    <row r="23" spans="1:119" ht="18.75" customHeight="1" x14ac:dyDescent="0.15">
      <c r="A23" s="181"/>
      <c r="B23" s="604"/>
      <c r="C23" s="605"/>
      <c r="D23" s="606"/>
      <c r="E23" s="450"/>
      <c r="F23" s="455"/>
      <c r="G23" s="455"/>
      <c r="H23" s="455"/>
      <c r="I23" s="455"/>
      <c r="J23" s="455"/>
      <c r="K23" s="444"/>
      <c r="L23" s="450"/>
      <c r="M23" s="455"/>
      <c r="N23" s="455"/>
      <c r="O23" s="455"/>
      <c r="P23" s="444"/>
      <c r="Q23" s="613"/>
      <c r="R23" s="614"/>
      <c r="S23" s="614"/>
      <c r="T23" s="614"/>
      <c r="U23" s="614"/>
      <c r="V23" s="615"/>
      <c r="W23" s="617"/>
      <c r="X23" s="605"/>
      <c r="Y23" s="606"/>
      <c r="Z23" s="450"/>
      <c r="AA23" s="455"/>
      <c r="AB23" s="455"/>
      <c r="AC23" s="455"/>
      <c r="AD23" s="455"/>
      <c r="AE23" s="455"/>
      <c r="AF23" s="455"/>
      <c r="AG23" s="444"/>
      <c r="AH23" s="450"/>
      <c r="AI23" s="455"/>
      <c r="AJ23" s="455"/>
      <c r="AK23" s="455"/>
      <c r="AL23" s="444"/>
      <c r="AM23" s="632"/>
      <c r="AN23" s="633"/>
      <c r="AO23" s="633"/>
      <c r="AP23" s="633"/>
      <c r="AQ23" s="633"/>
      <c r="AR23" s="634"/>
      <c r="AS23" s="613"/>
      <c r="AT23" s="614"/>
      <c r="AU23" s="614"/>
      <c r="AV23" s="614"/>
      <c r="AW23" s="614"/>
      <c r="AX23" s="636"/>
      <c r="AY23" s="424" t="s">
        <v>162</v>
      </c>
      <c r="AZ23" s="425"/>
      <c r="BA23" s="425"/>
      <c r="BB23" s="425"/>
      <c r="BC23" s="425"/>
      <c r="BD23" s="425"/>
      <c r="BE23" s="425"/>
      <c r="BF23" s="425"/>
      <c r="BG23" s="425"/>
      <c r="BH23" s="425"/>
      <c r="BI23" s="425"/>
      <c r="BJ23" s="425"/>
      <c r="BK23" s="425"/>
      <c r="BL23" s="425"/>
      <c r="BM23" s="426"/>
      <c r="BN23" s="464">
        <v>10973589</v>
      </c>
      <c r="BO23" s="465"/>
      <c r="BP23" s="465"/>
      <c r="BQ23" s="465"/>
      <c r="BR23" s="465"/>
      <c r="BS23" s="465"/>
      <c r="BT23" s="465"/>
      <c r="BU23" s="466"/>
      <c r="BV23" s="464">
        <v>11646751</v>
      </c>
      <c r="BW23" s="465"/>
      <c r="BX23" s="465"/>
      <c r="BY23" s="465"/>
      <c r="BZ23" s="465"/>
      <c r="CA23" s="465"/>
      <c r="CB23" s="465"/>
      <c r="CC23" s="466"/>
      <c r="CD23" s="195"/>
      <c r="CE23" s="574"/>
      <c r="CF23" s="574"/>
      <c r="CG23" s="574"/>
      <c r="CH23" s="574"/>
      <c r="CI23" s="574"/>
      <c r="CJ23" s="574"/>
      <c r="CK23" s="574"/>
      <c r="CL23" s="574"/>
      <c r="CM23" s="574"/>
      <c r="CN23" s="574"/>
      <c r="CO23" s="574"/>
      <c r="CP23" s="574"/>
      <c r="CQ23" s="574"/>
      <c r="CR23" s="574"/>
      <c r="CS23" s="575"/>
      <c r="CT23" s="461"/>
      <c r="CU23" s="462"/>
      <c r="CV23" s="462"/>
      <c r="CW23" s="462"/>
      <c r="CX23" s="462"/>
      <c r="CY23" s="462"/>
      <c r="CZ23" s="462"/>
      <c r="DA23" s="463"/>
      <c r="DB23" s="461"/>
      <c r="DC23" s="462"/>
      <c r="DD23" s="462"/>
      <c r="DE23" s="462"/>
      <c r="DF23" s="462"/>
      <c r="DG23" s="462"/>
      <c r="DH23" s="462"/>
      <c r="DI23" s="463"/>
      <c r="DJ23" s="180"/>
      <c r="DK23" s="180"/>
      <c r="DL23" s="180"/>
      <c r="DM23" s="180"/>
      <c r="DN23" s="180"/>
      <c r="DO23" s="180"/>
    </row>
    <row r="24" spans="1:119" ht="18.75" customHeight="1" thickBot="1" x14ac:dyDescent="0.2">
      <c r="A24" s="181"/>
      <c r="B24" s="604"/>
      <c r="C24" s="605"/>
      <c r="D24" s="606"/>
      <c r="E24" s="514" t="s">
        <v>163</v>
      </c>
      <c r="F24" s="494"/>
      <c r="G24" s="494"/>
      <c r="H24" s="494"/>
      <c r="I24" s="494"/>
      <c r="J24" s="494"/>
      <c r="K24" s="495"/>
      <c r="L24" s="515">
        <v>1</v>
      </c>
      <c r="M24" s="516"/>
      <c r="N24" s="516"/>
      <c r="O24" s="516"/>
      <c r="P24" s="558"/>
      <c r="Q24" s="515">
        <v>7500</v>
      </c>
      <c r="R24" s="516"/>
      <c r="S24" s="516"/>
      <c r="T24" s="516"/>
      <c r="U24" s="516"/>
      <c r="V24" s="558"/>
      <c r="W24" s="617"/>
      <c r="X24" s="605"/>
      <c r="Y24" s="606"/>
      <c r="Z24" s="514" t="s">
        <v>164</v>
      </c>
      <c r="AA24" s="494"/>
      <c r="AB24" s="494"/>
      <c r="AC24" s="494"/>
      <c r="AD24" s="494"/>
      <c r="AE24" s="494"/>
      <c r="AF24" s="494"/>
      <c r="AG24" s="495"/>
      <c r="AH24" s="515">
        <v>214</v>
      </c>
      <c r="AI24" s="516"/>
      <c r="AJ24" s="516"/>
      <c r="AK24" s="516"/>
      <c r="AL24" s="558"/>
      <c r="AM24" s="515">
        <v>645424</v>
      </c>
      <c r="AN24" s="516"/>
      <c r="AO24" s="516"/>
      <c r="AP24" s="516"/>
      <c r="AQ24" s="516"/>
      <c r="AR24" s="558"/>
      <c r="AS24" s="515">
        <v>3016</v>
      </c>
      <c r="AT24" s="516"/>
      <c r="AU24" s="516"/>
      <c r="AV24" s="516"/>
      <c r="AW24" s="516"/>
      <c r="AX24" s="517"/>
      <c r="AY24" s="637" t="s">
        <v>165</v>
      </c>
      <c r="AZ24" s="638"/>
      <c r="BA24" s="638"/>
      <c r="BB24" s="638"/>
      <c r="BC24" s="638"/>
      <c r="BD24" s="638"/>
      <c r="BE24" s="638"/>
      <c r="BF24" s="638"/>
      <c r="BG24" s="638"/>
      <c r="BH24" s="638"/>
      <c r="BI24" s="638"/>
      <c r="BJ24" s="638"/>
      <c r="BK24" s="638"/>
      <c r="BL24" s="638"/>
      <c r="BM24" s="639"/>
      <c r="BN24" s="464">
        <v>4049033</v>
      </c>
      <c r="BO24" s="465"/>
      <c r="BP24" s="465"/>
      <c r="BQ24" s="465"/>
      <c r="BR24" s="465"/>
      <c r="BS24" s="465"/>
      <c r="BT24" s="465"/>
      <c r="BU24" s="466"/>
      <c r="BV24" s="464">
        <v>3766724</v>
      </c>
      <c r="BW24" s="465"/>
      <c r="BX24" s="465"/>
      <c r="BY24" s="465"/>
      <c r="BZ24" s="465"/>
      <c r="CA24" s="465"/>
      <c r="CB24" s="465"/>
      <c r="CC24" s="466"/>
      <c r="CD24" s="195"/>
      <c r="CE24" s="574"/>
      <c r="CF24" s="574"/>
      <c r="CG24" s="574"/>
      <c r="CH24" s="574"/>
      <c r="CI24" s="574"/>
      <c r="CJ24" s="574"/>
      <c r="CK24" s="574"/>
      <c r="CL24" s="574"/>
      <c r="CM24" s="574"/>
      <c r="CN24" s="574"/>
      <c r="CO24" s="574"/>
      <c r="CP24" s="574"/>
      <c r="CQ24" s="574"/>
      <c r="CR24" s="574"/>
      <c r="CS24" s="575"/>
      <c r="CT24" s="461"/>
      <c r="CU24" s="462"/>
      <c r="CV24" s="462"/>
      <c r="CW24" s="462"/>
      <c r="CX24" s="462"/>
      <c r="CY24" s="462"/>
      <c r="CZ24" s="462"/>
      <c r="DA24" s="463"/>
      <c r="DB24" s="461"/>
      <c r="DC24" s="462"/>
      <c r="DD24" s="462"/>
      <c r="DE24" s="462"/>
      <c r="DF24" s="462"/>
      <c r="DG24" s="462"/>
      <c r="DH24" s="462"/>
      <c r="DI24" s="463"/>
      <c r="DJ24" s="180"/>
      <c r="DK24" s="180"/>
      <c r="DL24" s="180"/>
      <c r="DM24" s="180"/>
      <c r="DN24" s="180"/>
      <c r="DO24" s="180"/>
    </row>
    <row r="25" spans="1:119" s="180" customFormat="1" ht="18.75" customHeight="1" x14ac:dyDescent="0.15">
      <c r="A25" s="181"/>
      <c r="B25" s="604"/>
      <c r="C25" s="605"/>
      <c r="D25" s="606"/>
      <c r="E25" s="514" t="s">
        <v>166</v>
      </c>
      <c r="F25" s="494"/>
      <c r="G25" s="494"/>
      <c r="H25" s="494"/>
      <c r="I25" s="494"/>
      <c r="J25" s="494"/>
      <c r="K25" s="495"/>
      <c r="L25" s="515">
        <v>1</v>
      </c>
      <c r="M25" s="516"/>
      <c r="N25" s="516"/>
      <c r="O25" s="516"/>
      <c r="P25" s="558"/>
      <c r="Q25" s="515">
        <v>6100</v>
      </c>
      <c r="R25" s="516"/>
      <c r="S25" s="516"/>
      <c r="T25" s="516"/>
      <c r="U25" s="516"/>
      <c r="V25" s="558"/>
      <c r="W25" s="617"/>
      <c r="X25" s="605"/>
      <c r="Y25" s="606"/>
      <c r="Z25" s="514" t="s">
        <v>167</v>
      </c>
      <c r="AA25" s="494"/>
      <c r="AB25" s="494"/>
      <c r="AC25" s="494"/>
      <c r="AD25" s="494"/>
      <c r="AE25" s="494"/>
      <c r="AF25" s="494"/>
      <c r="AG25" s="495"/>
      <c r="AH25" s="515" t="s">
        <v>168</v>
      </c>
      <c r="AI25" s="516"/>
      <c r="AJ25" s="516"/>
      <c r="AK25" s="516"/>
      <c r="AL25" s="558"/>
      <c r="AM25" s="515" t="s">
        <v>169</v>
      </c>
      <c r="AN25" s="516"/>
      <c r="AO25" s="516"/>
      <c r="AP25" s="516"/>
      <c r="AQ25" s="516"/>
      <c r="AR25" s="558"/>
      <c r="AS25" s="515" t="s">
        <v>168</v>
      </c>
      <c r="AT25" s="516"/>
      <c r="AU25" s="516"/>
      <c r="AV25" s="516"/>
      <c r="AW25" s="516"/>
      <c r="AX25" s="517"/>
      <c r="AY25" s="424" t="s">
        <v>170</v>
      </c>
      <c r="AZ25" s="425"/>
      <c r="BA25" s="425"/>
      <c r="BB25" s="425"/>
      <c r="BC25" s="425"/>
      <c r="BD25" s="425"/>
      <c r="BE25" s="425"/>
      <c r="BF25" s="425"/>
      <c r="BG25" s="425"/>
      <c r="BH25" s="425"/>
      <c r="BI25" s="425"/>
      <c r="BJ25" s="425"/>
      <c r="BK25" s="425"/>
      <c r="BL25" s="425"/>
      <c r="BM25" s="426"/>
      <c r="BN25" s="427">
        <v>940987</v>
      </c>
      <c r="BO25" s="428"/>
      <c r="BP25" s="428"/>
      <c r="BQ25" s="428"/>
      <c r="BR25" s="428"/>
      <c r="BS25" s="428"/>
      <c r="BT25" s="428"/>
      <c r="BU25" s="429"/>
      <c r="BV25" s="427">
        <v>1175539</v>
      </c>
      <c r="BW25" s="428"/>
      <c r="BX25" s="428"/>
      <c r="BY25" s="428"/>
      <c r="BZ25" s="428"/>
      <c r="CA25" s="428"/>
      <c r="CB25" s="428"/>
      <c r="CC25" s="429"/>
      <c r="CD25" s="195"/>
      <c r="CE25" s="574"/>
      <c r="CF25" s="574"/>
      <c r="CG25" s="574"/>
      <c r="CH25" s="574"/>
      <c r="CI25" s="574"/>
      <c r="CJ25" s="574"/>
      <c r="CK25" s="574"/>
      <c r="CL25" s="574"/>
      <c r="CM25" s="574"/>
      <c r="CN25" s="574"/>
      <c r="CO25" s="574"/>
      <c r="CP25" s="574"/>
      <c r="CQ25" s="574"/>
      <c r="CR25" s="574"/>
      <c r="CS25" s="575"/>
      <c r="CT25" s="461"/>
      <c r="CU25" s="462"/>
      <c r="CV25" s="462"/>
      <c r="CW25" s="462"/>
      <c r="CX25" s="462"/>
      <c r="CY25" s="462"/>
      <c r="CZ25" s="462"/>
      <c r="DA25" s="463"/>
      <c r="DB25" s="461"/>
      <c r="DC25" s="462"/>
      <c r="DD25" s="462"/>
      <c r="DE25" s="462"/>
      <c r="DF25" s="462"/>
      <c r="DG25" s="462"/>
      <c r="DH25" s="462"/>
      <c r="DI25" s="463"/>
    </row>
    <row r="26" spans="1:119" s="180" customFormat="1" ht="18.75" customHeight="1" x14ac:dyDescent="0.15">
      <c r="A26" s="181"/>
      <c r="B26" s="604"/>
      <c r="C26" s="605"/>
      <c r="D26" s="606"/>
      <c r="E26" s="514" t="s">
        <v>171</v>
      </c>
      <c r="F26" s="494"/>
      <c r="G26" s="494"/>
      <c r="H26" s="494"/>
      <c r="I26" s="494"/>
      <c r="J26" s="494"/>
      <c r="K26" s="495"/>
      <c r="L26" s="515">
        <v>1</v>
      </c>
      <c r="M26" s="516"/>
      <c r="N26" s="516"/>
      <c r="O26" s="516"/>
      <c r="P26" s="558"/>
      <c r="Q26" s="515">
        <v>5600</v>
      </c>
      <c r="R26" s="516"/>
      <c r="S26" s="516"/>
      <c r="T26" s="516"/>
      <c r="U26" s="516"/>
      <c r="V26" s="558"/>
      <c r="W26" s="617"/>
      <c r="X26" s="605"/>
      <c r="Y26" s="606"/>
      <c r="Z26" s="514" t="s">
        <v>172</v>
      </c>
      <c r="AA26" s="627"/>
      <c r="AB26" s="627"/>
      <c r="AC26" s="627"/>
      <c r="AD26" s="627"/>
      <c r="AE26" s="627"/>
      <c r="AF26" s="627"/>
      <c r="AG26" s="628"/>
      <c r="AH26" s="515">
        <v>6</v>
      </c>
      <c r="AI26" s="516"/>
      <c r="AJ26" s="516"/>
      <c r="AK26" s="516"/>
      <c r="AL26" s="558"/>
      <c r="AM26" s="515">
        <v>15540</v>
      </c>
      <c r="AN26" s="516"/>
      <c r="AO26" s="516"/>
      <c r="AP26" s="516"/>
      <c r="AQ26" s="516"/>
      <c r="AR26" s="558"/>
      <c r="AS26" s="515">
        <v>2590</v>
      </c>
      <c r="AT26" s="516"/>
      <c r="AU26" s="516"/>
      <c r="AV26" s="516"/>
      <c r="AW26" s="516"/>
      <c r="AX26" s="517"/>
      <c r="AY26" s="467" t="s">
        <v>173</v>
      </c>
      <c r="AZ26" s="468"/>
      <c r="BA26" s="468"/>
      <c r="BB26" s="468"/>
      <c r="BC26" s="468"/>
      <c r="BD26" s="468"/>
      <c r="BE26" s="468"/>
      <c r="BF26" s="468"/>
      <c r="BG26" s="468"/>
      <c r="BH26" s="468"/>
      <c r="BI26" s="468"/>
      <c r="BJ26" s="468"/>
      <c r="BK26" s="468"/>
      <c r="BL26" s="468"/>
      <c r="BM26" s="469"/>
      <c r="BN26" s="464" t="s">
        <v>124</v>
      </c>
      <c r="BO26" s="465"/>
      <c r="BP26" s="465"/>
      <c r="BQ26" s="465"/>
      <c r="BR26" s="465"/>
      <c r="BS26" s="465"/>
      <c r="BT26" s="465"/>
      <c r="BU26" s="466"/>
      <c r="BV26" s="464" t="s">
        <v>169</v>
      </c>
      <c r="BW26" s="465"/>
      <c r="BX26" s="465"/>
      <c r="BY26" s="465"/>
      <c r="BZ26" s="465"/>
      <c r="CA26" s="465"/>
      <c r="CB26" s="465"/>
      <c r="CC26" s="466"/>
      <c r="CD26" s="195"/>
      <c r="CE26" s="574"/>
      <c r="CF26" s="574"/>
      <c r="CG26" s="574"/>
      <c r="CH26" s="574"/>
      <c r="CI26" s="574"/>
      <c r="CJ26" s="574"/>
      <c r="CK26" s="574"/>
      <c r="CL26" s="574"/>
      <c r="CM26" s="574"/>
      <c r="CN26" s="574"/>
      <c r="CO26" s="574"/>
      <c r="CP26" s="574"/>
      <c r="CQ26" s="574"/>
      <c r="CR26" s="574"/>
      <c r="CS26" s="575"/>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1"/>
      <c r="B27" s="604"/>
      <c r="C27" s="605"/>
      <c r="D27" s="606"/>
      <c r="E27" s="514" t="s">
        <v>174</v>
      </c>
      <c r="F27" s="494"/>
      <c r="G27" s="494"/>
      <c r="H27" s="494"/>
      <c r="I27" s="494"/>
      <c r="J27" s="494"/>
      <c r="K27" s="495"/>
      <c r="L27" s="515">
        <v>1</v>
      </c>
      <c r="M27" s="516"/>
      <c r="N27" s="516"/>
      <c r="O27" s="516"/>
      <c r="P27" s="558"/>
      <c r="Q27" s="515">
        <v>3700</v>
      </c>
      <c r="R27" s="516"/>
      <c r="S27" s="516"/>
      <c r="T27" s="516"/>
      <c r="U27" s="516"/>
      <c r="V27" s="558"/>
      <c r="W27" s="617"/>
      <c r="X27" s="605"/>
      <c r="Y27" s="606"/>
      <c r="Z27" s="514" t="s">
        <v>175</v>
      </c>
      <c r="AA27" s="494"/>
      <c r="AB27" s="494"/>
      <c r="AC27" s="494"/>
      <c r="AD27" s="494"/>
      <c r="AE27" s="494"/>
      <c r="AF27" s="494"/>
      <c r="AG27" s="495"/>
      <c r="AH27" s="515">
        <v>9</v>
      </c>
      <c r="AI27" s="516"/>
      <c r="AJ27" s="516"/>
      <c r="AK27" s="516"/>
      <c r="AL27" s="558"/>
      <c r="AM27" s="515">
        <v>32544</v>
      </c>
      <c r="AN27" s="516"/>
      <c r="AO27" s="516"/>
      <c r="AP27" s="516"/>
      <c r="AQ27" s="516"/>
      <c r="AR27" s="558"/>
      <c r="AS27" s="515">
        <v>3616</v>
      </c>
      <c r="AT27" s="516"/>
      <c r="AU27" s="516"/>
      <c r="AV27" s="516"/>
      <c r="AW27" s="516"/>
      <c r="AX27" s="517"/>
      <c r="AY27" s="559" t="s">
        <v>176</v>
      </c>
      <c r="AZ27" s="560"/>
      <c r="BA27" s="560"/>
      <c r="BB27" s="560"/>
      <c r="BC27" s="560"/>
      <c r="BD27" s="560"/>
      <c r="BE27" s="560"/>
      <c r="BF27" s="560"/>
      <c r="BG27" s="560"/>
      <c r="BH27" s="560"/>
      <c r="BI27" s="560"/>
      <c r="BJ27" s="560"/>
      <c r="BK27" s="560"/>
      <c r="BL27" s="560"/>
      <c r="BM27" s="561"/>
      <c r="BN27" s="640">
        <v>200161</v>
      </c>
      <c r="BO27" s="641"/>
      <c r="BP27" s="641"/>
      <c r="BQ27" s="641"/>
      <c r="BR27" s="641"/>
      <c r="BS27" s="641"/>
      <c r="BT27" s="641"/>
      <c r="BU27" s="642"/>
      <c r="BV27" s="640">
        <v>200126</v>
      </c>
      <c r="BW27" s="641"/>
      <c r="BX27" s="641"/>
      <c r="BY27" s="641"/>
      <c r="BZ27" s="641"/>
      <c r="CA27" s="641"/>
      <c r="CB27" s="641"/>
      <c r="CC27" s="642"/>
      <c r="CD27" s="197"/>
      <c r="CE27" s="574"/>
      <c r="CF27" s="574"/>
      <c r="CG27" s="574"/>
      <c r="CH27" s="574"/>
      <c r="CI27" s="574"/>
      <c r="CJ27" s="574"/>
      <c r="CK27" s="574"/>
      <c r="CL27" s="574"/>
      <c r="CM27" s="574"/>
      <c r="CN27" s="574"/>
      <c r="CO27" s="574"/>
      <c r="CP27" s="574"/>
      <c r="CQ27" s="574"/>
      <c r="CR27" s="574"/>
      <c r="CS27" s="575"/>
      <c r="CT27" s="461"/>
      <c r="CU27" s="462"/>
      <c r="CV27" s="462"/>
      <c r="CW27" s="462"/>
      <c r="CX27" s="462"/>
      <c r="CY27" s="462"/>
      <c r="CZ27" s="462"/>
      <c r="DA27" s="463"/>
      <c r="DB27" s="461"/>
      <c r="DC27" s="462"/>
      <c r="DD27" s="462"/>
      <c r="DE27" s="462"/>
      <c r="DF27" s="462"/>
      <c r="DG27" s="462"/>
      <c r="DH27" s="462"/>
      <c r="DI27" s="463"/>
      <c r="DJ27" s="180"/>
      <c r="DK27" s="180"/>
      <c r="DL27" s="180"/>
      <c r="DM27" s="180"/>
      <c r="DN27" s="180"/>
      <c r="DO27" s="180"/>
    </row>
    <row r="28" spans="1:119" ht="18.75" customHeight="1" x14ac:dyDescent="0.15">
      <c r="A28" s="181"/>
      <c r="B28" s="604"/>
      <c r="C28" s="605"/>
      <c r="D28" s="606"/>
      <c r="E28" s="514" t="s">
        <v>177</v>
      </c>
      <c r="F28" s="494"/>
      <c r="G28" s="494"/>
      <c r="H28" s="494"/>
      <c r="I28" s="494"/>
      <c r="J28" s="494"/>
      <c r="K28" s="495"/>
      <c r="L28" s="515">
        <v>1</v>
      </c>
      <c r="M28" s="516"/>
      <c r="N28" s="516"/>
      <c r="O28" s="516"/>
      <c r="P28" s="558"/>
      <c r="Q28" s="515">
        <v>3000</v>
      </c>
      <c r="R28" s="516"/>
      <c r="S28" s="516"/>
      <c r="T28" s="516"/>
      <c r="U28" s="516"/>
      <c r="V28" s="558"/>
      <c r="W28" s="617"/>
      <c r="X28" s="605"/>
      <c r="Y28" s="606"/>
      <c r="Z28" s="514" t="s">
        <v>178</v>
      </c>
      <c r="AA28" s="494"/>
      <c r="AB28" s="494"/>
      <c r="AC28" s="494"/>
      <c r="AD28" s="494"/>
      <c r="AE28" s="494"/>
      <c r="AF28" s="494"/>
      <c r="AG28" s="495"/>
      <c r="AH28" s="515" t="s">
        <v>124</v>
      </c>
      <c r="AI28" s="516"/>
      <c r="AJ28" s="516"/>
      <c r="AK28" s="516"/>
      <c r="AL28" s="558"/>
      <c r="AM28" s="515" t="s">
        <v>124</v>
      </c>
      <c r="AN28" s="516"/>
      <c r="AO28" s="516"/>
      <c r="AP28" s="516"/>
      <c r="AQ28" s="516"/>
      <c r="AR28" s="558"/>
      <c r="AS28" s="515" t="s">
        <v>124</v>
      </c>
      <c r="AT28" s="516"/>
      <c r="AU28" s="516"/>
      <c r="AV28" s="516"/>
      <c r="AW28" s="516"/>
      <c r="AX28" s="517"/>
      <c r="AY28" s="643" t="s">
        <v>179</v>
      </c>
      <c r="AZ28" s="644"/>
      <c r="BA28" s="644"/>
      <c r="BB28" s="645"/>
      <c r="BC28" s="424" t="s">
        <v>47</v>
      </c>
      <c r="BD28" s="425"/>
      <c r="BE28" s="425"/>
      <c r="BF28" s="425"/>
      <c r="BG28" s="425"/>
      <c r="BH28" s="425"/>
      <c r="BI28" s="425"/>
      <c r="BJ28" s="425"/>
      <c r="BK28" s="425"/>
      <c r="BL28" s="425"/>
      <c r="BM28" s="426"/>
      <c r="BN28" s="427">
        <v>1852372</v>
      </c>
      <c r="BO28" s="428"/>
      <c r="BP28" s="428"/>
      <c r="BQ28" s="428"/>
      <c r="BR28" s="428"/>
      <c r="BS28" s="428"/>
      <c r="BT28" s="428"/>
      <c r="BU28" s="429"/>
      <c r="BV28" s="427">
        <v>1806830</v>
      </c>
      <c r="BW28" s="428"/>
      <c r="BX28" s="428"/>
      <c r="BY28" s="428"/>
      <c r="BZ28" s="428"/>
      <c r="CA28" s="428"/>
      <c r="CB28" s="428"/>
      <c r="CC28" s="429"/>
      <c r="CD28" s="195"/>
      <c r="CE28" s="574"/>
      <c r="CF28" s="574"/>
      <c r="CG28" s="574"/>
      <c r="CH28" s="574"/>
      <c r="CI28" s="574"/>
      <c r="CJ28" s="574"/>
      <c r="CK28" s="574"/>
      <c r="CL28" s="574"/>
      <c r="CM28" s="574"/>
      <c r="CN28" s="574"/>
      <c r="CO28" s="574"/>
      <c r="CP28" s="574"/>
      <c r="CQ28" s="574"/>
      <c r="CR28" s="574"/>
      <c r="CS28" s="575"/>
      <c r="CT28" s="461"/>
      <c r="CU28" s="462"/>
      <c r="CV28" s="462"/>
      <c r="CW28" s="462"/>
      <c r="CX28" s="462"/>
      <c r="CY28" s="462"/>
      <c r="CZ28" s="462"/>
      <c r="DA28" s="463"/>
      <c r="DB28" s="461"/>
      <c r="DC28" s="462"/>
      <c r="DD28" s="462"/>
      <c r="DE28" s="462"/>
      <c r="DF28" s="462"/>
      <c r="DG28" s="462"/>
      <c r="DH28" s="462"/>
      <c r="DI28" s="463"/>
      <c r="DJ28" s="180"/>
      <c r="DK28" s="180"/>
      <c r="DL28" s="180"/>
      <c r="DM28" s="180"/>
      <c r="DN28" s="180"/>
      <c r="DO28" s="180"/>
    </row>
    <row r="29" spans="1:119" ht="18.75" customHeight="1" x14ac:dyDescent="0.15">
      <c r="A29" s="181"/>
      <c r="B29" s="604"/>
      <c r="C29" s="605"/>
      <c r="D29" s="606"/>
      <c r="E29" s="514" t="s">
        <v>180</v>
      </c>
      <c r="F29" s="494"/>
      <c r="G29" s="494"/>
      <c r="H29" s="494"/>
      <c r="I29" s="494"/>
      <c r="J29" s="494"/>
      <c r="K29" s="495"/>
      <c r="L29" s="515">
        <v>15</v>
      </c>
      <c r="M29" s="516"/>
      <c r="N29" s="516"/>
      <c r="O29" s="516"/>
      <c r="P29" s="558"/>
      <c r="Q29" s="515">
        <v>2700</v>
      </c>
      <c r="R29" s="516"/>
      <c r="S29" s="516"/>
      <c r="T29" s="516"/>
      <c r="U29" s="516"/>
      <c r="V29" s="558"/>
      <c r="W29" s="618"/>
      <c r="X29" s="619"/>
      <c r="Y29" s="620"/>
      <c r="Z29" s="514" t="s">
        <v>181</v>
      </c>
      <c r="AA29" s="494"/>
      <c r="AB29" s="494"/>
      <c r="AC29" s="494"/>
      <c r="AD29" s="494"/>
      <c r="AE29" s="494"/>
      <c r="AF29" s="494"/>
      <c r="AG29" s="495"/>
      <c r="AH29" s="515">
        <v>223</v>
      </c>
      <c r="AI29" s="516"/>
      <c r="AJ29" s="516"/>
      <c r="AK29" s="516"/>
      <c r="AL29" s="558"/>
      <c r="AM29" s="515">
        <v>677968</v>
      </c>
      <c r="AN29" s="516"/>
      <c r="AO29" s="516"/>
      <c r="AP29" s="516"/>
      <c r="AQ29" s="516"/>
      <c r="AR29" s="558"/>
      <c r="AS29" s="515">
        <v>3040</v>
      </c>
      <c r="AT29" s="516"/>
      <c r="AU29" s="516"/>
      <c r="AV29" s="516"/>
      <c r="AW29" s="516"/>
      <c r="AX29" s="517"/>
      <c r="AY29" s="646"/>
      <c r="AZ29" s="647"/>
      <c r="BA29" s="647"/>
      <c r="BB29" s="648"/>
      <c r="BC29" s="498" t="s">
        <v>182</v>
      </c>
      <c r="BD29" s="499"/>
      <c r="BE29" s="499"/>
      <c r="BF29" s="499"/>
      <c r="BG29" s="499"/>
      <c r="BH29" s="499"/>
      <c r="BI29" s="499"/>
      <c r="BJ29" s="499"/>
      <c r="BK29" s="499"/>
      <c r="BL29" s="499"/>
      <c r="BM29" s="500"/>
      <c r="BN29" s="464">
        <v>117521</v>
      </c>
      <c r="BO29" s="465"/>
      <c r="BP29" s="465"/>
      <c r="BQ29" s="465"/>
      <c r="BR29" s="465"/>
      <c r="BS29" s="465"/>
      <c r="BT29" s="465"/>
      <c r="BU29" s="466"/>
      <c r="BV29" s="464">
        <v>117491</v>
      </c>
      <c r="BW29" s="465"/>
      <c r="BX29" s="465"/>
      <c r="BY29" s="465"/>
      <c r="BZ29" s="465"/>
      <c r="CA29" s="465"/>
      <c r="CB29" s="465"/>
      <c r="CC29" s="466"/>
      <c r="CD29" s="197"/>
      <c r="CE29" s="574"/>
      <c r="CF29" s="574"/>
      <c r="CG29" s="574"/>
      <c r="CH29" s="574"/>
      <c r="CI29" s="574"/>
      <c r="CJ29" s="574"/>
      <c r="CK29" s="574"/>
      <c r="CL29" s="574"/>
      <c r="CM29" s="574"/>
      <c r="CN29" s="574"/>
      <c r="CO29" s="574"/>
      <c r="CP29" s="574"/>
      <c r="CQ29" s="574"/>
      <c r="CR29" s="574"/>
      <c r="CS29" s="575"/>
      <c r="CT29" s="461"/>
      <c r="CU29" s="462"/>
      <c r="CV29" s="462"/>
      <c r="CW29" s="462"/>
      <c r="CX29" s="462"/>
      <c r="CY29" s="462"/>
      <c r="CZ29" s="462"/>
      <c r="DA29" s="463"/>
      <c r="DB29" s="461"/>
      <c r="DC29" s="462"/>
      <c r="DD29" s="462"/>
      <c r="DE29" s="462"/>
      <c r="DF29" s="462"/>
      <c r="DG29" s="462"/>
      <c r="DH29" s="462"/>
      <c r="DI29" s="463"/>
      <c r="DJ29" s="180"/>
      <c r="DK29" s="180"/>
      <c r="DL29" s="180"/>
      <c r="DM29" s="180"/>
      <c r="DN29" s="180"/>
      <c r="DO29" s="180"/>
    </row>
    <row r="30" spans="1:119" ht="18.75" customHeight="1" thickBot="1" x14ac:dyDescent="0.2">
      <c r="A30" s="181"/>
      <c r="B30" s="607"/>
      <c r="C30" s="608"/>
      <c r="D30" s="609"/>
      <c r="E30" s="518"/>
      <c r="F30" s="519"/>
      <c r="G30" s="519"/>
      <c r="H30" s="519"/>
      <c r="I30" s="519"/>
      <c r="J30" s="519"/>
      <c r="K30" s="520"/>
      <c r="L30" s="621"/>
      <c r="M30" s="622"/>
      <c r="N30" s="622"/>
      <c r="O30" s="622"/>
      <c r="P30" s="623"/>
      <c r="Q30" s="621"/>
      <c r="R30" s="622"/>
      <c r="S30" s="622"/>
      <c r="T30" s="622"/>
      <c r="U30" s="622"/>
      <c r="V30" s="623"/>
      <c r="W30" s="624" t="s">
        <v>183</v>
      </c>
      <c r="X30" s="625"/>
      <c r="Y30" s="625"/>
      <c r="Z30" s="625"/>
      <c r="AA30" s="625"/>
      <c r="AB30" s="625"/>
      <c r="AC30" s="625"/>
      <c r="AD30" s="625"/>
      <c r="AE30" s="625"/>
      <c r="AF30" s="625"/>
      <c r="AG30" s="626"/>
      <c r="AH30" s="583">
        <v>98.4</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5183369</v>
      </c>
      <c r="BO30" s="641"/>
      <c r="BP30" s="641"/>
      <c r="BQ30" s="641"/>
      <c r="BR30" s="641"/>
      <c r="BS30" s="641"/>
      <c r="BT30" s="641"/>
      <c r="BU30" s="642"/>
      <c r="BV30" s="640">
        <v>4732571</v>
      </c>
      <c r="BW30" s="641"/>
      <c r="BX30" s="641"/>
      <c r="BY30" s="641"/>
      <c r="BZ30" s="641"/>
      <c r="CA30" s="641"/>
      <c r="CB30" s="641"/>
      <c r="CC30" s="642"/>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184</v>
      </c>
      <c r="D32" s="208"/>
      <c r="E32" s="208"/>
      <c r="F32" s="205"/>
      <c r="G32" s="205"/>
      <c r="H32" s="205"/>
      <c r="I32" s="205"/>
      <c r="J32" s="205"/>
      <c r="K32" s="205"/>
      <c r="L32" s="205"/>
      <c r="M32" s="205"/>
      <c r="N32" s="205"/>
      <c r="O32" s="205"/>
      <c r="P32" s="205"/>
      <c r="Q32" s="205"/>
      <c r="R32" s="205"/>
      <c r="S32" s="205"/>
      <c r="T32" s="205"/>
      <c r="U32" s="205" t="s">
        <v>185</v>
      </c>
      <c r="V32" s="205"/>
      <c r="W32" s="205"/>
      <c r="X32" s="205"/>
      <c r="Y32" s="205"/>
      <c r="Z32" s="205"/>
      <c r="AA32" s="205"/>
      <c r="AB32" s="205"/>
      <c r="AC32" s="205"/>
      <c r="AD32" s="205"/>
      <c r="AE32" s="205"/>
      <c r="AF32" s="205"/>
      <c r="AG32" s="205"/>
      <c r="AH32" s="205"/>
      <c r="AI32" s="205"/>
      <c r="AJ32" s="205"/>
      <c r="AK32" s="205"/>
      <c r="AL32" s="205"/>
      <c r="AM32" s="209" t="s">
        <v>186</v>
      </c>
      <c r="AN32" s="205"/>
      <c r="AO32" s="205"/>
      <c r="AP32" s="205"/>
      <c r="AQ32" s="205"/>
      <c r="AR32" s="205"/>
      <c r="AS32" s="209"/>
      <c r="AT32" s="209"/>
      <c r="AU32" s="209"/>
      <c r="AV32" s="209"/>
      <c r="AW32" s="209"/>
      <c r="AX32" s="209"/>
      <c r="AY32" s="209"/>
      <c r="AZ32" s="209"/>
      <c r="BA32" s="209"/>
      <c r="BB32" s="205"/>
      <c r="BC32" s="209"/>
      <c r="BD32" s="205"/>
      <c r="BE32" s="209" t="s">
        <v>187</v>
      </c>
      <c r="BF32" s="205"/>
      <c r="BG32" s="205"/>
      <c r="BH32" s="205"/>
      <c r="BI32" s="205"/>
      <c r="BJ32" s="209"/>
      <c r="BK32" s="209"/>
      <c r="BL32" s="209"/>
      <c r="BM32" s="209"/>
      <c r="BN32" s="209"/>
      <c r="BO32" s="209"/>
      <c r="BP32" s="209"/>
      <c r="BQ32" s="209"/>
      <c r="BR32" s="205"/>
      <c r="BS32" s="205"/>
      <c r="BT32" s="205"/>
      <c r="BU32" s="205"/>
      <c r="BV32" s="205"/>
      <c r="BW32" s="205" t="s">
        <v>188</v>
      </c>
      <c r="BX32" s="205"/>
      <c r="BY32" s="205"/>
      <c r="BZ32" s="205"/>
      <c r="CA32" s="205"/>
      <c r="CB32" s="209"/>
      <c r="CC32" s="209"/>
      <c r="CD32" s="209"/>
      <c r="CE32" s="209"/>
      <c r="CF32" s="209"/>
      <c r="CG32" s="209"/>
      <c r="CH32" s="209"/>
      <c r="CI32" s="209"/>
      <c r="CJ32" s="209"/>
      <c r="CK32" s="209"/>
      <c r="CL32" s="209"/>
      <c r="CM32" s="209"/>
      <c r="CN32" s="209"/>
      <c r="CO32" s="209" t="s">
        <v>189</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88" t="s">
        <v>190</v>
      </c>
      <c r="D33" s="488"/>
      <c r="E33" s="453" t="s">
        <v>191</v>
      </c>
      <c r="F33" s="453"/>
      <c r="G33" s="453"/>
      <c r="H33" s="453"/>
      <c r="I33" s="453"/>
      <c r="J33" s="453"/>
      <c r="K33" s="453"/>
      <c r="L33" s="453"/>
      <c r="M33" s="453"/>
      <c r="N33" s="453"/>
      <c r="O33" s="453"/>
      <c r="P33" s="453"/>
      <c r="Q33" s="453"/>
      <c r="R33" s="453"/>
      <c r="S33" s="453"/>
      <c r="T33" s="210"/>
      <c r="U33" s="488" t="s">
        <v>190</v>
      </c>
      <c r="V33" s="488"/>
      <c r="W33" s="453" t="s">
        <v>192</v>
      </c>
      <c r="X33" s="453"/>
      <c r="Y33" s="453"/>
      <c r="Z33" s="453"/>
      <c r="AA33" s="453"/>
      <c r="AB33" s="453"/>
      <c r="AC33" s="453"/>
      <c r="AD33" s="453"/>
      <c r="AE33" s="453"/>
      <c r="AF33" s="453"/>
      <c r="AG33" s="453"/>
      <c r="AH33" s="453"/>
      <c r="AI33" s="453"/>
      <c r="AJ33" s="453"/>
      <c r="AK33" s="453"/>
      <c r="AL33" s="210"/>
      <c r="AM33" s="488" t="s">
        <v>193</v>
      </c>
      <c r="AN33" s="488"/>
      <c r="AO33" s="453" t="s">
        <v>191</v>
      </c>
      <c r="AP33" s="453"/>
      <c r="AQ33" s="453"/>
      <c r="AR33" s="453"/>
      <c r="AS33" s="453"/>
      <c r="AT33" s="453"/>
      <c r="AU33" s="453"/>
      <c r="AV33" s="453"/>
      <c r="AW33" s="453"/>
      <c r="AX33" s="453"/>
      <c r="AY33" s="453"/>
      <c r="AZ33" s="453"/>
      <c r="BA33" s="453"/>
      <c r="BB33" s="453"/>
      <c r="BC33" s="453"/>
      <c r="BD33" s="211"/>
      <c r="BE33" s="453" t="s">
        <v>194</v>
      </c>
      <c r="BF33" s="453"/>
      <c r="BG33" s="453" t="s">
        <v>195</v>
      </c>
      <c r="BH33" s="453"/>
      <c r="BI33" s="453"/>
      <c r="BJ33" s="453"/>
      <c r="BK33" s="453"/>
      <c r="BL33" s="453"/>
      <c r="BM33" s="453"/>
      <c r="BN33" s="453"/>
      <c r="BO33" s="453"/>
      <c r="BP33" s="453"/>
      <c r="BQ33" s="453"/>
      <c r="BR33" s="453"/>
      <c r="BS33" s="453"/>
      <c r="BT33" s="453"/>
      <c r="BU33" s="453"/>
      <c r="BV33" s="211"/>
      <c r="BW33" s="488" t="s">
        <v>194</v>
      </c>
      <c r="BX33" s="488"/>
      <c r="BY33" s="453" t="s">
        <v>196</v>
      </c>
      <c r="BZ33" s="453"/>
      <c r="CA33" s="453"/>
      <c r="CB33" s="453"/>
      <c r="CC33" s="453"/>
      <c r="CD33" s="453"/>
      <c r="CE33" s="453"/>
      <c r="CF33" s="453"/>
      <c r="CG33" s="453"/>
      <c r="CH33" s="453"/>
      <c r="CI33" s="453"/>
      <c r="CJ33" s="453"/>
      <c r="CK33" s="453"/>
      <c r="CL33" s="453"/>
      <c r="CM33" s="453"/>
      <c r="CN33" s="210"/>
      <c r="CO33" s="488" t="s">
        <v>190</v>
      </c>
      <c r="CP33" s="488"/>
      <c r="CQ33" s="453" t="s">
        <v>197</v>
      </c>
      <c r="CR33" s="453"/>
      <c r="CS33" s="453"/>
      <c r="CT33" s="453"/>
      <c r="CU33" s="453"/>
      <c r="CV33" s="453"/>
      <c r="CW33" s="453"/>
      <c r="CX33" s="453"/>
      <c r="CY33" s="453"/>
      <c r="CZ33" s="453"/>
      <c r="DA33" s="453"/>
      <c r="DB33" s="453"/>
      <c r="DC33" s="453"/>
      <c r="DD33" s="453"/>
      <c r="DE33" s="453"/>
      <c r="DF33" s="210"/>
      <c r="DG33" s="652" t="s">
        <v>198</v>
      </c>
      <c r="DH33" s="652"/>
      <c r="DI33" s="212"/>
      <c r="DJ33" s="180"/>
      <c r="DK33" s="180"/>
      <c r="DL33" s="180"/>
      <c r="DM33" s="180"/>
      <c r="DN33" s="180"/>
      <c r="DO33" s="180"/>
    </row>
    <row r="34" spans="1:119" ht="32.25" customHeight="1" x14ac:dyDescent="0.15">
      <c r="A34" s="181"/>
      <c r="B34" s="207"/>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08"/>
      <c r="U34" s="653">
        <f>IF(W34="","",MAX(C34:D43)+1)</f>
        <v>3</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08"/>
      <c r="AM34" s="653">
        <f>IF(AO34="","",MAX(C34:D43,U34:V43)+1)</f>
        <v>6</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08"/>
      <c r="BE34" s="653">
        <f>IF(BG34="","",MAX(C34:D43,U34:V43,AM34:AN43)+1)</f>
        <v>7</v>
      </c>
      <c r="BF34" s="653"/>
      <c r="BG34" s="654" t="str">
        <f>IF('各会計、関係団体の財政状況及び健全化判断比率'!B32="","",'各会計、関係団体の財政状況及び健全化判断比率'!B32)</f>
        <v>下水道事業特別会計</v>
      </c>
      <c r="BH34" s="654"/>
      <c r="BI34" s="654"/>
      <c r="BJ34" s="654"/>
      <c r="BK34" s="654"/>
      <c r="BL34" s="654"/>
      <c r="BM34" s="654"/>
      <c r="BN34" s="654"/>
      <c r="BO34" s="654"/>
      <c r="BP34" s="654"/>
      <c r="BQ34" s="654"/>
      <c r="BR34" s="654"/>
      <c r="BS34" s="654"/>
      <c r="BT34" s="654"/>
      <c r="BU34" s="654"/>
      <c r="BV34" s="208"/>
      <c r="BW34" s="653">
        <f>IF(BY34="","",MAX(C34:D43,U34:V43,AM34:AN43,BE34:BF43)+1)</f>
        <v>9</v>
      </c>
      <c r="BX34" s="653"/>
      <c r="BY34" s="654" t="str">
        <f>IF('各会計、関係団体の財政状況及び健全化判断比率'!B68="","",'各会計、関係団体の財政状況及び健全化判断比率'!B68)</f>
        <v>南那須広域行政事務組合（普通会計）</v>
      </c>
      <c r="BZ34" s="654"/>
      <c r="CA34" s="654"/>
      <c r="CB34" s="654"/>
      <c r="CC34" s="654"/>
      <c r="CD34" s="654"/>
      <c r="CE34" s="654"/>
      <c r="CF34" s="654"/>
      <c r="CG34" s="654"/>
      <c r="CH34" s="654"/>
      <c r="CI34" s="654"/>
      <c r="CJ34" s="654"/>
      <c r="CK34" s="654"/>
      <c r="CL34" s="654"/>
      <c r="CM34" s="654"/>
      <c r="CN34" s="208"/>
      <c r="CO34" s="653">
        <f>IF(CQ34="","",MAX(C34:D43,U34:V43,AM34:AN43,BE34:BF43,BW34:BX43)+1)</f>
        <v>15</v>
      </c>
      <c r="CP34" s="653"/>
      <c r="CQ34" s="654" t="str">
        <f>IF('各会計、関係団体の財政状況及び健全化判断比率'!BS7="","",'各会計、関係団体の財政状況及び健全化判断比率'!BS7)</f>
        <v>那須烏山市農業公社</v>
      </c>
      <c r="CR34" s="654"/>
      <c r="CS34" s="654"/>
      <c r="CT34" s="654"/>
      <c r="CU34" s="654"/>
      <c r="CV34" s="654"/>
      <c r="CW34" s="654"/>
      <c r="CX34" s="654"/>
      <c r="CY34" s="654"/>
      <c r="CZ34" s="654"/>
      <c r="DA34" s="654"/>
      <c r="DB34" s="654"/>
      <c r="DC34" s="654"/>
      <c r="DD34" s="654"/>
      <c r="DE34" s="654"/>
      <c r="DF34" s="205"/>
      <c r="DG34" s="655" t="str">
        <f>IF('各会計、関係団体の財政状況及び健全化判断比率'!BR7="","",'各会計、関係団体の財政状況及び健全化判断比率'!BR7)</f>
        <v/>
      </c>
      <c r="DH34" s="655"/>
      <c r="DI34" s="212"/>
      <c r="DJ34" s="180"/>
      <c r="DK34" s="180"/>
      <c r="DL34" s="180"/>
      <c r="DM34" s="180"/>
      <c r="DN34" s="180"/>
      <c r="DO34" s="180"/>
    </row>
    <row r="35" spans="1:119" ht="32.25" customHeight="1" x14ac:dyDescent="0.15">
      <c r="A35" s="181"/>
      <c r="B35" s="207"/>
      <c r="C35" s="653">
        <f>IF(E35="","",C34+1)</f>
        <v>2</v>
      </c>
      <c r="D35" s="653"/>
      <c r="E35" s="654" t="str">
        <f>IF('各会計、関係団体の財政状況及び健全化判断比率'!B8="","",'各会計、関係団体の財政状況及び健全化判断比率'!B8)</f>
        <v>熊田診療所特別会計</v>
      </c>
      <c r="F35" s="654"/>
      <c r="G35" s="654"/>
      <c r="H35" s="654"/>
      <c r="I35" s="654"/>
      <c r="J35" s="654"/>
      <c r="K35" s="654"/>
      <c r="L35" s="654"/>
      <c r="M35" s="654"/>
      <c r="N35" s="654"/>
      <c r="O35" s="654"/>
      <c r="P35" s="654"/>
      <c r="Q35" s="654"/>
      <c r="R35" s="654"/>
      <c r="S35" s="654"/>
      <c r="T35" s="208"/>
      <c r="U35" s="653">
        <f>IF(W35="","",U34+1)</f>
        <v>4</v>
      </c>
      <c r="V35" s="653"/>
      <c r="W35" s="654" t="str">
        <f>IF('各会計、関係団体の財政状況及び健全化判断比率'!B29="","",'各会計、関係団体の財政状況及び健全化判断比率'!B29)</f>
        <v>介護保険特別会計</v>
      </c>
      <c r="X35" s="654"/>
      <c r="Y35" s="654"/>
      <c r="Z35" s="654"/>
      <c r="AA35" s="654"/>
      <c r="AB35" s="654"/>
      <c r="AC35" s="654"/>
      <c r="AD35" s="654"/>
      <c r="AE35" s="654"/>
      <c r="AF35" s="654"/>
      <c r="AG35" s="654"/>
      <c r="AH35" s="654"/>
      <c r="AI35" s="654"/>
      <c r="AJ35" s="654"/>
      <c r="AK35" s="654"/>
      <c r="AL35" s="208"/>
      <c r="AM35" s="653" t="str">
        <f t="shared" ref="AM35:AM43" si="0">IF(AO35="","",AM34+1)</f>
        <v/>
      </c>
      <c r="AN35" s="653"/>
      <c r="AO35" s="654"/>
      <c r="AP35" s="654"/>
      <c r="AQ35" s="654"/>
      <c r="AR35" s="654"/>
      <c r="AS35" s="654"/>
      <c r="AT35" s="654"/>
      <c r="AU35" s="654"/>
      <c r="AV35" s="654"/>
      <c r="AW35" s="654"/>
      <c r="AX35" s="654"/>
      <c r="AY35" s="654"/>
      <c r="AZ35" s="654"/>
      <c r="BA35" s="654"/>
      <c r="BB35" s="654"/>
      <c r="BC35" s="654"/>
      <c r="BD35" s="208"/>
      <c r="BE35" s="653">
        <f t="shared" ref="BE35:BE43" si="1">IF(BG35="","",BE34+1)</f>
        <v>8</v>
      </c>
      <c r="BF35" s="653"/>
      <c r="BG35" s="654" t="str">
        <f>IF('各会計、関係団体の財政状況及び健全化判断比率'!B33="","",'各会計、関係団体の財政状況及び健全化判断比率'!B33)</f>
        <v>農業集落排水事業特別会計</v>
      </c>
      <c r="BH35" s="654"/>
      <c r="BI35" s="654"/>
      <c r="BJ35" s="654"/>
      <c r="BK35" s="654"/>
      <c r="BL35" s="654"/>
      <c r="BM35" s="654"/>
      <c r="BN35" s="654"/>
      <c r="BO35" s="654"/>
      <c r="BP35" s="654"/>
      <c r="BQ35" s="654"/>
      <c r="BR35" s="654"/>
      <c r="BS35" s="654"/>
      <c r="BT35" s="654"/>
      <c r="BU35" s="654"/>
      <c r="BV35" s="208"/>
      <c r="BW35" s="653">
        <f t="shared" ref="BW35:BW43" si="2">IF(BY35="","",BW34+1)</f>
        <v>10</v>
      </c>
      <c r="BX35" s="653"/>
      <c r="BY35" s="654" t="str">
        <f>IF('各会計、関係団体の財政状況及び健全化判断比率'!B69="","",'各会計、関係団体の財政状況及び健全化判断比率'!B69)</f>
        <v>南那須広域行政事務組合（病院会計）</v>
      </c>
      <c r="BZ35" s="654"/>
      <c r="CA35" s="654"/>
      <c r="CB35" s="654"/>
      <c r="CC35" s="654"/>
      <c r="CD35" s="654"/>
      <c r="CE35" s="654"/>
      <c r="CF35" s="654"/>
      <c r="CG35" s="654"/>
      <c r="CH35" s="654"/>
      <c r="CI35" s="654"/>
      <c r="CJ35" s="654"/>
      <c r="CK35" s="654"/>
      <c r="CL35" s="654"/>
      <c r="CM35" s="654"/>
      <c r="CN35" s="208"/>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5"/>
      <c r="DG35" s="655" t="str">
        <f>IF('各会計、関係団体の財政状況及び健全化判断比率'!BR8="","",'各会計、関係団体の財政状況及び健全化判断比率'!BR8)</f>
        <v/>
      </c>
      <c r="DH35" s="655"/>
      <c r="DI35" s="212"/>
      <c r="DJ35" s="180"/>
      <c r="DK35" s="180"/>
      <c r="DL35" s="180"/>
      <c r="DM35" s="180"/>
      <c r="DN35" s="180"/>
      <c r="DO35" s="180"/>
    </row>
    <row r="36" spans="1:119" ht="32.25" customHeight="1" x14ac:dyDescent="0.15">
      <c r="A36" s="181"/>
      <c r="B36" s="207"/>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08"/>
      <c r="U36" s="653">
        <f t="shared" ref="U36:U43" si="4">IF(W36="","",U35+1)</f>
        <v>5</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08"/>
      <c r="AM36" s="653" t="str">
        <f t="shared" si="0"/>
        <v/>
      </c>
      <c r="AN36" s="653"/>
      <c r="AO36" s="654"/>
      <c r="AP36" s="654"/>
      <c r="AQ36" s="654"/>
      <c r="AR36" s="654"/>
      <c r="AS36" s="654"/>
      <c r="AT36" s="654"/>
      <c r="AU36" s="654"/>
      <c r="AV36" s="654"/>
      <c r="AW36" s="654"/>
      <c r="AX36" s="654"/>
      <c r="AY36" s="654"/>
      <c r="AZ36" s="654"/>
      <c r="BA36" s="654"/>
      <c r="BB36" s="654"/>
      <c r="BC36" s="654"/>
      <c r="BD36" s="208"/>
      <c r="BE36" s="653" t="str">
        <f t="shared" si="1"/>
        <v/>
      </c>
      <c r="BF36" s="653"/>
      <c r="BG36" s="654"/>
      <c r="BH36" s="654"/>
      <c r="BI36" s="654"/>
      <c r="BJ36" s="654"/>
      <c r="BK36" s="654"/>
      <c r="BL36" s="654"/>
      <c r="BM36" s="654"/>
      <c r="BN36" s="654"/>
      <c r="BO36" s="654"/>
      <c r="BP36" s="654"/>
      <c r="BQ36" s="654"/>
      <c r="BR36" s="654"/>
      <c r="BS36" s="654"/>
      <c r="BT36" s="654"/>
      <c r="BU36" s="654"/>
      <c r="BV36" s="208"/>
      <c r="BW36" s="653">
        <f t="shared" si="2"/>
        <v>11</v>
      </c>
      <c r="BX36" s="653"/>
      <c r="BY36" s="654" t="str">
        <f>IF('各会計、関係団体の財政状況及び健全化判断比率'!B70="","",'各会計、関係団体の財政状況及び健全化判断比率'!B70)</f>
        <v>栃木県市町村総合事務組合（一般会計）</v>
      </c>
      <c r="BZ36" s="654"/>
      <c r="CA36" s="654"/>
      <c r="CB36" s="654"/>
      <c r="CC36" s="654"/>
      <c r="CD36" s="654"/>
      <c r="CE36" s="654"/>
      <c r="CF36" s="654"/>
      <c r="CG36" s="654"/>
      <c r="CH36" s="654"/>
      <c r="CI36" s="654"/>
      <c r="CJ36" s="654"/>
      <c r="CK36" s="654"/>
      <c r="CL36" s="654"/>
      <c r="CM36" s="654"/>
      <c r="CN36" s="208"/>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5"/>
      <c r="DG36" s="655" t="str">
        <f>IF('各会計、関係団体の財政状況及び健全化判断比率'!BR9="","",'各会計、関係団体の財政状況及び健全化判断比率'!BR9)</f>
        <v/>
      </c>
      <c r="DH36" s="655"/>
      <c r="DI36" s="212"/>
      <c r="DJ36" s="180"/>
      <c r="DK36" s="180"/>
      <c r="DL36" s="180"/>
      <c r="DM36" s="180"/>
      <c r="DN36" s="180"/>
      <c r="DO36" s="180"/>
    </row>
    <row r="37" spans="1:119" ht="32.25" customHeight="1" x14ac:dyDescent="0.15">
      <c r="A37" s="181"/>
      <c r="B37" s="207"/>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08"/>
      <c r="U37" s="653" t="str">
        <f t="shared" si="4"/>
        <v/>
      </c>
      <c r="V37" s="653"/>
      <c r="W37" s="654"/>
      <c r="X37" s="654"/>
      <c r="Y37" s="654"/>
      <c r="Z37" s="654"/>
      <c r="AA37" s="654"/>
      <c r="AB37" s="654"/>
      <c r="AC37" s="654"/>
      <c r="AD37" s="654"/>
      <c r="AE37" s="654"/>
      <c r="AF37" s="654"/>
      <c r="AG37" s="654"/>
      <c r="AH37" s="654"/>
      <c r="AI37" s="654"/>
      <c r="AJ37" s="654"/>
      <c r="AK37" s="654"/>
      <c r="AL37" s="208"/>
      <c r="AM37" s="653" t="str">
        <f t="shared" si="0"/>
        <v/>
      </c>
      <c r="AN37" s="653"/>
      <c r="AO37" s="654"/>
      <c r="AP37" s="654"/>
      <c r="AQ37" s="654"/>
      <c r="AR37" s="654"/>
      <c r="AS37" s="654"/>
      <c r="AT37" s="654"/>
      <c r="AU37" s="654"/>
      <c r="AV37" s="654"/>
      <c r="AW37" s="654"/>
      <c r="AX37" s="654"/>
      <c r="AY37" s="654"/>
      <c r="AZ37" s="654"/>
      <c r="BA37" s="654"/>
      <c r="BB37" s="654"/>
      <c r="BC37" s="654"/>
      <c r="BD37" s="208"/>
      <c r="BE37" s="653" t="str">
        <f t="shared" si="1"/>
        <v/>
      </c>
      <c r="BF37" s="653"/>
      <c r="BG37" s="654"/>
      <c r="BH37" s="654"/>
      <c r="BI37" s="654"/>
      <c r="BJ37" s="654"/>
      <c r="BK37" s="654"/>
      <c r="BL37" s="654"/>
      <c r="BM37" s="654"/>
      <c r="BN37" s="654"/>
      <c r="BO37" s="654"/>
      <c r="BP37" s="654"/>
      <c r="BQ37" s="654"/>
      <c r="BR37" s="654"/>
      <c r="BS37" s="654"/>
      <c r="BT37" s="654"/>
      <c r="BU37" s="654"/>
      <c r="BV37" s="208"/>
      <c r="BW37" s="653">
        <f t="shared" si="2"/>
        <v>12</v>
      </c>
      <c r="BX37" s="653"/>
      <c r="BY37" s="654" t="str">
        <f>IF('各会計、関係団体の財政状況及び健全化判断比率'!B71="","",'各会計、関係団体の財政状況及び健全化判断比率'!B71)</f>
        <v>栃木県市町村総合事務組合（特別会計）</v>
      </c>
      <c r="BZ37" s="654"/>
      <c r="CA37" s="654"/>
      <c r="CB37" s="654"/>
      <c r="CC37" s="654"/>
      <c r="CD37" s="654"/>
      <c r="CE37" s="654"/>
      <c r="CF37" s="654"/>
      <c r="CG37" s="654"/>
      <c r="CH37" s="654"/>
      <c r="CI37" s="654"/>
      <c r="CJ37" s="654"/>
      <c r="CK37" s="654"/>
      <c r="CL37" s="654"/>
      <c r="CM37" s="654"/>
      <c r="CN37" s="208"/>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5"/>
      <c r="DG37" s="655" t="str">
        <f>IF('各会計、関係団体の財政状況及び健全化判断比率'!BR10="","",'各会計、関係団体の財政状況及び健全化判断比率'!BR10)</f>
        <v/>
      </c>
      <c r="DH37" s="655"/>
      <c r="DI37" s="212"/>
      <c r="DJ37" s="180"/>
      <c r="DK37" s="180"/>
      <c r="DL37" s="180"/>
      <c r="DM37" s="180"/>
      <c r="DN37" s="180"/>
      <c r="DO37" s="180"/>
    </row>
    <row r="38" spans="1:119" ht="32.25" customHeight="1" x14ac:dyDescent="0.15">
      <c r="A38" s="181"/>
      <c r="B38" s="207"/>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08"/>
      <c r="U38" s="653" t="str">
        <f t="shared" si="4"/>
        <v/>
      </c>
      <c r="V38" s="653"/>
      <c r="W38" s="654"/>
      <c r="X38" s="654"/>
      <c r="Y38" s="654"/>
      <c r="Z38" s="654"/>
      <c r="AA38" s="654"/>
      <c r="AB38" s="654"/>
      <c r="AC38" s="654"/>
      <c r="AD38" s="654"/>
      <c r="AE38" s="654"/>
      <c r="AF38" s="654"/>
      <c r="AG38" s="654"/>
      <c r="AH38" s="654"/>
      <c r="AI38" s="654"/>
      <c r="AJ38" s="654"/>
      <c r="AK38" s="654"/>
      <c r="AL38" s="208"/>
      <c r="AM38" s="653" t="str">
        <f t="shared" si="0"/>
        <v/>
      </c>
      <c r="AN38" s="653"/>
      <c r="AO38" s="654"/>
      <c r="AP38" s="654"/>
      <c r="AQ38" s="654"/>
      <c r="AR38" s="654"/>
      <c r="AS38" s="654"/>
      <c r="AT38" s="654"/>
      <c r="AU38" s="654"/>
      <c r="AV38" s="654"/>
      <c r="AW38" s="654"/>
      <c r="AX38" s="654"/>
      <c r="AY38" s="654"/>
      <c r="AZ38" s="654"/>
      <c r="BA38" s="654"/>
      <c r="BB38" s="654"/>
      <c r="BC38" s="654"/>
      <c r="BD38" s="208"/>
      <c r="BE38" s="653" t="str">
        <f t="shared" si="1"/>
        <v/>
      </c>
      <c r="BF38" s="653"/>
      <c r="BG38" s="654"/>
      <c r="BH38" s="654"/>
      <c r="BI38" s="654"/>
      <c r="BJ38" s="654"/>
      <c r="BK38" s="654"/>
      <c r="BL38" s="654"/>
      <c r="BM38" s="654"/>
      <c r="BN38" s="654"/>
      <c r="BO38" s="654"/>
      <c r="BP38" s="654"/>
      <c r="BQ38" s="654"/>
      <c r="BR38" s="654"/>
      <c r="BS38" s="654"/>
      <c r="BT38" s="654"/>
      <c r="BU38" s="654"/>
      <c r="BV38" s="208"/>
      <c r="BW38" s="653">
        <f t="shared" si="2"/>
        <v>13</v>
      </c>
      <c r="BX38" s="653"/>
      <c r="BY38" s="654" t="str">
        <f>IF('各会計、関係団体の財政状況及び健全化判断比率'!B72="","",'各会計、関係団体の財政状況及び健全化判断比率'!B72)</f>
        <v>栃木県後期高齢者医療広域連合（一般会計）</v>
      </c>
      <c r="BZ38" s="654"/>
      <c r="CA38" s="654"/>
      <c r="CB38" s="654"/>
      <c r="CC38" s="654"/>
      <c r="CD38" s="654"/>
      <c r="CE38" s="654"/>
      <c r="CF38" s="654"/>
      <c r="CG38" s="654"/>
      <c r="CH38" s="654"/>
      <c r="CI38" s="654"/>
      <c r="CJ38" s="654"/>
      <c r="CK38" s="654"/>
      <c r="CL38" s="654"/>
      <c r="CM38" s="654"/>
      <c r="CN38" s="208"/>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5"/>
      <c r="DG38" s="655" t="str">
        <f>IF('各会計、関係団体の財政状況及び健全化判断比率'!BR11="","",'各会計、関係団体の財政状況及び健全化判断比率'!BR11)</f>
        <v/>
      </c>
      <c r="DH38" s="655"/>
      <c r="DI38" s="212"/>
      <c r="DJ38" s="180"/>
      <c r="DK38" s="180"/>
      <c r="DL38" s="180"/>
      <c r="DM38" s="180"/>
      <c r="DN38" s="180"/>
      <c r="DO38" s="180"/>
    </row>
    <row r="39" spans="1:119" ht="32.25" customHeight="1" x14ac:dyDescent="0.15">
      <c r="A39" s="181"/>
      <c r="B39" s="207"/>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08"/>
      <c r="U39" s="653" t="str">
        <f t="shared" si="4"/>
        <v/>
      </c>
      <c r="V39" s="653"/>
      <c r="W39" s="654"/>
      <c r="X39" s="654"/>
      <c r="Y39" s="654"/>
      <c r="Z39" s="654"/>
      <c r="AA39" s="654"/>
      <c r="AB39" s="654"/>
      <c r="AC39" s="654"/>
      <c r="AD39" s="654"/>
      <c r="AE39" s="654"/>
      <c r="AF39" s="654"/>
      <c r="AG39" s="654"/>
      <c r="AH39" s="654"/>
      <c r="AI39" s="654"/>
      <c r="AJ39" s="654"/>
      <c r="AK39" s="654"/>
      <c r="AL39" s="208"/>
      <c r="AM39" s="653" t="str">
        <f t="shared" si="0"/>
        <v/>
      </c>
      <c r="AN39" s="653"/>
      <c r="AO39" s="654"/>
      <c r="AP39" s="654"/>
      <c r="AQ39" s="654"/>
      <c r="AR39" s="654"/>
      <c r="AS39" s="654"/>
      <c r="AT39" s="654"/>
      <c r="AU39" s="654"/>
      <c r="AV39" s="654"/>
      <c r="AW39" s="654"/>
      <c r="AX39" s="654"/>
      <c r="AY39" s="654"/>
      <c r="AZ39" s="654"/>
      <c r="BA39" s="654"/>
      <c r="BB39" s="654"/>
      <c r="BC39" s="654"/>
      <c r="BD39" s="208"/>
      <c r="BE39" s="653" t="str">
        <f t="shared" si="1"/>
        <v/>
      </c>
      <c r="BF39" s="653"/>
      <c r="BG39" s="654"/>
      <c r="BH39" s="654"/>
      <c r="BI39" s="654"/>
      <c r="BJ39" s="654"/>
      <c r="BK39" s="654"/>
      <c r="BL39" s="654"/>
      <c r="BM39" s="654"/>
      <c r="BN39" s="654"/>
      <c r="BO39" s="654"/>
      <c r="BP39" s="654"/>
      <c r="BQ39" s="654"/>
      <c r="BR39" s="654"/>
      <c r="BS39" s="654"/>
      <c r="BT39" s="654"/>
      <c r="BU39" s="654"/>
      <c r="BV39" s="208"/>
      <c r="BW39" s="653">
        <f t="shared" si="2"/>
        <v>14</v>
      </c>
      <c r="BX39" s="653"/>
      <c r="BY39" s="654" t="str">
        <f>IF('各会計、関係団体の財政状況及び健全化判断比率'!B73="","",'各会計、関係団体の財政状況及び健全化判断比率'!B73)</f>
        <v>栃木県後期高齢者医療広域連合（特別会計）</v>
      </c>
      <c r="BZ39" s="654"/>
      <c r="CA39" s="654"/>
      <c r="CB39" s="654"/>
      <c r="CC39" s="654"/>
      <c r="CD39" s="654"/>
      <c r="CE39" s="654"/>
      <c r="CF39" s="654"/>
      <c r="CG39" s="654"/>
      <c r="CH39" s="654"/>
      <c r="CI39" s="654"/>
      <c r="CJ39" s="654"/>
      <c r="CK39" s="654"/>
      <c r="CL39" s="654"/>
      <c r="CM39" s="654"/>
      <c r="CN39" s="208"/>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5"/>
      <c r="DG39" s="655" t="str">
        <f>IF('各会計、関係団体の財政状況及び健全化判断比率'!BR12="","",'各会計、関係団体の財政状況及び健全化判断比率'!BR12)</f>
        <v/>
      </c>
      <c r="DH39" s="655"/>
      <c r="DI39" s="212"/>
      <c r="DJ39" s="180"/>
      <c r="DK39" s="180"/>
      <c r="DL39" s="180"/>
      <c r="DM39" s="180"/>
      <c r="DN39" s="180"/>
      <c r="DO39" s="180"/>
    </row>
    <row r="40" spans="1:119" ht="32.25" customHeight="1" x14ac:dyDescent="0.15">
      <c r="A40" s="181"/>
      <c r="B40" s="207"/>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08"/>
      <c r="U40" s="653" t="str">
        <f t="shared" si="4"/>
        <v/>
      </c>
      <c r="V40" s="653"/>
      <c r="W40" s="654"/>
      <c r="X40" s="654"/>
      <c r="Y40" s="654"/>
      <c r="Z40" s="654"/>
      <c r="AA40" s="654"/>
      <c r="AB40" s="654"/>
      <c r="AC40" s="654"/>
      <c r="AD40" s="654"/>
      <c r="AE40" s="654"/>
      <c r="AF40" s="654"/>
      <c r="AG40" s="654"/>
      <c r="AH40" s="654"/>
      <c r="AI40" s="654"/>
      <c r="AJ40" s="654"/>
      <c r="AK40" s="654"/>
      <c r="AL40" s="208"/>
      <c r="AM40" s="653" t="str">
        <f t="shared" si="0"/>
        <v/>
      </c>
      <c r="AN40" s="653"/>
      <c r="AO40" s="654"/>
      <c r="AP40" s="654"/>
      <c r="AQ40" s="654"/>
      <c r="AR40" s="654"/>
      <c r="AS40" s="654"/>
      <c r="AT40" s="654"/>
      <c r="AU40" s="654"/>
      <c r="AV40" s="654"/>
      <c r="AW40" s="654"/>
      <c r="AX40" s="654"/>
      <c r="AY40" s="654"/>
      <c r="AZ40" s="654"/>
      <c r="BA40" s="654"/>
      <c r="BB40" s="654"/>
      <c r="BC40" s="654"/>
      <c r="BD40" s="208"/>
      <c r="BE40" s="653" t="str">
        <f t="shared" si="1"/>
        <v/>
      </c>
      <c r="BF40" s="653"/>
      <c r="BG40" s="654"/>
      <c r="BH40" s="654"/>
      <c r="BI40" s="654"/>
      <c r="BJ40" s="654"/>
      <c r="BK40" s="654"/>
      <c r="BL40" s="654"/>
      <c r="BM40" s="654"/>
      <c r="BN40" s="654"/>
      <c r="BO40" s="654"/>
      <c r="BP40" s="654"/>
      <c r="BQ40" s="654"/>
      <c r="BR40" s="654"/>
      <c r="BS40" s="654"/>
      <c r="BT40" s="654"/>
      <c r="BU40" s="654"/>
      <c r="BV40" s="208"/>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08"/>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5"/>
      <c r="DG40" s="655" t="str">
        <f>IF('各会計、関係団体の財政状況及び健全化判断比率'!BR13="","",'各会計、関係団体の財政状況及び健全化判断比率'!BR13)</f>
        <v/>
      </c>
      <c r="DH40" s="655"/>
      <c r="DI40" s="212"/>
      <c r="DJ40" s="180"/>
      <c r="DK40" s="180"/>
      <c r="DL40" s="180"/>
      <c r="DM40" s="180"/>
      <c r="DN40" s="180"/>
      <c r="DO40" s="180"/>
    </row>
    <row r="41" spans="1:119" ht="32.25" customHeight="1" x14ac:dyDescent="0.15">
      <c r="A41" s="181"/>
      <c r="B41" s="207"/>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08"/>
      <c r="U41" s="653" t="str">
        <f t="shared" si="4"/>
        <v/>
      </c>
      <c r="V41" s="653"/>
      <c r="W41" s="654"/>
      <c r="X41" s="654"/>
      <c r="Y41" s="654"/>
      <c r="Z41" s="654"/>
      <c r="AA41" s="654"/>
      <c r="AB41" s="654"/>
      <c r="AC41" s="654"/>
      <c r="AD41" s="654"/>
      <c r="AE41" s="654"/>
      <c r="AF41" s="654"/>
      <c r="AG41" s="654"/>
      <c r="AH41" s="654"/>
      <c r="AI41" s="654"/>
      <c r="AJ41" s="654"/>
      <c r="AK41" s="654"/>
      <c r="AL41" s="208"/>
      <c r="AM41" s="653" t="str">
        <f t="shared" si="0"/>
        <v/>
      </c>
      <c r="AN41" s="653"/>
      <c r="AO41" s="654"/>
      <c r="AP41" s="654"/>
      <c r="AQ41" s="654"/>
      <c r="AR41" s="654"/>
      <c r="AS41" s="654"/>
      <c r="AT41" s="654"/>
      <c r="AU41" s="654"/>
      <c r="AV41" s="654"/>
      <c r="AW41" s="654"/>
      <c r="AX41" s="654"/>
      <c r="AY41" s="654"/>
      <c r="AZ41" s="654"/>
      <c r="BA41" s="654"/>
      <c r="BB41" s="654"/>
      <c r="BC41" s="654"/>
      <c r="BD41" s="208"/>
      <c r="BE41" s="653" t="str">
        <f t="shared" si="1"/>
        <v/>
      </c>
      <c r="BF41" s="653"/>
      <c r="BG41" s="654"/>
      <c r="BH41" s="654"/>
      <c r="BI41" s="654"/>
      <c r="BJ41" s="654"/>
      <c r="BK41" s="654"/>
      <c r="BL41" s="654"/>
      <c r="BM41" s="654"/>
      <c r="BN41" s="654"/>
      <c r="BO41" s="654"/>
      <c r="BP41" s="654"/>
      <c r="BQ41" s="654"/>
      <c r="BR41" s="654"/>
      <c r="BS41" s="654"/>
      <c r="BT41" s="654"/>
      <c r="BU41" s="654"/>
      <c r="BV41" s="208"/>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08"/>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5"/>
      <c r="DG41" s="655" t="str">
        <f>IF('各会計、関係団体の財政状況及び健全化判断比率'!BR14="","",'各会計、関係団体の財政状況及び健全化判断比率'!BR14)</f>
        <v/>
      </c>
      <c r="DH41" s="655"/>
      <c r="DI41" s="212"/>
      <c r="DJ41" s="180"/>
      <c r="DK41" s="180"/>
      <c r="DL41" s="180"/>
      <c r="DM41" s="180"/>
      <c r="DN41" s="180"/>
      <c r="DO41" s="180"/>
    </row>
    <row r="42" spans="1:119" ht="32.25" customHeight="1" x14ac:dyDescent="0.15">
      <c r="A42" s="180"/>
      <c r="B42" s="207"/>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08"/>
      <c r="U42" s="653" t="str">
        <f t="shared" si="4"/>
        <v/>
      </c>
      <c r="V42" s="653"/>
      <c r="W42" s="654"/>
      <c r="X42" s="654"/>
      <c r="Y42" s="654"/>
      <c r="Z42" s="654"/>
      <c r="AA42" s="654"/>
      <c r="AB42" s="654"/>
      <c r="AC42" s="654"/>
      <c r="AD42" s="654"/>
      <c r="AE42" s="654"/>
      <c r="AF42" s="654"/>
      <c r="AG42" s="654"/>
      <c r="AH42" s="654"/>
      <c r="AI42" s="654"/>
      <c r="AJ42" s="654"/>
      <c r="AK42" s="654"/>
      <c r="AL42" s="208"/>
      <c r="AM42" s="653" t="str">
        <f t="shared" si="0"/>
        <v/>
      </c>
      <c r="AN42" s="653"/>
      <c r="AO42" s="654"/>
      <c r="AP42" s="654"/>
      <c r="AQ42" s="654"/>
      <c r="AR42" s="654"/>
      <c r="AS42" s="654"/>
      <c r="AT42" s="654"/>
      <c r="AU42" s="654"/>
      <c r="AV42" s="654"/>
      <c r="AW42" s="654"/>
      <c r="AX42" s="654"/>
      <c r="AY42" s="654"/>
      <c r="AZ42" s="654"/>
      <c r="BA42" s="654"/>
      <c r="BB42" s="654"/>
      <c r="BC42" s="654"/>
      <c r="BD42" s="208"/>
      <c r="BE42" s="653" t="str">
        <f t="shared" si="1"/>
        <v/>
      </c>
      <c r="BF42" s="653"/>
      <c r="BG42" s="654"/>
      <c r="BH42" s="654"/>
      <c r="BI42" s="654"/>
      <c r="BJ42" s="654"/>
      <c r="BK42" s="654"/>
      <c r="BL42" s="654"/>
      <c r="BM42" s="654"/>
      <c r="BN42" s="654"/>
      <c r="BO42" s="654"/>
      <c r="BP42" s="654"/>
      <c r="BQ42" s="654"/>
      <c r="BR42" s="654"/>
      <c r="BS42" s="654"/>
      <c r="BT42" s="654"/>
      <c r="BU42" s="654"/>
      <c r="BV42" s="208"/>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08"/>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5"/>
      <c r="DG42" s="655" t="str">
        <f>IF('各会計、関係団体の財政状況及び健全化判断比率'!BR15="","",'各会計、関係団体の財政状況及び健全化判断比率'!BR15)</f>
        <v/>
      </c>
      <c r="DH42" s="655"/>
      <c r="DI42" s="212"/>
      <c r="DJ42" s="180"/>
      <c r="DK42" s="180"/>
      <c r="DL42" s="180"/>
      <c r="DM42" s="180"/>
      <c r="DN42" s="180"/>
      <c r="DO42" s="180"/>
    </row>
    <row r="43" spans="1:119" ht="32.25" customHeight="1" x14ac:dyDescent="0.15">
      <c r="A43" s="180"/>
      <c r="B43" s="207"/>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08"/>
      <c r="U43" s="653" t="str">
        <f t="shared" si="4"/>
        <v/>
      </c>
      <c r="V43" s="653"/>
      <c r="W43" s="654"/>
      <c r="X43" s="654"/>
      <c r="Y43" s="654"/>
      <c r="Z43" s="654"/>
      <c r="AA43" s="654"/>
      <c r="AB43" s="654"/>
      <c r="AC43" s="654"/>
      <c r="AD43" s="654"/>
      <c r="AE43" s="654"/>
      <c r="AF43" s="654"/>
      <c r="AG43" s="654"/>
      <c r="AH43" s="654"/>
      <c r="AI43" s="654"/>
      <c r="AJ43" s="654"/>
      <c r="AK43" s="654"/>
      <c r="AL43" s="208"/>
      <c r="AM43" s="653" t="str">
        <f t="shared" si="0"/>
        <v/>
      </c>
      <c r="AN43" s="653"/>
      <c r="AO43" s="654"/>
      <c r="AP43" s="654"/>
      <c r="AQ43" s="654"/>
      <c r="AR43" s="654"/>
      <c r="AS43" s="654"/>
      <c r="AT43" s="654"/>
      <c r="AU43" s="654"/>
      <c r="AV43" s="654"/>
      <c r="AW43" s="654"/>
      <c r="AX43" s="654"/>
      <c r="AY43" s="654"/>
      <c r="AZ43" s="654"/>
      <c r="BA43" s="654"/>
      <c r="BB43" s="654"/>
      <c r="BC43" s="654"/>
      <c r="BD43" s="208"/>
      <c r="BE43" s="653" t="str">
        <f t="shared" si="1"/>
        <v/>
      </c>
      <c r="BF43" s="653"/>
      <c r="BG43" s="654"/>
      <c r="BH43" s="654"/>
      <c r="BI43" s="654"/>
      <c r="BJ43" s="654"/>
      <c r="BK43" s="654"/>
      <c r="BL43" s="654"/>
      <c r="BM43" s="654"/>
      <c r="BN43" s="654"/>
      <c r="BO43" s="654"/>
      <c r="BP43" s="654"/>
      <c r="BQ43" s="654"/>
      <c r="BR43" s="654"/>
      <c r="BS43" s="654"/>
      <c r="BT43" s="654"/>
      <c r="BU43" s="654"/>
      <c r="BV43" s="208"/>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08"/>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5"/>
      <c r="DG43" s="655" t="str">
        <f>IF('各会計、関係団体の財政状況及び健全化判断比率'!BR16="","",'各会計、関係団体の財政状況及び健全化判断比率'!BR16)</f>
        <v/>
      </c>
      <c r="DH43" s="655"/>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199</v>
      </c>
      <c r="C46" s="180"/>
      <c r="D46" s="180"/>
      <c r="E46" s="180" t="s">
        <v>200</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201</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202</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203</v>
      </c>
    </row>
    <row r="50" spans="5:5" x14ac:dyDescent="0.15">
      <c r="E50" s="182" t="s">
        <v>204</v>
      </c>
    </row>
    <row r="51" spans="5:5" x14ac:dyDescent="0.15">
      <c r="E51" s="182" t="s">
        <v>205</v>
      </c>
    </row>
    <row r="52" spans="5:5" x14ac:dyDescent="0.15">
      <c r="E52" s="182" t="s">
        <v>206</v>
      </c>
    </row>
    <row r="53" spans="5:5" x14ac:dyDescent="0.15"/>
    <row r="54" spans="5:5" x14ac:dyDescent="0.15"/>
    <row r="55" spans="5:5" x14ac:dyDescent="0.15"/>
    <row r="56" spans="5:5" x14ac:dyDescent="0.15"/>
  </sheetData>
  <sheetProtection algorithmName="SHA-512" hashValue="PtGPWWrubGqvNz8ZML9vNWp5GVdoozGaBZZBb3Y33FzTUGJbIJ7KZS1scEuu/YOzZqhOO0vMPIBhf7U03nz0rQ==" saltValue="E0T/RnR2gK/bgHTCiLgQ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7" zoomScaleNormal="5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5" t="s">
        <v>554</v>
      </c>
      <c r="D34" s="1245"/>
      <c r="E34" s="1246"/>
      <c r="F34" s="32">
        <v>11.92</v>
      </c>
      <c r="G34" s="33">
        <v>12.62</v>
      </c>
      <c r="H34" s="33">
        <v>13.03</v>
      </c>
      <c r="I34" s="33">
        <v>12.11</v>
      </c>
      <c r="J34" s="34">
        <v>12.71</v>
      </c>
      <c r="K34" s="22"/>
      <c r="L34" s="22"/>
      <c r="M34" s="22"/>
      <c r="N34" s="22"/>
      <c r="O34" s="22"/>
      <c r="P34" s="22"/>
    </row>
    <row r="35" spans="1:16" ht="39" customHeight="1" x14ac:dyDescent="0.15">
      <c r="A35" s="22"/>
      <c r="B35" s="35"/>
      <c r="C35" s="1239" t="s">
        <v>555</v>
      </c>
      <c r="D35" s="1240"/>
      <c r="E35" s="1241"/>
      <c r="F35" s="36">
        <v>5.83</v>
      </c>
      <c r="G35" s="37">
        <v>6.73</v>
      </c>
      <c r="H35" s="37">
        <v>6.8</v>
      </c>
      <c r="I35" s="37">
        <v>6.34</v>
      </c>
      <c r="J35" s="38">
        <v>6.38</v>
      </c>
      <c r="K35" s="22"/>
      <c r="L35" s="22"/>
      <c r="M35" s="22"/>
      <c r="N35" s="22"/>
      <c r="O35" s="22"/>
      <c r="P35" s="22"/>
    </row>
    <row r="36" spans="1:16" ht="39" customHeight="1" x14ac:dyDescent="0.15">
      <c r="A36" s="22"/>
      <c r="B36" s="35"/>
      <c r="C36" s="1239" t="s">
        <v>556</v>
      </c>
      <c r="D36" s="1240"/>
      <c r="E36" s="1241"/>
      <c r="F36" s="36">
        <v>2.12</v>
      </c>
      <c r="G36" s="37">
        <v>3.27</v>
      </c>
      <c r="H36" s="37">
        <v>3.18</v>
      </c>
      <c r="I36" s="37">
        <v>2.84</v>
      </c>
      <c r="J36" s="38">
        <v>1.82</v>
      </c>
      <c r="K36" s="22"/>
      <c r="L36" s="22"/>
      <c r="M36" s="22"/>
      <c r="N36" s="22"/>
      <c r="O36" s="22"/>
      <c r="P36" s="22"/>
    </row>
    <row r="37" spans="1:16" ht="39" customHeight="1" x14ac:dyDescent="0.15">
      <c r="A37" s="22"/>
      <c r="B37" s="35"/>
      <c r="C37" s="1239" t="s">
        <v>557</v>
      </c>
      <c r="D37" s="1240"/>
      <c r="E37" s="1241"/>
      <c r="F37" s="36">
        <v>1.1299999999999999</v>
      </c>
      <c r="G37" s="37">
        <v>1.22</v>
      </c>
      <c r="H37" s="37">
        <v>0.9</v>
      </c>
      <c r="I37" s="37">
        <v>0.98</v>
      </c>
      <c r="J37" s="38">
        <v>0.74</v>
      </c>
      <c r="K37" s="22"/>
      <c r="L37" s="22"/>
      <c r="M37" s="22"/>
      <c r="N37" s="22"/>
      <c r="O37" s="22"/>
      <c r="P37" s="22"/>
    </row>
    <row r="38" spans="1:16" ht="39" customHeight="1" x14ac:dyDescent="0.15">
      <c r="A38" s="22"/>
      <c r="B38" s="35"/>
      <c r="C38" s="1239" t="s">
        <v>558</v>
      </c>
      <c r="D38" s="1240"/>
      <c r="E38" s="1241"/>
      <c r="F38" s="36">
        <v>0.22</v>
      </c>
      <c r="G38" s="37">
        <v>0.17</v>
      </c>
      <c r="H38" s="37">
        <v>0.2</v>
      </c>
      <c r="I38" s="37">
        <v>0.17</v>
      </c>
      <c r="J38" s="38">
        <v>7.0000000000000007E-2</v>
      </c>
      <c r="K38" s="22"/>
      <c r="L38" s="22"/>
      <c r="M38" s="22"/>
      <c r="N38" s="22"/>
      <c r="O38" s="22"/>
      <c r="P38" s="22"/>
    </row>
    <row r="39" spans="1:16" ht="39" customHeight="1" x14ac:dyDescent="0.15">
      <c r="A39" s="22"/>
      <c r="B39" s="35"/>
      <c r="C39" s="1239" t="s">
        <v>559</v>
      </c>
      <c r="D39" s="1240"/>
      <c r="E39" s="1241"/>
      <c r="F39" s="36">
        <v>0.09</v>
      </c>
      <c r="G39" s="37">
        <v>0.1</v>
      </c>
      <c r="H39" s="37">
        <v>7.0000000000000007E-2</v>
      </c>
      <c r="I39" s="37">
        <v>0.06</v>
      </c>
      <c r="J39" s="38">
        <v>0.05</v>
      </c>
      <c r="K39" s="22"/>
      <c r="L39" s="22"/>
      <c r="M39" s="22"/>
      <c r="N39" s="22"/>
      <c r="O39" s="22"/>
      <c r="P39" s="22"/>
    </row>
    <row r="40" spans="1:16" ht="39" customHeight="1" x14ac:dyDescent="0.15">
      <c r="A40" s="22"/>
      <c r="B40" s="35"/>
      <c r="C40" s="1239" t="s">
        <v>560</v>
      </c>
      <c r="D40" s="1240"/>
      <c r="E40" s="1241"/>
      <c r="F40" s="36">
        <v>0.15</v>
      </c>
      <c r="G40" s="37">
        <v>0.18</v>
      </c>
      <c r="H40" s="37">
        <v>0.08</v>
      </c>
      <c r="I40" s="37">
        <v>0.08</v>
      </c>
      <c r="J40" s="38">
        <v>0.03</v>
      </c>
      <c r="K40" s="22"/>
      <c r="L40" s="22"/>
      <c r="M40" s="22"/>
      <c r="N40" s="22"/>
      <c r="O40" s="22"/>
      <c r="P40" s="22"/>
    </row>
    <row r="41" spans="1:16" ht="39" customHeight="1" x14ac:dyDescent="0.15">
      <c r="A41" s="22"/>
      <c r="B41" s="35"/>
      <c r="C41" s="1239" t="s">
        <v>561</v>
      </c>
      <c r="D41" s="1240"/>
      <c r="E41" s="1241"/>
      <c r="F41" s="36">
        <v>0.02</v>
      </c>
      <c r="G41" s="37">
        <v>0.05</v>
      </c>
      <c r="H41" s="37">
        <v>0.02</v>
      </c>
      <c r="I41" s="37">
        <v>0.03</v>
      </c>
      <c r="J41" s="38">
        <v>0.03</v>
      </c>
      <c r="K41" s="22"/>
      <c r="L41" s="22"/>
      <c r="M41" s="22"/>
      <c r="N41" s="22"/>
      <c r="O41" s="22"/>
      <c r="P41" s="22"/>
    </row>
    <row r="42" spans="1:16" ht="39" customHeight="1" x14ac:dyDescent="0.15">
      <c r="A42" s="22"/>
      <c r="B42" s="39"/>
      <c r="C42" s="1239" t="s">
        <v>562</v>
      </c>
      <c r="D42" s="1240"/>
      <c r="E42" s="1241"/>
      <c r="F42" s="36" t="s">
        <v>502</v>
      </c>
      <c r="G42" s="37" t="s">
        <v>502</v>
      </c>
      <c r="H42" s="37" t="s">
        <v>502</v>
      </c>
      <c r="I42" s="37" t="s">
        <v>502</v>
      </c>
      <c r="J42" s="38" t="s">
        <v>502</v>
      </c>
      <c r="K42" s="22"/>
      <c r="L42" s="22"/>
      <c r="M42" s="22"/>
      <c r="N42" s="22"/>
      <c r="O42" s="22"/>
      <c r="P42" s="22"/>
    </row>
    <row r="43" spans="1:16" ht="39" customHeight="1" thickBot="1" x14ac:dyDescent="0.2">
      <c r="A43" s="22"/>
      <c r="B43" s="40"/>
      <c r="C43" s="1242" t="s">
        <v>563</v>
      </c>
      <c r="D43" s="1243"/>
      <c r="E43" s="1244"/>
      <c r="F43" s="41">
        <v>0.22</v>
      </c>
      <c r="G43" s="42">
        <v>0.28000000000000003</v>
      </c>
      <c r="H43" s="42">
        <v>0.16</v>
      </c>
      <c r="I43" s="42">
        <v>0.32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D3mo1jPifQ2b26efH7nEbrzd7WHuMeVnZWLr8P2QN+mRabLP6zjv18RduMoHXeVXkur8FKjWtwYSE0uFIc3kw==" saltValue="cirAo3diJthJ+WlEiP+G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2" zoomScaleNormal="62"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1449</v>
      </c>
      <c r="L45" s="60">
        <v>1461</v>
      </c>
      <c r="M45" s="60">
        <v>1433</v>
      </c>
      <c r="N45" s="60">
        <v>1394</v>
      </c>
      <c r="O45" s="61">
        <v>1369</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502</v>
      </c>
      <c r="L46" s="64" t="s">
        <v>502</v>
      </c>
      <c r="M46" s="64" t="s">
        <v>502</v>
      </c>
      <c r="N46" s="64" t="s">
        <v>502</v>
      </c>
      <c r="O46" s="65" t="s">
        <v>502</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502</v>
      </c>
      <c r="L47" s="64" t="s">
        <v>502</v>
      </c>
      <c r="M47" s="64" t="s">
        <v>502</v>
      </c>
      <c r="N47" s="64" t="s">
        <v>502</v>
      </c>
      <c r="O47" s="65" t="s">
        <v>502</v>
      </c>
      <c r="P47" s="48"/>
      <c r="Q47" s="48"/>
      <c r="R47" s="48"/>
      <c r="S47" s="48"/>
      <c r="T47" s="48"/>
      <c r="U47" s="48"/>
    </row>
    <row r="48" spans="1:21" ht="30.75" customHeight="1" x14ac:dyDescent="0.15">
      <c r="A48" s="48"/>
      <c r="B48" s="1249"/>
      <c r="C48" s="1250"/>
      <c r="D48" s="62"/>
      <c r="E48" s="1255" t="s">
        <v>14</v>
      </c>
      <c r="F48" s="1255"/>
      <c r="G48" s="1255"/>
      <c r="H48" s="1255"/>
      <c r="I48" s="1255"/>
      <c r="J48" s="1256"/>
      <c r="K48" s="63">
        <v>248</v>
      </c>
      <c r="L48" s="64">
        <v>252</v>
      </c>
      <c r="M48" s="64">
        <v>248</v>
      </c>
      <c r="N48" s="64">
        <v>242</v>
      </c>
      <c r="O48" s="65">
        <v>227</v>
      </c>
      <c r="P48" s="48"/>
      <c r="Q48" s="48"/>
      <c r="R48" s="48"/>
      <c r="S48" s="48"/>
      <c r="T48" s="48"/>
      <c r="U48" s="48"/>
    </row>
    <row r="49" spans="1:21" ht="30.75" customHeight="1" x14ac:dyDescent="0.15">
      <c r="A49" s="48"/>
      <c r="B49" s="1249"/>
      <c r="C49" s="1250"/>
      <c r="D49" s="62"/>
      <c r="E49" s="1255" t="s">
        <v>15</v>
      </c>
      <c r="F49" s="1255"/>
      <c r="G49" s="1255"/>
      <c r="H49" s="1255"/>
      <c r="I49" s="1255"/>
      <c r="J49" s="1256"/>
      <c r="K49" s="63">
        <v>220</v>
      </c>
      <c r="L49" s="64">
        <v>242</v>
      </c>
      <c r="M49" s="64">
        <v>231</v>
      </c>
      <c r="N49" s="64">
        <v>231</v>
      </c>
      <c r="O49" s="65">
        <v>214</v>
      </c>
      <c r="P49" s="48"/>
      <c r="Q49" s="48"/>
      <c r="R49" s="48"/>
      <c r="S49" s="48"/>
      <c r="T49" s="48"/>
      <c r="U49" s="48"/>
    </row>
    <row r="50" spans="1:21" ht="30.75" customHeight="1" x14ac:dyDescent="0.15">
      <c r="A50" s="48"/>
      <c r="B50" s="1249"/>
      <c r="C50" s="1250"/>
      <c r="D50" s="62"/>
      <c r="E50" s="1255" t="s">
        <v>16</v>
      </c>
      <c r="F50" s="1255"/>
      <c r="G50" s="1255"/>
      <c r="H50" s="1255"/>
      <c r="I50" s="1255"/>
      <c r="J50" s="1256"/>
      <c r="K50" s="63">
        <v>12</v>
      </c>
      <c r="L50" s="64">
        <v>11</v>
      </c>
      <c r="M50" s="64">
        <v>11</v>
      </c>
      <c r="N50" s="64" t="s">
        <v>502</v>
      </c>
      <c r="O50" s="65" t="s">
        <v>502</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502</v>
      </c>
      <c r="L51" s="64" t="s">
        <v>502</v>
      </c>
      <c r="M51" s="64" t="s">
        <v>502</v>
      </c>
      <c r="N51" s="64" t="s">
        <v>502</v>
      </c>
      <c r="O51" s="65" t="s">
        <v>502</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1442</v>
      </c>
      <c r="L52" s="64">
        <v>1438</v>
      </c>
      <c r="M52" s="64">
        <v>1443</v>
      </c>
      <c r="N52" s="64">
        <v>1410</v>
      </c>
      <c r="O52" s="65">
        <v>1375</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487</v>
      </c>
      <c r="L53" s="69">
        <v>528</v>
      </c>
      <c r="M53" s="69">
        <v>480</v>
      </c>
      <c r="N53" s="69">
        <v>457</v>
      </c>
      <c r="O53" s="70">
        <v>435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3" t="s">
        <v>24</v>
      </c>
      <c r="C57" s="1264"/>
      <c r="D57" s="1267" t="s">
        <v>25</v>
      </c>
      <c r="E57" s="1268"/>
      <c r="F57" s="1268"/>
      <c r="G57" s="1268"/>
      <c r="H57" s="1268"/>
      <c r="I57" s="1268"/>
      <c r="J57" s="1269"/>
      <c r="K57" s="380" t="s">
        <v>502</v>
      </c>
      <c r="L57" s="381" t="s">
        <v>502</v>
      </c>
      <c r="M57" s="381" t="s">
        <v>502</v>
      </c>
      <c r="N57" s="381" t="s">
        <v>502</v>
      </c>
      <c r="O57" s="382" t="s">
        <v>502</v>
      </c>
    </row>
    <row r="58" spans="1:21" ht="31.5" customHeight="1" thickBot="1" x14ac:dyDescent="0.2">
      <c r="B58" s="1265"/>
      <c r="C58" s="1266"/>
      <c r="D58" s="1270" t="s">
        <v>26</v>
      </c>
      <c r="E58" s="1271"/>
      <c r="F58" s="1271"/>
      <c r="G58" s="1271"/>
      <c r="H58" s="1271"/>
      <c r="I58" s="1271"/>
      <c r="J58" s="1272"/>
      <c r="K58" s="380" t="s">
        <v>502</v>
      </c>
      <c r="L58" s="381" t="s">
        <v>502</v>
      </c>
      <c r="M58" s="381" t="s">
        <v>502</v>
      </c>
      <c r="N58" s="381" t="s">
        <v>502</v>
      </c>
      <c r="O58" s="382" t="s">
        <v>502</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I+OhLh+J+U4R+VvttnZtDFc7MmRjF7PUuVTFaHf27NRJR8RJ4jMf/YYmvqt8IaTTUxRcS+xsHIQ64+sy9AXA==" saltValue="C8IhlEys3rp8qUbzQjhD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544</v>
      </c>
      <c r="J40" s="94" t="s">
        <v>545</v>
      </c>
      <c r="K40" s="94" t="s">
        <v>546</v>
      </c>
      <c r="L40" s="94" t="s">
        <v>547</v>
      </c>
      <c r="M40" s="95" t="s">
        <v>548</v>
      </c>
    </row>
    <row r="41" spans="2:13" ht="27.75" customHeight="1" x14ac:dyDescent="0.15">
      <c r="B41" s="1273" t="s">
        <v>29</v>
      </c>
      <c r="C41" s="1274"/>
      <c r="D41" s="96"/>
      <c r="E41" s="1279" t="s">
        <v>30</v>
      </c>
      <c r="F41" s="1279"/>
      <c r="G41" s="1279"/>
      <c r="H41" s="1280"/>
      <c r="I41" s="97">
        <v>13895</v>
      </c>
      <c r="J41" s="98">
        <v>13220</v>
      </c>
      <c r="K41" s="98">
        <v>12443</v>
      </c>
      <c r="L41" s="98">
        <v>11647</v>
      </c>
      <c r="M41" s="99">
        <v>10974</v>
      </c>
    </row>
    <row r="42" spans="2:13" ht="27.75" customHeight="1" x14ac:dyDescent="0.15">
      <c r="B42" s="1275"/>
      <c r="C42" s="1276"/>
      <c r="D42" s="100"/>
      <c r="E42" s="1281" t="s">
        <v>31</v>
      </c>
      <c r="F42" s="1281"/>
      <c r="G42" s="1281"/>
      <c r="H42" s="1282"/>
      <c r="I42" s="101">
        <v>23</v>
      </c>
      <c r="J42" s="102">
        <v>11</v>
      </c>
      <c r="K42" s="102" t="s">
        <v>502</v>
      </c>
      <c r="L42" s="102" t="s">
        <v>502</v>
      </c>
      <c r="M42" s="103" t="s">
        <v>502</v>
      </c>
    </row>
    <row r="43" spans="2:13" ht="27.75" customHeight="1" x14ac:dyDescent="0.15">
      <c r="B43" s="1275"/>
      <c r="C43" s="1276"/>
      <c r="D43" s="100"/>
      <c r="E43" s="1281" t="s">
        <v>32</v>
      </c>
      <c r="F43" s="1281"/>
      <c r="G43" s="1281"/>
      <c r="H43" s="1282"/>
      <c r="I43" s="101">
        <v>3548</v>
      </c>
      <c r="J43" s="102">
        <v>3391</v>
      </c>
      <c r="K43" s="102">
        <v>3210</v>
      </c>
      <c r="L43" s="102">
        <v>3030</v>
      </c>
      <c r="M43" s="103">
        <v>2902</v>
      </c>
    </row>
    <row r="44" spans="2:13" ht="27.75" customHeight="1" x14ac:dyDescent="0.15">
      <c r="B44" s="1275"/>
      <c r="C44" s="1276"/>
      <c r="D44" s="100"/>
      <c r="E44" s="1281" t="s">
        <v>33</v>
      </c>
      <c r="F44" s="1281"/>
      <c r="G44" s="1281"/>
      <c r="H44" s="1282"/>
      <c r="I44" s="101">
        <v>1444</v>
      </c>
      <c r="J44" s="102">
        <v>1269</v>
      </c>
      <c r="K44" s="102">
        <v>1091</v>
      </c>
      <c r="L44" s="102">
        <v>895</v>
      </c>
      <c r="M44" s="103">
        <v>749</v>
      </c>
    </row>
    <row r="45" spans="2:13" ht="27.75" customHeight="1" x14ac:dyDescent="0.15">
      <c r="B45" s="1275"/>
      <c r="C45" s="1276"/>
      <c r="D45" s="100"/>
      <c r="E45" s="1281" t="s">
        <v>34</v>
      </c>
      <c r="F45" s="1281"/>
      <c r="G45" s="1281"/>
      <c r="H45" s="1282"/>
      <c r="I45" s="101">
        <v>2956</v>
      </c>
      <c r="J45" s="102">
        <v>2953</v>
      </c>
      <c r="K45" s="102">
        <v>2960</v>
      </c>
      <c r="L45" s="102">
        <v>2834</v>
      </c>
      <c r="M45" s="103">
        <v>2780</v>
      </c>
    </row>
    <row r="46" spans="2:13" ht="27.75" customHeight="1" x14ac:dyDescent="0.15">
      <c r="B46" s="1275"/>
      <c r="C46" s="1276"/>
      <c r="D46" s="104"/>
      <c r="E46" s="1281" t="s">
        <v>35</v>
      </c>
      <c r="F46" s="1281"/>
      <c r="G46" s="1281"/>
      <c r="H46" s="1282"/>
      <c r="I46" s="101" t="s">
        <v>502</v>
      </c>
      <c r="J46" s="102" t="s">
        <v>502</v>
      </c>
      <c r="K46" s="102" t="s">
        <v>502</v>
      </c>
      <c r="L46" s="102" t="s">
        <v>502</v>
      </c>
      <c r="M46" s="103" t="s">
        <v>502</v>
      </c>
    </row>
    <row r="47" spans="2:13" ht="27.75" customHeight="1" x14ac:dyDescent="0.15">
      <c r="B47" s="1275"/>
      <c r="C47" s="1276"/>
      <c r="D47" s="105"/>
      <c r="E47" s="1283" t="s">
        <v>36</v>
      </c>
      <c r="F47" s="1284"/>
      <c r="G47" s="1284"/>
      <c r="H47" s="1285"/>
      <c r="I47" s="101" t="s">
        <v>502</v>
      </c>
      <c r="J47" s="102" t="s">
        <v>502</v>
      </c>
      <c r="K47" s="102" t="s">
        <v>502</v>
      </c>
      <c r="L47" s="102" t="s">
        <v>502</v>
      </c>
      <c r="M47" s="103" t="s">
        <v>502</v>
      </c>
    </row>
    <row r="48" spans="2:13" ht="27.75" customHeight="1" x14ac:dyDescent="0.15">
      <c r="B48" s="1275"/>
      <c r="C48" s="1276"/>
      <c r="D48" s="100"/>
      <c r="E48" s="1281" t="s">
        <v>37</v>
      </c>
      <c r="F48" s="1281"/>
      <c r="G48" s="1281"/>
      <c r="H48" s="1282"/>
      <c r="I48" s="101" t="s">
        <v>502</v>
      </c>
      <c r="J48" s="102" t="s">
        <v>502</v>
      </c>
      <c r="K48" s="102" t="s">
        <v>502</v>
      </c>
      <c r="L48" s="102" t="s">
        <v>502</v>
      </c>
      <c r="M48" s="103" t="s">
        <v>502</v>
      </c>
    </row>
    <row r="49" spans="2:13" ht="27.75" customHeight="1" x14ac:dyDescent="0.15">
      <c r="B49" s="1277"/>
      <c r="C49" s="1278"/>
      <c r="D49" s="100"/>
      <c r="E49" s="1281" t="s">
        <v>38</v>
      </c>
      <c r="F49" s="1281"/>
      <c r="G49" s="1281"/>
      <c r="H49" s="1282"/>
      <c r="I49" s="101" t="s">
        <v>502</v>
      </c>
      <c r="J49" s="102" t="s">
        <v>502</v>
      </c>
      <c r="K49" s="102" t="s">
        <v>502</v>
      </c>
      <c r="L49" s="102" t="s">
        <v>502</v>
      </c>
      <c r="M49" s="103" t="s">
        <v>502</v>
      </c>
    </row>
    <row r="50" spans="2:13" ht="27.75" customHeight="1" x14ac:dyDescent="0.15">
      <c r="B50" s="1286" t="s">
        <v>39</v>
      </c>
      <c r="C50" s="1287"/>
      <c r="D50" s="106"/>
      <c r="E50" s="1281" t="s">
        <v>40</v>
      </c>
      <c r="F50" s="1281"/>
      <c r="G50" s="1281"/>
      <c r="H50" s="1282"/>
      <c r="I50" s="101">
        <v>5329</v>
      </c>
      <c r="J50" s="102">
        <v>5372</v>
      </c>
      <c r="K50" s="102">
        <v>5792</v>
      </c>
      <c r="L50" s="102">
        <v>6232</v>
      </c>
      <c r="M50" s="103">
        <v>6837</v>
      </c>
    </row>
    <row r="51" spans="2:13" ht="27.75" customHeight="1" x14ac:dyDescent="0.15">
      <c r="B51" s="1275"/>
      <c r="C51" s="1276"/>
      <c r="D51" s="100"/>
      <c r="E51" s="1281" t="s">
        <v>41</v>
      </c>
      <c r="F51" s="1281"/>
      <c r="G51" s="1281"/>
      <c r="H51" s="1282"/>
      <c r="I51" s="101">
        <v>21</v>
      </c>
      <c r="J51" s="102">
        <v>19</v>
      </c>
      <c r="K51" s="102">
        <v>14</v>
      </c>
      <c r="L51" s="102">
        <v>12</v>
      </c>
      <c r="M51" s="103">
        <v>12</v>
      </c>
    </row>
    <row r="52" spans="2:13" ht="27.75" customHeight="1" x14ac:dyDescent="0.15">
      <c r="B52" s="1277"/>
      <c r="C52" s="1278"/>
      <c r="D52" s="100"/>
      <c r="E52" s="1281" t="s">
        <v>42</v>
      </c>
      <c r="F52" s="1281"/>
      <c r="G52" s="1281"/>
      <c r="H52" s="1282"/>
      <c r="I52" s="101">
        <v>14752</v>
      </c>
      <c r="J52" s="102">
        <v>14063</v>
      </c>
      <c r="K52" s="102">
        <v>13278</v>
      </c>
      <c r="L52" s="102">
        <v>12541</v>
      </c>
      <c r="M52" s="103">
        <v>11867</v>
      </c>
    </row>
    <row r="53" spans="2:13" ht="27.75" customHeight="1" thickBot="1" x14ac:dyDescent="0.2">
      <c r="B53" s="1288" t="s">
        <v>43</v>
      </c>
      <c r="C53" s="1289"/>
      <c r="D53" s="107"/>
      <c r="E53" s="1290" t="s">
        <v>44</v>
      </c>
      <c r="F53" s="1290"/>
      <c r="G53" s="1290"/>
      <c r="H53" s="1291"/>
      <c r="I53" s="108">
        <v>1763</v>
      </c>
      <c r="J53" s="109">
        <v>1389</v>
      </c>
      <c r="K53" s="109">
        <v>621</v>
      </c>
      <c r="L53" s="109">
        <v>-379</v>
      </c>
      <c r="M53" s="110">
        <v>-1312</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k/NZ99tkdvZl7RrmG0JrrU/d0TlOwP/P+BDmGnWCqcsl7wtCBgyjs1NDEy+/UQAvtooxk4+SPL83kYdPpm7+g==" saltValue="SOBa5QhUX9FvUqeZvXu0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300" t="s">
        <v>47</v>
      </c>
      <c r="D55" s="1300"/>
      <c r="E55" s="1301"/>
      <c r="F55" s="122">
        <v>1852</v>
      </c>
      <c r="G55" s="122">
        <v>1807</v>
      </c>
      <c r="H55" s="123">
        <v>1852</v>
      </c>
    </row>
    <row r="56" spans="2:8" ht="52.5" customHeight="1" x14ac:dyDescent="0.15">
      <c r="B56" s="124"/>
      <c r="C56" s="1302" t="s">
        <v>48</v>
      </c>
      <c r="D56" s="1302"/>
      <c r="E56" s="1303"/>
      <c r="F56" s="125">
        <v>117</v>
      </c>
      <c r="G56" s="125">
        <v>117</v>
      </c>
      <c r="H56" s="126">
        <v>118</v>
      </c>
    </row>
    <row r="57" spans="2:8" ht="53.25" customHeight="1" x14ac:dyDescent="0.15">
      <c r="B57" s="124"/>
      <c r="C57" s="1304" t="s">
        <v>49</v>
      </c>
      <c r="D57" s="1304"/>
      <c r="E57" s="1305"/>
      <c r="F57" s="127">
        <v>4424</v>
      </c>
      <c r="G57" s="127">
        <v>4733</v>
      </c>
      <c r="H57" s="128">
        <v>5183</v>
      </c>
    </row>
    <row r="58" spans="2:8" ht="45.75" customHeight="1" x14ac:dyDescent="0.15">
      <c r="B58" s="129"/>
      <c r="C58" s="1292" t="s">
        <v>570</v>
      </c>
      <c r="D58" s="1293"/>
      <c r="E58" s="1294"/>
      <c r="F58" s="130">
        <v>1628</v>
      </c>
      <c r="G58" s="130">
        <v>1594</v>
      </c>
      <c r="H58" s="131">
        <v>1695</v>
      </c>
    </row>
    <row r="59" spans="2:8" ht="45.75" customHeight="1" x14ac:dyDescent="0.15">
      <c r="B59" s="129"/>
      <c r="C59" s="1292" t="s">
        <v>571</v>
      </c>
      <c r="D59" s="1293"/>
      <c r="E59" s="1294"/>
      <c r="F59" s="130">
        <v>1340</v>
      </c>
      <c r="G59" s="130">
        <v>1340</v>
      </c>
      <c r="H59" s="131">
        <v>1340</v>
      </c>
    </row>
    <row r="60" spans="2:8" ht="45.75" customHeight="1" x14ac:dyDescent="0.15">
      <c r="B60" s="129"/>
      <c r="C60" s="1292" t="s">
        <v>572</v>
      </c>
      <c r="D60" s="1293"/>
      <c r="E60" s="1294"/>
      <c r="F60" s="130">
        <v>550</v>
      </c>
      <c r="G60" s="130">
        <v>870</v>
      </c>
      <c r="H60" s="131">
        <v>1240</v>
      </c>
    </row>
    <row r="61" spans="2:8" ht="45.75" customHeight="1" x14ac:dyDescent="0.15">
      <c r="B61" s="129"/>
      <c r="C61" s="1292" t="s">
        <v>573</v>
      </c>
      <c r="D61" s="1293"/>
      <c r="E61" s="1294"/>
      <c r="F61" s="130">
        <v>416</v>
      </c>
      <c r="G61" s="130">
        <v>416</v>
      </c>
      <c r="H61" s="131">
        <v>410</v>
      </c>
    </row>
    <row r="62" spans="2:8" ht="45.75" customHeight="1" thickBot="1" x14ac:dyDescent="0.2">
      <c r="B62" s="132"/>
      <c r="C62" s="1295" t="s">
        <v>574</v>
      </c>
      <c r="D62" s="1296"/>
      <c r="E62" s="1297"/>
      <c r="F62" s="133">
        <v>274</v>
      </c>
      <c r="G62" s="133">
        <v>267</v>
      </c>
      <c r="H62" s="134">
        <v>260</v>
      </c>
    </row>
    <row r="63" spans="2:8" ht="52.5" customHeight="1" thickBot="1" x14ac:dyDescent="0.2">
      <c r="B63" s="135"/>
      <c r="C63" s="1298" t="s">
        <v>50</v>
      </c>
      <c r="D63" s="1298"/>
      <c r="E63" s="1299"/>
      <c r="F63" s="136">
        <v>6393</v>
      </c>
      <c r="G63" s="136">
        <v>6657</v>
      </c>
      <c r="H63" s="137">
        <v>7153</v>
      </c>
    </row>
    <row r="64" spans="2:8" ht="15" customHeight="1" x14ac:dyDescent="0.15"/>
  </sheetData>
  <sheetProtection algorithmName="SHA-512" hashValue="NenxYKvVZf99mqkyU7dRav85k2InGwSFxMZl0qHEk+fJ/1LBE7/eSS2GLA/A+2c/vswJjib6FsOXhH9EDfqk0g==" saltValue="EfYkA0YHBzpEvH3aN5t7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5"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6"/>
      <c r="DG10" s="286"/>
      <c r="DH10" s="286"/>
      <c r="DI10" s="286"/>
      <c r="DJ10" s="286"/>
      <c r="DK10" s="286"/>
      <c r="DL10" s="286"/>
      <c r="DM10" s="286"/>
      <c r="DN10" s="286"/>
      <c r="DO10" s="286"/>
      <c r="DP10" s="286"/>
      <c r="DQ10" s="286"/>
      <c r="DR10" s="286"/>
      <c r="DS10" s="286"/>
      <c r="DT10" s="286"/>
      <c r="DU10" s="286"/>
      <c r="DV10" s="286"/>
      <c r="DW10" s="286"/>
      <c r="EM10" s="285" t="s">
        <v>588</v>
      </c>
    </row>
    <row r="11" spans="1:143" s="285"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6"/>
      <c r="DG12" s="286"/>
      <c r="DH12" s="286"/>
      <c r="DI12" s="286"/>
      <c r="DJ12" s="286"/>
      <c r="DK12" s="286"/>
      <c r="DL12" s="286"/>
      <c r="DM12" s="286"/>
      <c r="DN12" s="286"/>
      <c r="DO12" s="286"/>
      <c r="DP12" s="286"/>
      <c r="DQ12" s="286"/>
      <c r="DR12" s="286"/>
      <c r="DS12" s="286"/>
      <c r="DT12" s="286"/>
      <c r="DU12" s="286"/>
      <c r="DV12" s="286"/>
      <c r="DW12" s="286"/>
      <c r="EM12" s="285" t="s">
        <v>588</v>
      </c>
    </row>
    <row r="13" spans="1:143" s="285"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589</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590</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6" t="s">
        <v>599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2"/>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2"/>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2"/>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2"/>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591</v>
      </c>
    </row>
    <row r="50" spans="1:109" x14ac:dyDescent="0.15">
      <c r="B50" s="392"/>
      <c r="G50" s="1315"/>
      <c r="H50" s="1315"/>
      <c r="I50" s="1315"/>
      <c r="J50" s="1315"/>
      <c r="K50" s="402"/>
      <c r="L50" s="402"/>
      <c r="M50" s="403"/>
      <c r="N50" s="403"/>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544</v>
      </c>
      <c r="BQ50" s="1319"/>
      <c r="BR50" s="1319"/>
      <c r="BS50" s="1319"/>
      <c r="BT50" s="1319"/>
      <c r="BU50" s="1319"/>
      <c r="BV50" s="1319"/>
      <c r="BW50" s="1319"/>
      <c r="BX50" s="1319" t="s">
        <v>545</v>
      </c>
      <c r="BY50" s="1319"/>
      <c r="BZ50" s="1319"/>
      <c r="CA50" s="1319"/>
      <c r="CB50" s="1319"/>
      <c r="CC50" s="1319"/>
      <c r="CD50" s="1319"/>
      <c r="CE50" s="1319"/>
      <c r="CF50" s="1319" t="s">
        <v>546</v>
      </c>
      <c r="CG50" s="1319"/>
      <c r="CH50" s="1319"/>
      <c r="CI50" s="1319"/>
      <c r="CJ50" s="1319"/>
      <c r="CK50" s="1319"/>
      <c r="CL50" s="1319"/>
      <c r="CM50" s="1319"/>
      <c r="CN50" s="1319" t="s">
        <v>547</v>
      </c>
      <c r="CO50" s="1319"/>
      <c r="CP50" s="1319"/>
      <c r="CQ50" s="1319"/>
      <c r="CR50" s="1319"/>
      <c r="CS50" s="1319"/>
      <c r="CT50" s="1319"/>
      <c r="CU50" s="1319"/>
      <c r="CV50" s="1319" t="s">
        <v>548</v>
      </c>
      <c r="CW50" s="1319"/>
      <c r="CX50" s="1319"/>
      <c r="CY50" s="1319"/>
      <c r="CZ50" s="1319"/>
      <c r="DA50" s="1319"/>
      <c r="DB50" s="1319"/>
      <c r="DC50" s="1319"/>
    </row>
    <row r="51" spans="1:109" ht="13.5" customHeight="1" x14ac:dyDescent="0.15">
      <c r="B51" s="392"/>
      <c r="G51" s="1326"/>
      <c r="H51" s="1326"/>
      <c r="I51" s="1324"/>
      <c r="J51" s="1324"/>
      <c r="K51" s="1321"/>
      <c r="L51" s="1321"/>
      <c r="M51" s="1321"/>
      <c r="N51" s="1321"/>
      <c r="AM51" s="401"/>
      <c r="AN51" s="1322" t="s">
        <v>592</v>
      </c>
      <c r="AO51" s="1322"/>
      <c r="AP51" s="1322"/>
      <c r="AQ51" s="1322"/>
      <c r="AR51" s="1322"/>
      <c r="AS51" s="1322"/>
      <c r="AT51" s="1322"/>
      <c r="AU51" s="1322"/>
      <c r="AV51" s="1322"/>
      <c r="AW51" s="1322"/>
      <c r="AX51" s="1322"/>
      <c r="AY51" s="1322"/>
      <c r="AZ51" s="1322"/>
      <c r="BA51" s="1322"/>
      <c r="BB51" s="1322" t="s">
        <v>593</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3"/>
      <c r="BY51" s="1320"/>
      <c r="BZ51" s="1320"/>
      <c r="CA51" s="1320"/>
      <c r="CB51" s="1320"/>
      <c r="CC51" s="1320"/>
      <c r="CD51" s="1320"/>
      <c r="CE51" s="1320"/>
      <c r="CF51" s="1323"/>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x14ac:dyDescent="0.15">
      <c r="B52" s="392"/>
      <c r="G52" s="1326"/>
      <c r="H52" s="1326"/>
      <c r="I52" s="1324"/>
      <c r="J52" s="1324"/>
      <c r="K52" s="1321"/>
      <c r="L52" s="1321"/>
      <c r="M52" s="1321"/>
      <c r="N52" s="1321"/>
      <c r="AM52" s="401"/>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0"/>
      <c r="B53" s="392"/>
      <c r="G53" s="1326"/>
      <c r="H53" s="1326"/>
      <c r="I53" s="1315"/>
      <c r="J53" s="1315"/>
      <c r="K53" s="1321"/>
      <c r="L53" s="1321"/>
      <c r="M53" s="1321"/>
      <c r="N53" s="1321"/>
      <c r="AM53" s="401"/>
      <c r="AN53" s="1322"/>
      <c r="AO53" s="1322"/>
      <c r="AP53" s="1322"/>
      <c r="AQ53" s="1322"/>
      <c r="AR53" s="1322"/>
      <c r="AS53" s="1322"/>
      <c r="AT53" s="1322"/>
      <c r="AU53" s="1322"/>
      <c r="AV53" s="1322"/>
      <c r="AW53" s="1322"/>
      <c r="AX53" s="1322"/>
      <c r="AY53" s="1322"/>
      <c r="AZ53" s="1322"/>
      <c r="BA53" s="1322"/>
      <c r="BB53" s="1322" t="s">
        <v>594</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3"/>
      <c r="BY53" s="1320"/>
      <c r="BZ53" s="1320"/>
      <c r="CA53" s="1320"/>
      <c r="CB53" s="1320"/>
      <c r="CC53" s="1320"/>
      <c r="CD53" s="1320"/>
      <c r="CE53" s="1320"/>
      <c r="CF53" s="1323"/>
      <c r="CG53" s="1320"/>
      <c r="CH53" s="1320"/>
      <c r="CI53" s="1320"/>
      <c r="CJ53" s="1320"/>
      <c r="CK53" s="1320"/>
      <c r="CL53" s="1320"/>
      <c r="CM53" s="1320"/>
      <c r="CN53" s="1320">
        <v>67.7</v>
      </c>
      <c r="CO53" s="1320"/>
      <c r="CP53" s="1320"/>
      <c r="CQ53" s="1320"/>
      <c r="CR53" s="1320"/>
      <c r="CS53" s="1320"/>
      <c r="CT53" s="1320"/>
      <c r="CU53" s="1320"/>
      <c r="CV53" s="1320">
        <v>68.3</v>
      </c>
      <c r="CW53" s="1320"/>
      <c r="CX53" s="1320"/>
      <c r="CY53" s="1320"/>
      <c r="CZ53" s="1320"/>
      <c r="DA53" s="1320"/>
      <c r="DB53" s="1320"/>
      <c r="DC53" s="1320"/>
    </row>
    <row r="54" spans="1:109" x14ac:dyDescent="0.15">
      <c r="A54" s="400"/>
      <c r="B54" s="392"/>
      <c r="G54" s="1326"/>
      <c r="H54" s="1326"/>
      <c r="I54" s="1315"/>
      <c r="J54" s="1315"/>
      <c r="K54" s="1321"/>
      <c r="L54" s="1321"/>
      <c r="M54" s="1321"/>
      <c r="N54" s="1321"/>
      <c r="AM54" s="401"/>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0"/>
      <c r="B55" s="392"/>
      <c r="G55" s="1315"/>
      <c r="H55" s="1315"/>
      <c r="I55" s="1315"/>
      <c r="J55" s="1315"/>
      <c r="K55" s="1321"/>
      <c r="L55" s="1321"/>
      <c r="M55" s="1321"/>
      <c r="N55" s="1321"/>
      <c r="AN55" s="1319" t="s">
        <v>595</v>
      </c>
      <c r="AO55" s="1319"/>
      <c r="AP55" s="1319"/>
      <c r="AQ55" s="1319"/>
      <c r="AR55" s="1319"/>
      <c r="AS55" s="1319"/>
      <c r="AT55" s="1319"/>
      <c r="AU55" s="1319"/>
      <c r="AV55" s="1319"/>
      <c r="AW55" s="1319"/>
      <c r="AX55" s="1319"/>
      <c r="AY55" s="1319"/>
      <c r="AZ55" s="1319"/>
      <c r="BA55" s="1319"/>
      <c r="BB55" s="1322" t="s">
        <v>593</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3"/>
      <c r="BY55" s="1320"/>
      <c r="BZ55" s="1320"/>
      <c r="CA55" s="1320"/>
      <c r="CB55" s="1320"/>
      <c r="CC55" s="1320"/>
      <c r="CD55" s="1320"/>
      <c r="CE55" s="1320"/>
      <c r="CF55" s="1323"/>
      <c r="CG55" s="1320"/>
      <c r="CH55" s="1320"/>
      <c r="CI55" s="1320"/>
      <c r="CJ55" s="1320"/>
      <c r="CK55" s="1320"/>
      <c r="CL55" s="1320"/>
      <c r="CM55" s="1320"/>
      <c r="CN55" s="1320">
        <v>15.4</v>
      </c>
      <c r="CO55" s="1320"/>
      <c r="CP55" s="1320"/>
      <c r="CQ55" s="1320"/>
      <c r="CR55" s="1320"/>
      <c r="CS55" s="1320"/>
      <c r="CT55" s="1320"/>
      <c r="CU55" s="1320"/>
      <c r="CV55" s="1320">
        <v>14.9</v>
      </c>
      <c r="CW55" s="1320"/>
      <c r="CX55" s="1320"/>
      <c r="CY55" s="1320"/>
      <c r="CZ55" s="1320"/>
      <c r="DA55" s="1320"/>
      <c r="DB55" s="1320"/>
      <c r="DC55" s="1320"/>
    </row>
    <row r="56" spans="1:109" x14ac:dyDescent="0.15">
      <c r="A56" s="400"/>
      <c r="B56" s="392"/>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0" customFormat="1" x14ac:dyDescent="0.15">
      <c r="B57" s="404"/>
      <c r="G57" s="1315"/>
      <c r="H57" s="1315"/>
      <c r="I57" s="1325"/>
      <c r="J57" s="1325"/>
      <c r="K57" s="1321"/>
      <c r="L57" s="1321"/>
      <c r="M57" s="1321"/>
      <c r="N57" s="1321"/>
      <c r="AM57" s="385"/>
      <c r="AN57" s="1319"/>
      <c r="AO57" s="1319"/>
      <c r="AP57" s="1319"/>
      <c r="AQ57" s="1319"/>
      <c r="AR57" s="1319"/>
      <c r="AS57" s="1319"/>
      <c r="AT57" s="1319"/>
      <c r="AU57" s="1319"/>
      <c r="AV57" s="1319"/>
      <c r="AW57" s="1319"/>
      <c r="AX57" s="1319"/>
      <c r="AY57" s="1319"/>
      <c r="AZ57" s="1319"/>
      <c r="BA57" s="1319"/>
      <c r="BB57" s="1322" t="s">
        <v>594</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3"/>
      <c r="BY57" s="1320"/>
      <c r="BZ57" s="1320"/>
      <c r="CA57" s="1320"/>
      <c r="CB57" s="1320"/>
      <c r="CC57" s="1320"/>
      <c r="CD57" s="1320"/>
      <c r="CE57" s="1320"/>
      <c r="CF57" s="1323"/>
      <c r="CG57" s="1320"/>
      <c r="CH57" s="1320"/>
      <c r="CI57" s="1320"/>
      <c r="CJ57" s="1320"/>
      <c r="CK57" s="1320"/>
      <c r="CL57" s="1320"/>
      <c r="CM57" s="1320"/>
      <c r="CN57" s="1320">
        <v>57.5</v>
      </c>
      <c r="CO57" s="1320"/>
      <c r="CP57" s="1320"/>
      <c r="CQ57" s="1320"/>
      <c r="CR57" s="1320"/>
      <c r="CS57" s="1320"/>
      <c r="CT57" s="1320"/>
      <c r="CU57" s="1320"/>
      <c r="CV57" s="1320">
        <v>58.4</v>
      </c>
      <c r="CW57" s="1320"/>
      <c r="CX57" s="1320"/>
      <c r="CY57" s="1320"/>
      <c r="CZ57" s="1320"/>
      <c r="DA57" s="1320"/>
      <c r="DB57" s="1320"/>
      <c r="DC57" s="1320"/>
      <c r="DD57" s="405"/>
      <c r="DE57" s="404"/>
    </row>
    <row r="58" spans="1:109" s="400" customFormat="1" x14ac:dyDescent="0.15">
      <c r="A58" s="385"/>
      <c r="B58" s="404"/>
      <c r="G58" s="1315"/>
      <c r="H58" s="1315"/>
      <c r="I58" s="1325"/>
      <c r="J58" s="1325"/>
      <c r="K58" s="1321"/>
      <c r="L58" s="1321"/>
      <c r="M58" s="1321"/>
      <c r="N58" s="1321"/>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596</v>
      </c>
    </row>
    <row r="64" spans="1:109" x14ac:dyDescent="0.15">
      <c r="B64" s="392"/>
      <c r="G64" s="399"/>
      <c r="I64" s="412"/>
      <c r="J64" s="412"/>
      <c r="K64" s="412"/>
      <c r="L64" s="412"/>
      <c r="M64" s="412"/>
      <c r="N64" s="413"/>
      <c r="AM64" s="399"/>
      <c r="AN64" s="399" t="s">
        <v>590</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6" t="s">
        <v>600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2"/>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2"/>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2"/>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2"/>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591</v>
      </c>
    </row>
    <row r="72" spans="2:107" x14ac:dyDescent="0.15">
      <c r="B72" s="392"/>
      <c r="G72" s="1315"/>
      <c r="H72" s="1315"/>
      <c r="I72" s="1315"/>
      <c r="J72" s="1315"/>
      <c r="K72" s="402"/>
      <c r="L72" s="402"/>
      <c r="M72" s="403"/>
      <c r="N72" s="403"/>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544</v>
      </c>
      <c r="BQ72" s="1319"/>
      <c r="BR72" s="1319"/>
      <c r="BS72" s="1319"/>
      <c r="BT72" s="1319"/>
      <c r="BU72" s="1319"/>
      <c r="BV72" s="1319"/>
      <c r="BW72" s="1319"/>
      <c r="BX72" s="1319" t="s">
        <v>545</v>
      </c>
      <c r="BY72" s="1319"/>
      <c r="BZ72" s="1319"/>
      <c r="CA72" s="1319"/>
      <c r="CB72" s="1319"/>
      <c r="CC72" s="1319"/>
      <c r="CD72" s="1319"/>
      <c r="CE72" s="1319"/>
      <c r="CF72" s="1319" t="s">
        <v>546</v>
      </c>
      <c r="CG72" s="1319"/>
      <c r="CH72" s="1319"/>
      <c r="CI72" s="1319"/>
      <c r="CJ72" s="1319"/>
      <c r="CK72" s="1319"/>
      <c r="CL72" s="1319"/>
      <c r="CM72" s="1319"/>
      <c r="CN72" s="1319" t="s">
        <v>547</v>
      </c>
      <c r="CO72" s="1319"/>
      <c r="CP72" s="1319"/>
      <c r="CQ72" s="1319"/>
      <c r="CR72" s="1319"/>
      <c r="CS72" s="1319"/>
      <c r="CT72" s="1319"/>
      <c r="CU72" s="1319"/>
      <c r="CV72" s="1319" t="s">
        <v>548</v>
      </c>
      <c r="CW72" s="1319"/>
      <c r="CX72" s="1319"/>
      <c r="CY72" s="1319"/>
      <c r="CZ72" s="1319"/>
      <c r="DA72" s="1319"/>
      <c r="DB72" s="1319"/>
      <c r="DC72" s="1319"/>
    </row>
    <row r="73" spans="2:107" x14ac:dyDescent="0.15">
      <c r="B73" s="392"/>
      <c r="G73" s="1326"/>
      <c r="H73" s="1326"/>
      <c r="I73" s="1326"/>
      <c r="J73" s="1326"/>
      <c r="K73" s="1327"/>
      <c r="L73" s="1327"/>
      <c r="M73" s="1327"/>
      <c r="N73" s="1327"/>
      <c r="AM73" s="401"/>
      <c r="AN73" s="1322" t="s">
        <v>592</v>
      </c>
      <c r="AO73" s="1322"/>
      <c r="AP73" s="1322"/>
      <c r="AQ73" s="1322"/>
      <c r="AR73" s="1322"/>
      <c r="AS73" s="1322"/>
      <c r="AT73" s="1322"/>
      <c r="AU73" s="1322"/>
      <c r="AV73" s="1322"/>
      <c r="AW73" s="1322"/>
      <c r="AX73" s="1322"/>
      <c r="AY73" s="1322"/>
      <c r="AZ73" s="1322"/>
      <c r="BA73" s="1322"/>
      <c r="BB73" s="1322" t="s">
        <v>593</v>
      </c>
      <c r="BC73" s="1322"/>
      <c r="BD73" s="1322"/>
      <c r="BE73" s="1322"/>
      <c r="BF73" s="1322"/>
      <c r="BG73" s="1322"/>
      <c r="BH73" s="1322"/>
      <c r="BI73" s="1322"/>
      <c r="BJ73" s="1322"/>
      <c r="BK73" s="1322"/>
      <c r="BL73" s="1322"/>
      <c r="BM73" s="1322"/>
      <c r="BN73" s="1322"/>
      <c r="BO73" s="1322"/>
      <c r="BP73" s="1320">
        <v>24.9</v>
      </c>
      <c r="BQ73" s="1320"/>
      <c r="BR73" s="1320"/>
      <c r="BS73" s="1320"/>
      <c r="BT73" s="1320"/>
      <c r="BU73" s="1320"/>
      <c r="BV73" s="1320"/>
      <c r="BW73" s="1320"/>
      <c r="BX73" s="1320">
        <v>19.899999999999999</v>
      </c>
      <c r="BY73" s="1320"/>
      <c r="BZ73" s="1320"/>
      <c r="CA73" s="1320"/>
      <c r="CB73" s="1320"/>
      <c r="CC73" s="1320"/>
      <c r="CD73" s="1320"/>
      <c r="CE73" s="1320"/>
      <c r="CF73" s="1320">
        <v>8.9</v>
      </c>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2"/>
      <c r="G74" s="1326"/>
      <c r="H74" s="1326"/>
      <c r="I74" s="1326"/>
      <c r="J74" s="1326"/>
      <c r="K74" s="1327"/>
      <c r="L74" s="1327"/>
      <c r="M74" s="1327"/>
      <c r="N74" s="1327"/>
      <c r="AM74" s="401"/>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2"/>
      <c r="G75" s="1326"/>
      <c r="H75" s="1326"/>
      <c r="I75" s="1315"/>
      <c r="J75" s="1315"/>
      <c r="K75" s="1321"/>
      <c r="L75" s="1321"/>
      <c r="M75" s="1321"/>
      <c r="N75" s="1321"/>
      <c r="AM75" s="401"/>
      <c r="AN75" s="1322"/>
      <c r="AO75" s="1322"/>
      <c r="AP75" s="1322"/>
      <c r="AQ75" s="1322"/>
      <c r="AR75" s="1322"/>
      <c r="AS75" s="1322"/>
      <c r="AT75" s="1322"/>
      <c r="AU75" s="1322"/>
      <c r="AV75" s="1322"/>
      <c r="AW75" s="1322"/>
      <c r="AX75" s="1322"/>
      <c r="AY75" s="1322"/>
      <c r="AZ75" s="1322"/>
      <c r="BA75" s="1322"/>
      <c r="BB75" s="1322" t="s">
        <v>597</v>
      </c>
      <c r="BC75" s="1322"/>
      <c r="BD75" s="1322"/>
      <c r="BE75" s="1322"/>
      <c r="BF75" s="1322"/>
      <c r="BG75" s="1322"/>
      <c r="BH75" s="1322"/>
      <c r="BI75" s="1322"/>
      <c r="BJ75" s="1322"/>
      <c r="BK75" s="1322"/>
      <c r="BL75" s="1322"/>
      <c r="BM75" s="1322"/>
      <c r="BN75" s="1322"/>
      <c r="BO75" s="1322"/>
      <c r="BP75" s="1320">
        <v>7.7</v>
      </c>
      <c r="BQ75" s="1320"/>
      <c r="BR75" s="1320"/>
      <c r="BS75" s="1320"/>
      <c r="BT75" s="1320"/>
      <c r="BU75" s="1320"/>
      <c r="BV75" s="1320"/>
      <c r="BW75" s="1320"/>
      <c r="BX75" s="1320">
        <v>7.3</v>
      </c>
      <c r="BY75" s="1320"/>
      <c r="BZ75" s="1320"/>
      <c r="CA75" s="1320"/>
      <c r="CB75" s="1320"/>
      <c r="CC75" s="1320"/>
      <c r="CD75" s="1320"/>
      <c r="CE75" s="1320"/>
      <c r="CF75" s="1320">
        <v>7.1</v>
      </c>
      <c r="CG75" s="1320"/>
      <c r="CH75" s="1320"/>
      <c r="CI75" s="1320"/>
      <c r="CJ75" s="1320"/>
      <c r="CK75" s="1320"/>
      <c r="CL75" s="1320"/>
      <c r="CM75" s="1320"/>
      <c r="CN75" s="1320">
        <v>7</v>
      </c>
      <c r="CO75" s="1320"/>
      <c r="CP75" s="1320"/>
      <c r="CQ75" s="1320"/>
      <c r="CR75" s="1320"/>
      <c r="CS75" s="1320"/>
      <c r="CT75" s="1320"/>
      <c r="CU75" s="1320"/>
      <c r="CV75" s="1320">
        <v>6.7</v>
      </c>
      <c r="CW75" s="1320"/>
      <c r="CX75" s="1320"/>
      <c r="CY75" s="1320"/>
      <c r="CZ75" s="1320"/>
      <c r="DA75" s="1320"/>
      <c r="DB75" s="1320"/>
      <c r="DC75" s="1320"/>
    </row>
    <row r="76" spans="2:107" x14ac:dyDescent="0.15">
      <c r="B76" s="392"/>
      <c r="G76" s="1326"/>
      <c r="H76" s="1326"/>
      <c r="I76" s="1315"/>
      <c r="J76" s="1315"/>
      <c r="K76" s="1321"/>
      <c r="L76" s="1321"/>
      <c r="M76" s="1321"/>
      <c r="N76" s="1321"/>
      <c r="AM76" s="401"/>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2"/>
      <c r="G77" s="1315"/>
      <c r="H77" s="1315"/>
      <c r="I77" s="1315"/>
      <c r="J77" s="1315"/>
      <c r="K77" s="1327"/>
      <c r="L77" s="1327"/>
      <c r="M77" s="1327"/>
      <c r="N77" s="1327"/>
      <c r="AN77" s="1319" t="s">
        <v>595</v>
      </c>
      <c r="AO77" s="1319"/>
      <c r="AP77" s="1319"/>
      <c r="AQ77" s="1319"/>
      <c r="AR77" s="1319"/>
      <c r="AS77" s="1319"/>
      <c r="AT77" s="1319"/>
      <c r="AU77" s="1319"/>
      <c r="AV77" s="1319"/>
      <c r="AW77" s="1319"/>
      <c r="AX77" s="1319"/>
      <c r="AY77" s="1319"/>
      <c r="AZ77" s="1319"/>
      <c r="BA77" s="1319"/>
      <c r="BB77" s="1322" t="s">
        <v>593</v>
      </c>
      <c r="BC77" s="1322"/>
      <c r="BD77" s="1322"/>
      <c r="BE77" s="1322"/>
      <c r="BF77" s="1322"/>
      <c r="BG77" s="1322"/>
      <c r="BH77" s="1322"/>
      <c r="BI77" s="1322"/>
      <c r="BJ77" s="1322"/>
      <c r="BK77" s="1322"/>
      <c r="BL77" s="1322"/>
      <c r="BM77" s="1322"/>
      <c r="BN77" s="1322"/>
      <c r="BO77" s="1322"/>
      <c r="BP77" s="1320">
        <v>32.799999999999997</v>
      </c>
      <c r="BQ77" s="1320"/>
      <c r="BR77" s="1320"/>
      <c r="BS77" s="1320"/>
      <c r="BT77" s="1320"/>
      <c r="BU77" s="1320"/>
      <c r="BV77" s="1320"/>
      <c r="BW77" s="1320"/>
      <c r="BX77" s="1320">
        <v>20.2</v>
      </c>
      <c r="BY77" s="1320"/>
      <c r="BZ77" s="1320"/>
      <c r="CA77" s="1320"/>
      <c r="CB77" s="1320"/>
      <c r="CC77" s="1320"/>
      <c r="CD77" s="1320"/>
      <c r="CE77" s="1320"/>
      <c r="CF77" s="1320">
        <v>19</v>
      </c>
      <c r="CG77" s="1320"/>
      <c r="CH77" s="1320"/>
      <c r="CI77" s="1320"/>
      <c r="CJ77" s="1320"/>
      <c r="CK77" s="1320"/>
      <c r="CL77" s="1320"/>
      <c r="CM77" s="1320"/>
      <c r="CN77" s="1320">
        <v>15.4</v>
      </c>
      <c r="CO77" s="1320"/>
      <c r="CP77" s="1320"/>
      <c r="CQ77" s="1320"/>
      <c r="CR77" s="1320"/>
      <c r="CS77" s="1320"/>
      <c r="CT77" s="1320"/>
      <c r="CU77" s="1320"/>
      <c r="CV77" s="1320">
        <v>14.9</v>
      </c>
      <c r="CW77" s="1320"/>
      <c r="CX77" s="1320"/>
      <c r="CY77" s="1320"/>
      <c r="CZ77" s="1320"/>
      <c r="DA77" s="1320"/>
      <c r="DB77" s="1320"/>
      <c r="DC77" s="1320"/>
    </row>
    <row r="78" spans="2:107" x14ac:dyDescent="0.15">
      <c r="B78" s="392"/>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2"/>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597</v>
      </c>
      <c r="BC79" s="1322"/>
      <c r="BD79" s="1322"/>
      <c r="BE79" s="1322"/>
      <c r="BF79" s="1322"/>
      <c r="BG79" s="1322"/>
      <c r="BH79" s="1322"/>
      <c r="BI79" s="1322"/>
      <c r="BJ79" s="1322"/>
      <c r="BK79" s="1322"/>
      <c r="BL79" s="1322"/>
      <c r="BM79" s="1322"/>
      <c r="BN79" s="1322"/>
      <c r="BO79" s="1322"/>
      <c r="BP79" s="1320">
        <v>9.5</v>
      </c>
      <c r="BQ79" s="1320"/>
      <c r="BR79" s="1320"/>
      <c r="BS79" s="1320"/>
      <c r="BT79" s="1320"/>
      <c r="BU79" s="1320"/>
      <c r="BV79" s="1320"/>
      <c r="BW79" s="1320"/>
      <c r="BX79" s="1320">
        <v>8.6</v>
      </c>
      <c r="BY79" s="1320"/>
      <c r="BZ79" s="1320"/>
      <c r="CA79" s="1320"/>
      <c r="CB79" s="1320"/>
      <c r="CC79" s="1320"/>
      <c r="CD79" s="1320"/>
      <c r="CE79" s="1320"/>
      <c r="CF79" s="1320">
        <v>8.5</v>
      </c>
      <c r="CG79" s="1320"/>
      <c r="CH79" s="1320"/>
      <c r="CI79" s="1320"/>
      <c r="CJ79" s="1320"/>
      <c r="CK79" s="1320"/>
      <c r="CL79" s="1320"/>
      <c r="CM79" s="1320"/>
      <c r="CN79" s="1320">
        <v>8.5</v>
      </c>
      <c r="CO79" s="1320"/>
      <c r="CP79" s="1320"/>
      <c r="CQ79" s="1320"/>
      <c r="CR79" s="1320"/>
      <c r="CS79" s="1320"/>
      <c r="CT79" s="1320"/>
      <c r="CU79" s="1320"/>
      <c r="CV79" s="1320">
        <v>8.5</v>
      </c>
      <c r="CW79" s="1320"/>
      <c r="CX79" s="1320"/>
      <c r="CY79" s="1320"/>
      <c r="CZ79" s="1320"/>
      <c r="DA79" s="1320"/>
      <c r="DB79" s="1320"/>
      <c r="DC79" s="1320"/>
    </row>
    <row r="80" spans="2:107" x14ac:dyDescent="0.15">
      <c r="B80" s="392"/>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385" customFormat="1" ht="13.5" hidden="1" customHeight="1" x14ac:dyDescent="0.15"/>
    <row r="98" s="385" customFormat="1" ht="13.5" hidden="1" customHeight="1" x14ac:dyDescent="0.15"/>
    <row r="99" s="385" customFormat="1" ht="13.5" hidden="1" customHeight="1" x14ac:dyDescent="0.15"/>
    <row r="100" s="385" customFormat="1" ht="13.5" hidden="1" customHeight="1" x14ac:dyDescent="0.15"/>
    <row r="101" s="385" customFormat="1" ht="13.5" hidden="1" customHeight="1" x14ac:dyDescent="0.15"/>
    <row r="102" s="385" customFormat="1" ht="13.5" hidden="1" customHeight="1" x14ac:dyDescent="0.15"/>
    <row r="103" s="385" customFormat="1" ht="13.5" hidden="1" customHeight="1" x14ac:dyDescent="0.15"/>
    <row r="104" s="385" customFormat="1" ht="13.5" hidden="1" customHeight="1" x14ac:dyDescent="0.15"/>
    <row r="105" s="385" customFormat="1" ht="13.5" hidden="1" customHeight="1" x14ac:dyDescent="0.15"/>
    <row r="106" s="385" customFormat="1" ht="13.5" hidden="1" customHeight="1" x14ac:dyDescent="0.15"/>
    <row r="107" s="385" customFormat="1" ht="13.5" hidden="1" customHeight="1" x14ac:dyDescent="0.15"/>
    <row r="108" s="385" customFormat="1" ht="13.5" hidden="1" customHeight="1" x14ac:dyDescent="0.15"/>
    <row r="109" s="385" customFormat="1" ht="13.5" hidden="1" customHeight="1" x14ac:dyDescent="0.15"/>
    <row r="110" s="385" customFormat="1" ht="13.5" hidden="1" customHeight="1" x14ac:dyDescent="0.15"/>
    <row r="111" s="385" customFormat="1" ht="13.5" hidden="1" customHeight="1" x14ac:dyDescent="0.15"/>
    <row r="112" s="385" customFormat="1" ht="13.5" hidden="1" customHeight="1" x14ac:dyDescent="0.15"/>
    <row r="113" s="385" customFormat="1" ht="13.5" hidden="1" customHeight="1" x14ac:dyDescent="0.15"/>
    <row r="114" s="385" customFormat="1" ht="13.5" hidden="1" customHeight="1" x14ac:dyDescent="0.15"/>
    <row r="115" s="385" customFormat="1" ht="13.5" hidden="1" customHeight="1" x14ac:dyDescent="0.15"/>
    <row r="116" s="385" customFormat="1" ht="13.5" hidden="1" customHeight="1" x14ac:dyDescent="0.15"/>
    <row r="117" s="385" customFormat="1" ht="13.5" hidden="1" customHeight="1" x14ac:dyDescent="0.15"/>
    <row r="118" s="385" customFormat="1" ht="13.5" hidden="1" customHeight="1" x14ac:dyDescent="0.15"/>
    <row r="119" s="385" customFormat="1" ht="13.5" hidden="1" customHeight="1" x14ac:dyDescent="0.15"/>
    <row r="120" s="385" customFormat="1" ht="13.5" hidden="1" customHeight="1" x14ac:dyDescent="0.15"/>
    <row r="121" s="385" customFormat="1" ht="13.5" hidden="1" customHeight="1" x14ac:dyDescent="0.15"/>
    <row r="122" s="385" customFormat="1" ht="13.5" hidden="1" customHeight="1" x14ac:dyDescent="0.15"/>
    <row r="123" s="385" customFormat="1" ht="13.5" hidden="1" customHeight="1" x14ac:dyDescent="0.15"/>
    <row r="124" s="385" customFormat="1" ht="13.5" hidden="1" customHeight="1" x14ac:dyDescent="0.15"/>
    <row r="125" s="385" customFormat="1" ht="13.5" hidden="1" customHeight="1" x14ac:dyDescent="0.15"/>
    <row r="126" s="385" customFormat="1" ht="13.5" hidden="1" customHeight="1" x14ac:dyDescent="0.15"/>
    <row r="127" s="385" customFormat="1" ht="13.5" hidden="1" customHeight="1" x14ac:dyDescent="0.15"/>
    <row r="128" s="385" customFormat="1" ht="13.5" hidden="1" customHeight="1" x14ac:dyDescent="0.15"/>
    <row r="129" s="385" customFormat="1" ht="13.5" hidden="1" customHeight="1" x14ac:dyDescent="0.15"/>
    <row r="130" s="385" customFormat="1" ht="13.5" hidden="1" customHeight="1" x14ac:dyDescent="0.15"/>
    <row r="131" s="385" customFormat="1" ht="13.5" hidden="1" customHeight="1" x14ac:dyDescent="0.15"/>
    <row r="132" s="385" customFormat="1" ht="13.5" hidden="1" customHeight="1" x14ac:dyDescent="0.15"/>
    <row r="133" s="385" customFormat="1" ht="13.5" hidden="1" customHeight="1" x14ac:dyDescent="0.15"/>
    <row r="134" s="385" customFormat="1" ht="13.5" hidden="1" customHeight="1" x14ac:dyDescent="0.15"/>
    <row r="135" s="385" customFormat="1" ht="13.5" hidden="1" customHeight="1" x14ac:dyDescent="0.15"/>
    <row r="136" s="385" customFormat="1" ht="13.5" hidden="1" customHeight="1" x14ac:dyDescent="0.15"/>
    <row r="137" s="385" customFormat="1" ht="13.5" hidden="1" customHeight="1" x14ac:dyDescent="0.15"/>
    <row r="138" s="385" customFormat="1" ht="13.5" hidden="1" customHeight="1" x14ac:dyDescent="0.15"/>
    <row r="139" s="385" customFormat="1" ht="13.5" hidden="1" customHeight="1" x14ac:dyDescent="0.15"/>
    <row r="140" s="385" customFormat="1" ht="13.5" hidden="1" customHeight="1" x14ac:dyDescent="0.15"/>
    <row r="141" s="385" customFormat="1" ht="13.5" hidden="1" customHeight="1" x14ac:dyDescent="0.15"/>
    <row r="142" s="385" customFormat="1" ht="13.5" hidden="1" customHeight="1" x14ac:dyDescent="0.15"/>
    <row r="143" s="385" customFormat="1" ht="13.5" hidden="1" customHeight="1" x14ac:dyDescent="0.15"/>
    <row r="144" s="385" customFormat="1" ht="13.5" hidden="1" customHeight="1" x14ac:dyDescent="0.15"/>
    <row r="145" s="385" customFormat="1" ht="13.5" hidden="1" customHeight="1" x14ac:dyDescent="0.15"/>
    <row r="146" s="385" customFormat="1" ht="13.5" hidden="1" customHeight="1" x14ac:dyDescent="0.15"/>
    <row r="147" s="385" customFormat="1" ht="13.5" hidden="1" customHeight="1" x14ac:dyDescent="0.15"/>
    <row r="148" s="385" customFormat="1" ht="13.5" hidden="1" customHeight="1" x14ac:dyDescent="0.15"/>
    <row r="149" s="385" customFormat="1" ht="13.5" hidden="1" customHeight="1" x14ac:dyDescent="0.15"/>
    <row r="150" s="385" customFormat="1" ht="13.5" hidden="1" customHeight="1" x14ac:dyDescent="0.15"/>
    <row r="151" s="385" customFormat="1" ht="13.5" hidden="1" customHeight="1" x14ac:dyDescent="0.15"/>
    <row r="152" s="385" customFormat="1" ht="13.5" hidden="1" customHeight="1" x14ac:dyDescent="0.15"/>
    <row r="153" s="385" customFormat="1" ht="13.5" hidden="1" customHeight="1" x14ac:dyDescent="0.15"/>
    <row r="154" s="385" customFormat="1" ht="13.5" hidden="1" customHeight="1" x14ac:dyDescent="0.15"/>
    <row r="155" s="385" customFormat="1" ht="13.5" hidden="1" customHeight="1" x14ac:dyDescent="0.15"/>
    <row r="156" s="385" customFormat="1" ht="13.5" hidden="1" customHeight="1" x14ac:dyDescent="0.15"/>
    <row r="157" s="385" customFormat="1" ht="13.5" hidden="1" customHeight="1" x14ac:dyDescent="0.15"/>
    <row r="158" s="385" customFormat="1" ht="13.5" hidden="1" customHeight="1" x14ac:dyDescent="0.15"/>
    <row r="159" s="385" customFormat="1" ht="13.5" hidden="1" customHeight="1" x14ac:dyDescent="0.15"/>
    <row r="160" s="385" customFormat="1" ht="13.5" hidden="1" customHeight="1" x14ac:dyDescent="0.15"/>
  </sheetData>
  <sheetProtection algorithmName="SHA-512" hashValue="SsGBrcDDoClC5AjXh2xxff5jOKCKPAsNUtCyWs7Jnt5F9/RzeLi6ppqI/XMMcNDmSV4xta5d3HGqkbj592HleQ==" saltValue="43kMUsEpm+9ndCEXmyTa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598</v>
      </c>
    </row>
  </sheetData>
  <sheetProtection algorithmName="SHA-512" hashValue="7c0NGayM/HLBtIX+VxeP+9rEjl2spzUOs5oQ0z/Ys69JQ+/jHKi0UBV+N6sBPnNq0DdLXfRnhMeRu6cqVUzJWg==" saltValue="oxSYf662A0GcjAlDOc8q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490</v>
      </c>
    </row>
  </sheetData>
  <sheetProtection algorithmName="SHA-512" hashValue="5hkuwliafbu2mON8/yM4jxsjVWSvj1iOgJ8Wj3vwgw8Q4Rggt9EB24bVSTcETbb2qAlcX6zIXE6ZgchFl8j/Aw==" saltValue="rlfarB7t+mS72BnFQlcD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541</v>
      </c>
      <c r="G2" s="151"/>
      <c r="H2" s="152"/>
    </row>
    <row r="3" spans="1:8" x14ac:dyDescent="0.15">
      <c r="A3" s="148" t="s">
        <v>534</v>
      </c>
      <c r="B3" s="153"/>
      <c r="C3" s="154"/>
      <c r="D3" s="155">
        <v>45688</v>
      </c>
      <c r="E3" s="156"/>
      <c r="F3" s="157">
        <v>87974</v>
      </c>
      <c r="G3" s="158"/>
      <c r="H3" s="159"/>
    </row>
    <row r="4" spans="1:8" x14ac:dyDescent="0.15">
      <c r="A4" s="160"/>
      <c r="B4" s="161"/>
      <c r="C4" s="162"/>
      <c r="D4" s="163">
        <v>25583</v>
      </c>
      <c r="E4" s="164"/>
      <c r="F4" s="165">
        <v>48183</v>
      </c>
      <c r="G4" s="166"/>
      <c r="H4" s="167"/>
    </row>
    <row r="5" spans="1:8" x14ac:dyDescent="0.15">
      <c r="A5" s="148" t="s">
        <v>536</v>
      </c>
      <c r="B5" s="153"/>
      <c r="C5" s="154"/>
      <c r="D5" s="155">
        <v>46368</v>
      </c>
      <c r="E5" s="156"/>
      <c r="F5" s="157">
        <v>78864</v>
      </c>
      <c r="G5" s="158"/>
      <c r="H5" s="159"/>
    </row>
    <row r="6" spans="1:8" x14ac:dyDescent="0.15">
      <c r="A6" s="160"/>
      <c r="B6" s="161"/>
      <c r="C6" s="162"/>
      <c r="D6" s="163">
        <v>27989</v>
      </c>
      <c r="E6" s="164"/>
      <c r="F6" s="165">
        <v>46136</v>
      </c>
      <c r="G6" s="166"/>
      <c r="H6" s="167"/>
    </row>
    <row r="7" spans="1:8" x14ac:dyDescent="0.15">
      <c r="A7" s="148" t="s">
        <v>537</v>
      </c>
      <c r="B7" s="153"/>
      <c r="C7" s="154"/>
      <c r="D7" s="155">
        <v>33712</v>
      </c>
      <c r="E7" s="156"/>
      <c r="F7" s="157">
        <v>85042</v>
      </c>
      <c r="G7" s="158"/>
      <c r="H7" s="159"/>
    </row>
    <row r="8" spans="1:8" x14ac:dyDescent="0.15">
      <c r="A8" s="160"/>
      <c r="B8" s="161"/>
      <c r="C8" s="162"/>
      <c r="D8" s="163">
        <v>13562</v>
      </c>
      <c r="E8" s="164"/>
      <c r="F8" s="165">
        <v>50806</v>
      </c>
      <c r="G8" s="166"/>
      <c r="H8" s="167"/>
    </row>
    <row r="9" spans="1:8" x14ac:dyDescent="0.15">
      <c r="A9" s="148" t="s">
        <v>538</v>
      </c>
      <c r="B9" s="153"/>
      <c r="C9" s="154"/>
      <c r="D9" s="155">
        <v>31282</v>
      </c>
      <c r="E9" s="156"/>
      <c r="F9" s="157">
        <v>83774</v>
      </c>
      <c r="G9" s="158"/>
      <c r="H9" s="159"/>
    </row>
    <row r="10" spans="1:8" x14ac:dyDescent="0.15">
      <c r="A10" s="160"/>
      <c r="B10" s="161"/>
      <c r="C10" s="162"/>
      <c r="D10" s="163">
        <v>11818</v>
      </c>
      <c r="E10" s="164"/>
      <c r="F10" s="165">
        <v>52179</v>
      </c>
      <c r="G10" s="166"/>
      <c r="H10" s="167"/>
    </row>
    <row r="11" spans="1:8" x14ac:dyDescent="0.15">
      <c r="A11" s="148" t="s">
        <v>539</v>
      </c>
      <c r="B11" s="153"/>
      <c r="C11" s="154"/>
      <c r="D11" s="155">
        <v>24590</v>
      </c>
      <c r="E11" s="156"/>
      <c r="F11" s="157">
        <v>132981</v>
      </c>
      <c r="G11" s="158"/>
      <c r="H11" s="159"/>
    </row>
    <row r="12" spans="1:8" x14ac:dyDescent="0.15">
      <c r="A12" s="160"/>
      <c r="B12" s="161"/>
      <c r="C12" s="168"/>
      <c r="D12" s="163">
        <v>14193</v>
      </c>
      <c r="E12" s="164"/>
      <c r="F12" s="165">
        <v>56973</v>
      </c>
      <c r="G12" s="166"/>
      <c r="H12" s="167"/>
    </row>
    <row r="13" spans="1:8" x14ac:dyDescent="0.15">
      <c r="A13" s="148"/>
      <c r="B13" s="153"/>
      <c r="C13" s="169"/>
      <c r="D13" s="170">
        <v>36328</v>
      </c>
      <c r="E13" s="171"/>
      <c r="F13" s="172">
        <v>93727</v>
      </c>
      <c r="G13" s="173"/>
      <c r="H13" s="159"/>
    </row>
    <row r="14" spans="1:8" x14ac:dyDescent="0.15">
      <c r="A14" s="160"/>
      <c r="B14" s="161"/>
      <c r="C14" s="162"/>
      <c r="D14" s="163">
        <v>18629</v>
      </c>
      <c r="E14" s="164"/>
      <c r="F14" s="165">
        <v>50855</v>
      </c>
      <c r="G14" s="166"/>
      <c r="H14" s="167"/>
    </row>
    <row r="17" spans="1:11" x14ac:dyDescent="0.15">
      <c r="A17" s="144" t="s">
        <v>52</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53</v>
      </c>
      <c r="B19" s="174">
        <f>ROUND(VALUE(SUBSTITUTE(実質収支比率等に係る経年分析!F$48,"▲","-")),2)</f>
        <v>4.7</v>
      </c>
      <c r="C19" s="174">
        <f>ROUND(VALUE(SUBSTITUTE(実質収支比率等に係る経年分析!G$48,"▲","-")),2)</f>
        <v>6.92</v>
      </c>
      <c r="D19" s="174">
        <f>ROUND(VALUE(SUBSTITUTE(実質収支比率等に係る経年分析!H$48,"▲","-")),2)</f>
        <v>6.89</v>
      </c>
      <c r="E19" s="174">
        <f>ROUND(VALUE(SUBSTITUTE(実質収支比率等に係る経年分析!I$48,"▲","-")),2)</f>
        <v>6.42</v>
      </c>
      <c r="F19" s="174">
        <f>ROUND(VALUE(SUBSTITUTE(実質収支比率等に係る経年分析!J$48,"▲","-")),2)</f>
        <v>6.42</v>
      </c>
    </row>
    <row r="20" spans="1:11" x14ac:dyDescent="0.15">
      <c r="A20" s="174" t="s">
        <v>54</v>
      </c>
      <c r="B20" s="174">
        <f>ROUND(VALUE(SUBSTITUTE(実質収支比率等に係る経年分析!F$47,"▲","-")),2)</f>
        <v>24.21</v>
      </c>
      <c r="C20" s="174">
        <f>ROUND(VALUE(SUBSTITUTE(実質収支比率等に係る経年分析!G$47,"▲","-")),2)</f>
        <v>21.93</v>
      </c>
      <c r="D20" s="174">
        <f>ROUND(VALUE(SUBSTITUTE(実質収支比率等に係る経年分析!H$47,"▲","-")),2)</f>
        <v>22.22</v>
      </c>
      <c r="E20" s="174">
        <f>ROUND(VALUE(SUBSTITUTE(実質収支比率等に係る経年分析!I$47,"▲","-")),2)</f>
        <v>22.01</v>
      </c>
      <c r="F20" s="174">
        <f>ROUND(VALUE(SUBSTITUTE(実質収支比率等に係る経年分析!J$47,"▲","-")),2)</f>
        <v>22.74</v>
      </c>
    </row>
    <row r="21" spans="1:11" x14ac:dyDescent="0.15">
      <c r="A21" s="174" t="s">
        <v>55</v>
      </c>
      <c r="B21" s="174">
        <f>IF(ISNUMBER(VALUE(SUBSTITUTE(実質収支比率等に係る経年分析!F$49,"▲","-"))),ROUND(VALUE(SUBSTITUTE(実質収支比率等に係る経年分析!F$49,"▲","-")),2),NA())</f>
        <v>-1.43</v>
      </c>
      <c r="C21" s="174">
        <f>IF(ISNUMBER(VALUE(SUBSTITUTE(実質収支比率等に係る経年分析!G$49,"▲","-"))),ROUND(VALUE(SUBSTITUTE(実質収支比率等に係る経年分析!G$49,"▲","-")),2),NA())</f>
        <v>-1.93</v>
      </c>
      <c r="D21" s="174">
        <f>IF(ISNUMBER(VALUE(SUBSTITUTE(実質収支比率等に係る経年分析!H$49,"▲","-"))),ROUND(VALUE(SUBSTITUTE(実質収支比率等に係る経年分析!H$49,"▲","-")),2),NA())</f>
        <v>-1.69</v>
      </c>
      <c r="E21" s="174">
        <f>IF(ISNUMBER(VALUE(SUBSTITUTE(実質収支比率等に係る経年分析!I$49,"▲","-"))),ROUND(VALUE(SUBSTITUTE(実質収支比率等に係る経年分析!I$49,"▲","-")),2),NA())</f>
        <v>-2.95</v>
      </c>
      <c r="F21" s="174">
        <f>IF(ISNUMBER(VALUE(SUBSTITUTE(実質収支比率等に係る経年分析!J$49,"▲","-"))),ROUND(VALUE(SUBSTITUTE(実質収支比率等に係る経年分析!J$49,"▲","-")),2),NA())</f>
        <v>-1.21</v>
      </c>
    </row>
    <row r="24" spans="1:11" x14ac:dyDescent="0.15">
      <c r="A24" s="144" t="s">
        <v>56</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0.28000000000000003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熊田診療所特別会計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12.71</v>
      </c>
    </row>
    <row r="39" spans="1:16" x14ac:dyDescent="0.15">
      <c r="A39" s="144" t="s">
        <v>59</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1442</v>
      </c>
      <c r="E42" s="176"/>
      <c r="F42" s="176"/>
      <c r="G42" s="176">
        <f>'実質公債費比率（分子）の構造'!L$52</f>
        <v>1438</v>
      </c>
      <c r="H42" s="176"/>
      <c r="I42" s="176"/>
      <c r="J42" s="176">
        <f>'実質公債費比率（分子）の構造'!M$52</f>
        <v>1443</v>
      </c>
      <c r="K42" s="176"/>
      <c r="L42" s="176"/>
      <c r="M42" s="176">
        <f>'実質公債費比率（分子）の構造'!N$52</f>
        <v>1410</v>
      </c>
      <c r="N42" s="176"/>
      <c r="O42" s="176"/>
      <c r="P42" s="176">
        <f>'実質公債費比率（分子）の構造'!O$52</f>
        <v>1375</v>
      </c>
    </row>
    <row r="43" spans="1:16" x14ac:dyDescent="0.15">
      <c r="A43" s="176" t="s">
        <v>63</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64</v>
      </c>
      <c r="B44" s="176">
        <f>'実質公債費比率（分子）の構造'!K$50</f>
        <v>12</v>
      </c>
      <c r="C44" s="176"/>
      <c r="D44" s="176"/>
      <c r="E44" s="176">
        <f>'実質公債費比率（分子）の構造'!L$50</f>
        <v>11</v>
      </c>
      <c r="F44" s="176"/>
      <c r="G44" s="176"/>
      <c r="H44" s="176">
        <f>'実質公債費比率（分子）の構造'!M$50</f>
        <v>11</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220</v>
      </c>
      <c r="C45" s="176"/>
      <c r="D45" s="176"/>
      <c r="E45" s="176">
        <f>'実質公債費比率（分子）の構造'!L$49</f>
        <v>242</v>
      </c>
      <c r="F45" s="176"/>
      <c r="G45" s="176"/>
      <c r="H45" s="176">
        <f>'実質公債費比率（分子）の構造'!M$49</f>
        <v>231</v>
      </c>
      <c r="I45" s="176"/>
      <c r="J45" s="176"/>
      <c r="K45" s="176">
        <f>'実質公債費比率（分子）の構造'!N$49</f>
        <v>231</v>
      </c>
      <c r="L45" s="176"/>
      <c r="M45" s="176"/>
      <c r="N45" s="176">
        <f>'実質公債費比率（分子）の構造'!O$49</f>
        <v>214</v>
      </c>
      <c r="O45" s="176"/>
      <c r="P45" s="176"/>
    </row>
    <row r="46" spans="1:16" x14ac:dyDescent="0.15">
      <c r="A46" s="176" t="s">
        <v>66</v>
      </c>
      <c r="B46" s="176">
        <f>'実質公債費比率（分子）の構造'!K$48</f>
        <v>248</v>
      </c>
      <c r="C46" s="176"/>
      <c r="D46" s="176"/>
      <c r="E46" s="176">
        <f>'実質公債費比率（分子）の構造'!L$48</f>
        <v>252</v>
      </c>
      <c r="F46" s="176"/>
      <c r="G46" s="176"/>
      <c r="H46" s="176">
        <f>'実質公債費比率（分子）の構造'!M$48</f>
        <v>248</v>
      </c>
      <c r="I46" s="176"/>
      <c r="J46" s="176"/>
      <c r="K46" s="176">
        <f>'実質公債費比率（分子）の構造'!N$48</f>
        <v>242</v>
      </c>
      <c r="L46" s="176"/>
      <c r="M46" s="176"/>
      <c r="N46" s="176">
        <f>'実質公債費比率（分子）の構造'!O$48</f>
        <v>227</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1449</v>
      </c>
      <c r="C49" s="176"/>
      <c r="D49" s="176"/>
      <c r="E49" s="176">
        <f>'実質公債費比率（分子）の構造'!L$45</f>
        <v>1461</v>
      </c>
      <c r="F49" s="176"/>
      <c r="G49" s="176"/>
      <c r="H49" s="176">
        <f>'実質公債費比率（分子）の構造'!M$45</f>
        <v>1433</v>
      </c>
      <c r="I49" s="176"/>
      <c r="J49" s="176"/>
      <c r="K49" s="176">
        <f>'実質公債費比率（分子）の構造'!N$45</f>
        <v>1394</v>
      </c>
      <c r="L49" s="176"/>
      <c r="M49" s="176"/>
      <c r="N49" s="176">
        <f>'実質公債費比率（分子）の構造'!O$45</f>
        <v>1369</v>
      </c>
      <c r="O49" s="176"/>
      <c r="P49" s="176"/>
    </row>
    <row r="50" spans="1:16" x14ac:dyDescent="0.15">
      <c r="A50" s="176" t="s">
        <v>70</v>
      </c>
      <c r="B50" s="176" t="e">
        <f>NA()</f>
        <v>#N/A</v>
      </c>
      <c r="C50" s="176">
        <f>IF(ISNUMBER('実質公債費比率（分子）の構造'!K$53),'実質公債費比率（分子）の構造'!K$53,NA())</f>
        <v>487</v>
      </c>
      <c r="D50" s="176" t="e">
        <f>NA()</f>
        <v>#N/A</v>
      </c>
      <c r="E50" s="176" t="e">
        <f>NA()</f>
        <v>#N/A</v>
      </c>
      <c r="F50" s="176">
        <f>IF(ISNUMBER('実質公債費比率（分子）の構造'!L$53),'実質公債費比率（分子）の構造'!L$53,NA())</f>
        <v>528</v>
      </c>
      <c r="G50" s="176" t="e">
        <f>NA()</f>
        <v>#N/A</v>
      </c>
      <c r="H50" s="176" t="e">
        <f>NA()</f>
        <v>#N/A</v>
      </c>
      <c r="I50" s="176">
        <f>IF(ISNUMBER('実質公債費比率（分子）の構造'!M$53),'実質公債費比率（分子）の構造'!M$53,NA())</f>
        <v>480</v>
      </c>
      <c r="J50" s="176" t="e">
        <f>NA()</f>
        <v>#N/A</v>
      </c>
      <c r="K50" s="176" t="e">
        <f>NA()</f>
        <v>#N/A</v>
      </c>
      <c r="L50" s="176">
        <f>IF(ISNUMBER('実質公債費比率（分子）の構造'!N$53),'実質公債費比率（分子）の構造'!N$53,NA())</f>
        <v>457</v>
      </c>
      <c r="M50" s="176" t="e">
        <f>NA()</f>
        <v>#N/A</v>
      </c>
      <c r="N50" s="176" t="e">
        <f>NA()</f>
        <v>#N/A</v>
      </c>
      <c r="O50" s="176">
        <f>IF(ISNUMBER('実質公債費比率（分子）の構造'!O$53),'実質公債費比率（分子）の構造'!O$53,NA())</f>
        <v>435</v>
      </c>
      <c r="P50" s="176" t="e">
        <f>NA()</f>
        <v>#N/A</v>
      </c>
    </row>
    <row r="53" spans="1:16" x14ac:dyDescent="0.15">
      <c r="A53" s="144" t="s">
        <v>71</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14752</v>
      </c>
      <c r="E56" s="175"/>
      <c r="F56" s="175"/>
      <c r="G56" s="175">
        <f>'将来負担比率（分子）の構造'!J$52</f>
        <v>14063</v>
      </c>
      <c r="H56" s="175"/>
      <c r="I56" s="175"/>
      <c r="J56" s="175">
        <f>'将来負担比率（分子）の構造'!K$52</f>
        <v>13278</v>
      </c>
      <c r="K56" s="175"/>
      <c r="L56" s="175"/>
      <c r="M56" s="175">
        <f>'将来負担比率（分子）の構造'!L$52</f>
        <v>12541</v>
      </c>
      <c r="N56" s="175"/>
      <c r="O56" s="175"/>
      <c r="P56" s="175">
        <f>'将来負担比率（分子）の構造'!M$52</f>
        <v>11867</v>
      </c>
    </row>
    <row r="57" spans="1:16" x14ac:dyDescent="0.15">
      <c r="A57" s="175" t="s">
        <v>41</v>
      </c>
      <c r="B57" s="175"/>
      <c r="C57" s="175"/>
      <c r="D57" s="175">
        <f>'将来負担比率（分子）の構造'!I$51</f>
        <v>21</v>
      </c>
      <c r="E57" s="175"/>
      <c r="F57" s="175"/>
      <c r="G57" s="175">
        <f>'将来負担比率（分子）の構造'!J$51</f>
        <v>19</v>
      </c>
      <c r="H57" s="175"/>
      <c r="I57" s="175"/>
      <c r="J57" s="175">
        <f>'将来負担比率（分子）の構造'!K$51</f>
        <v>14</v>
      </c>
      <c r="K57" s="175"/>
      <c r="L57" s="175"/>
      <c r="M57" s="175">
        <f>'将来負担比率（分子）の構造'!L$51</f>
        <v>12</v>
      </c>
      <c r="N57" s="175"/>
      <c r="O57" s="175"/>
      <c r="P57" s="175">
        <f>'将来負担比率（分子）の構造'!M$51</f>
        <v>12</v>
      </c>
    </row>
    <row r="58" spans="1:16" x14ac:dyDescent="0.15">
      <c r="A58" s="175" t="s">
        <v>40</v>
      </c>
      <c r="B58" s="175"/>
      <c r="C58" s="175"/>
      <c r="D58" s="175">
        <f>'将来負担比率（分子）の構造'!I$50</f>
        <v>5329</v>
      </c>
      <c r="E58" s="175"/>
      <c r="F58" s="175"/>
      <c r="G58" s="175">
        <f>'将来負担比率（分子）の構造'!J$50</f>
        <v>5372</v>
      </c>
      <c r="H58" s="175"/>
      <c r="I58" s="175"/>
      <c r="J58" s="175">
        <f>'将来負担比率（分子）の構造'!K$50</f>
        <v>5792</v>
      </c>
      <c r="K58" s="175"/>
      <c r="L58" s="175"/>
      <c r="M58" s="175">
        <f>'将来負担比率（分子）の構造'!L$50</f>
        <v>6232</v>
      </c>
      <c r="N58" s="175"/>
      <c r="O58" s="175"/>
      <c r="P58" s="175">
        <f>'将来負担比率（分子）の構造'!M$50</f>
        <v>6837</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2956</v>
      </c>
      <c r="C62" s="175"/>
      <c r="D62" s="175"/>
      <c r="E62" s="175">
        <f>'将来負担比率（分子）の構造'!J$45</f>
        <v>2953</v>
      </c>
      <c r="F62" s="175"/>
      <c r="G62" s="175"/>
      <c r="H62" s="175">
        <f>'将来負担比率（分子）の構造'!K$45</f>
        <v>2960</v>
      </c>
      <c r="I62" s="175"/>
      <c r="J62" s="175"/>
      <c r="K62" s="175">
        <f>'将来負担比率（分子）の構造'!L$45</f>
        <v>2834</v>
      </c>
      <c r="L62" s="175"/>
      <c r="M62" s="175"/>
      <c r="N62" s="175">
        <f>'将来負担比率（分子）の構造'!M$45</f>
        <v>2780</v>
      </c>
      <c r="O62" s="175"/>
      <c r="P62" s="175"/>
    </row>
    <row r="63" spans="1:16" x14ac:dyDescent="0.15">
      <c r="A63" s="175" t="s">
        <v>33</v>
      </c>
      <c r="B63" s="175">
        <f>'将来負担比率（分子）の構造'!I$44</f>
        <v>1444</v>
      </c>
      <c r="C63" s="175"/>
      <c r="D63" s="175"/>
      <c r="E63" s="175">
        <f>'将来負担比率（分子）の構造'!J$44</f>
        <v>1269</v>
      </c>
      <c r="F63" s="175"/>
      <c r="G63" s="175"/>
      <c r="H63" s="175">
        <f>'将来負担比率（分子）の構造'!K$44</f>
        <v>1091</v>
      </c>
      <c r="I63" s="175"/>
      <c r="J63" s="175"/>
      <c r="K63" s="175">
        <f>'将来負担比率（分子）の構造'!L$44</f>
        <v>895</v>
      </c>
      <c r="L63" s="175"/>
      <c r="M63" s="175"/>
      <c r="N63" s="175">
        <f>'将来負担比率（分子）の構造'!M$44</f>
        <v>749</v>
      </c>
      <c r="O63" s="175"/>
      <c r="P63" s="175"/>
    </row>
    <row r="64" spans="1:16" x14ac:dyDescent="0.15">
      <c r="A64" s="175" t="s">
        <v>32</v>
      </c>
      <c r="B64" s="175">
        <f>'将来負担比率（分子）の構造'!I$43</f>
        <v>3548</v>
      </c>
      <c r="C64" s="175"/>
      <c r="D64" s="175"/>
      <c r="E64" s="175">
        <f>'将来負担比率（分子）の構造'!J$43</f>
        <v>3391</v>
      </c>
      <c r="F64" s="175"/>
      <c r="G64" s="175"/>
      <c r="H64" s="175">
        <f>'将来負担比率（分子）の構造'!K$43</f>
        <v>3210</v>
      </c>
      <c r="I64" s="175"/>
      <c r="J64" s="175"/>
      <c r="K64" s="175">
        <f>'将来負担比率（分子）の構造'!L$43</f>
        <v>3030</v>
      </c>
      <c r="L64" s="175"/>
      <c r="M64" s="175"/>
      <c r="N64" s="175">
        <f>'将来負担比率（分子）の構造'!M$43</f>
        <v>2902</v>
      </c>
      <c r="O64" s="175"/>
      <c r="P64" s="175"/>
    </row>
    <row r="65" spans="1:16" x14ac:dyDescent="0.15">
      <c r="A65" s="175" t="s">
        <v>31</v>
      </c>
      <c r="B65" s="175">
        <f>'将来負担比率（分子）の構造'!I$42</f>
        <v>23</v>
      </c>
      <c r="C65" s="175"/>
      <c r="D65" s="175"/>
      <c r="E65" s="175">
        <f>'将来負担比率（分子）の構造'!J$42</f>
        <v>11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13895</v>
      </c>
      <c r="C66" s="175"/>
      <c r="D66" s="175"/>
      <c r="E66" s="175">
        <f>'将来負担比率（分子）の構造'!J$41</f>
        <v>13220</v>
      </c>
      <c r="F66" s="175"/>
      <c r="G66" s="175"/>
      <c r="H66" s="175">
        <f>'将来負担比率（分子）の構造'!K$41</f>
        <v>12443</v>
      </c>
      <c r="I66" s="175"/>
      <c r="J66" s="175"/>
      <c r="K66" s="175">
        <f>'将来負担比率（分子）の構造'!L$41</f>
        <v>11647</v>
      </c>
      <c r="L66" s="175"/>
      <c r="M66" s="175"/>
      <c r="N66" s="175">
        <f>'将来負担比率（分子）の構造'!M$41</f>
        <v>10974</v>
      </c>
      <c r="O66" s="175"/>
      <c r="P66" s="175"/>
    </row>
    <row r="67" spans="1:16" x14ac:dyDescent="0.15">
      <c r="A67" s="175" t="s">
        <v>74</v>
      </c>
      <c r="B67" s="175" t="e">
        <f>NA()</f>
        <v>#N/A</v>
      </c>
      <c r="C67" s="175">
        <f>IF(ISNUMBER('将来負担比率（分子）の構造'!I$53), IF('将来負担比率（分子）の構造'!I$53 &lt; 0, 0, '将来負担比率（分子）の構造'!I$53), NA())</f>
        <v>1763</v>
      </c>
      <c r="D67" s="175" t="e">
        <f>NA()</f>
        <v>#N/A</v>
      </c>
      <c r="E67" s="175" t="e">
        <f>NA()</f>
        <v>#N/A</v>
      </c>
      <c r="F67" s="175">
        <f>IF(ISNUMBER('将来負担比率（分子）の構造'!J$53), IF('将来負担比率（分子）の構造'!J$53 &lt; 0, 0, '将来負担比率（分子）の構造'!J$53), NA())</f>
        <v>1389</v>
      </c>
      <c r="G67" s="175" t="e">
        <f>NA()</f>
        <v>#N/A</v>
      </c>
      <c r="H67" s="175" t="e">
        <f>NA()</f>
        <v>#N/A</v>
      </c>
      <c r="I67" s="175">
        <f>IF(ISNUMBER('将来負担比率（分子）の構造'!K$53), IF('将来負担比率（分子）の構造'!K$53 &lt; 0, 0, '将来負担比率（分子）の構造'!K$53), NA())</f>
        <v>621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76</v>
      </c>
      <c r="B72" s="179">
        <f>基金残高に係る経年分析!F55</f>
        <v>1852</v>
      </c>
      <c r="C72" s="179">
        <f>基金残高に係る経年分析!G55</f>
        <v>1807</v>
      </c>
      <c r="D72" s="179">
        <f>基金残高に係る経年分析!H55</f>
        <v>1852</v>
      </c>
    </row>
    <row r="73" spans="1:16" x14ac:dyDescent="0.15">
      <c r="A73" s="178" t="s">
        <v>77</v>
      </c>
      <c r="B73" s="179">
        <f>基金残高に係る経年分析!F56</f>
        <v>117</v>
      </c>
      <c r="C73" s="179">
        <f>基金残高に係る経年分析!G56</f>
        <v>117</v>
      </c>
      <c r="D73" s="179">
        <f>基金残高に係る経年分析!H56</f>
        <v>118</v>
      </c>
    </row>
    <row r="74" spans="1:16" x14ac:dyDescent="0.15">
      <c r="A74" s="178" t="s">
        <v>78</v>
      </c>
      <c r="B74" s="179">
        <f>基金残高に係る経年分析!F57</f>
        <v>4424</v>
      </c>
      <c r="C74" s="179">
        <f>基金残高に係る経年分析!G57</f>
        <v>4733</v>
      </c>
      <c r="D74" s="179">
        <f>基金残高に係る経年分析!H57</f>
        <v>5183</v>
      </c>
    </row>
  </sheetData>
  <sheetProtection algorithmName="SHA-512" hashValue="3jCMmIcc9QUEfe5fEm8nY7CVV2s5g1sfvTMIHfXKcZaTmYEG4vpoV5d1CGeuex2eZ/qMLrFfuhLbruwZUDqNeA==" saltValue="7cobTQR9ltSUpB+21hvI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6" t="s">
        <v>207</v>
      </c>
      <c r="DI1" s="657"/>
      <c r="DJ1" s="657"/>
      <c r="DK1" s="657"/>
      <c r="DL1" s="657"/>
      <c r="DM1" s="657"/>
      <c r="DN1" s="658"/>
      <c r="DO1" s="220"/>
      <c r="DP1" s="656" t="s">
        <v>208</v>
      </c>
      <c r="DQ1" s="657"/>
      <c r="DR1" s="657"/>
      <c r="DS1" s="657"/>
      <c r="DT1" s="657"/>
      <c r="DU1" s="657"/>
      <c r="DV1" s="657"/>
      <c r="DW1" s="657"/>
      <c r="DX1" s="657"/>
      <c r="DY1" s="657"/>
      <c r="DZ1" s="657"/>
      <c r="EA1" s="657"/>
      <c r="EB1" s="657"/>
      <c r="EC1" s="658"/>
      <c r="ED1" s="218"/>
      <c r="EE1" s="218"/>
      <c r="EF1" s="218"/>
      <c r="EG1" s="218"/>
      <c r="EH1" s="218"/>
      <c r="EI1" s="218"/>
      <c r="EJ1" s="218"/>
      <c r="EK1" s="218"/>
      <c r="EL1" s="218"/>
      <c r="EM1" s="218"/>
    </row>
    <row r="2" spans="2:143" ht="22.5" customHeight="1" x14ac:dyDescent="0.15">
      <c r="B2" s="221" t="s">
        <v>209</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59" t="s">
        <v>210</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211</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212</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213</v>
      </c>
      <c r="S4" s="660"/>
      <c r="T4" s="660"/>
      <c r="U4" s="660"/>
      <c r="V4" s="660"/>
      <c r="W4" s="660"/>
      <c r="X4" s="660"/>
      <c r="Y4" s="661"/>
      <c r="Z4" s="659" t="s">
        <v>214</v>
      </c>
      <c r="AA4" s="660"/>
      <c r="AB4" s="660"/>
      <c r="AC4" s="661"/>
      <c r="AD4" s="659" t="s">
        <v>215</v>
      </c>
      <c r="AE4" s="660"/>
      <c r="AF4" s="660"/>
      <c r="AG4" s="660"/>
      <c r="AH4" s="660"/>
      <c r="AI4" s="660"/>
      <c r="AJ4" s="660"/>
      <c r="AK4" s="661"/>
      <c r="AL4" s="659" t="s">
        <v>214</v>
      </c>
      <c r="AM4" s="660"/>
      <c r="AN4" s="660"/>
      <c r="AO4" s="661"/>
      <c r="AP4" s="665" t="s">
        <v>216</v>
      </c>
      <c r="AQ4" s="665"/>
      <c r="AR4" s="665"/>
      <c r="AS4" s="665"/>
      <c r="AT4" s="665"/>
      <c r="AU4" s="665"/>
      <c r="AV4" s="665"/>
      <c r="AW4" s="665"/>
      <c r="AX4" s="665"/>
      <c r="AY4" s="665"/>
      <c r="AZ4" s="665"/>
      <c r="BA4" s="665"/>
      <c r="BB4" s="665"/>
      <c r="BC4" s="665"/>
      <c r="BD4" s="665"/>
      <c r="BE4" s="665"/>
      <c r="BF4" s="665"/>
      <c r="BG4" s="665" t="s">
        <v>217</v>
      </c>
      <c r="BH4" s="665"/>
      <c r="BI4" s="665"/>
      <c r="BJ4" s="665"/>
      <c r="BK4" s="665"/>
      <c r="BL4" s="665"/>
      <c r="BM4" s="665"/>
      <c r="BN4" s="665"/>
      <c r="BO4" s="665" t="s">
        <v>214</v>
      </c>
      <c r="BP4" s="665"/>
      <c r="BQ4" s="665"/>
      <c r="BR4" s="665"/>
      <c r="BS4" s="665" t="s">
        <v>218</v>
      </c>
      <c r="BT4" s="665"/>
      <c r="BU4" s="665"/>
      <c r="BV4" s="665"/>
      <c r="BW4" s="665"/>
      <c r="BX4" s="665"/>
      <c r="BY4" s="665"/>
      <c r="BZ4" s="665"/>
      <c r="CA4" s="665"/>
      <c r="CB4" s="665"/>
      <c r="CD4" s="662" t="s">
        <v>219</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4" customFormat="1" ht="11.25" customHeight="1" x14ac:dyDescent="0.15">
      <c r="B5" s="666" t="s">
        <v>220</v>
      </c>
      <c r="C5" s="667"/>
      <c r="D5" s="667"/>
      <c r="E5" s="667"/>
      <c r="F5" s="667"/>
      <c r="G5" s="667"/>
      <c r="H5" s="667"/>
      <c r="I5" s="667"/>
      <c r="J5" s="667"/>
      <c r="K5" s="667"/>
      <c r="L5" s="667"/>
      <c r="M5" s="667"/>
      <c r="N5" s="667"/>
      <c r="O5" s="667"/>
      <c r="P5" s="667"/>
      <c r="Q5" s="668"/>
      <c r="R5" s="669">
        <v>3278700</v>
      </c>
      <c r="S5" s="670"/>
      <c r="T5" s="670"/>
      <c r="U5" s="670"/>
      <c r="V5" s="670"/>
      <c r="W5" s="670"/>
      <c r="X5" s="670"/>
      <c r="Y5" s="671"/>
      <c r="Z5" s="672">
        <v>26.4</v>
      </c>
      <c r="AA5" s="672"/>
      <c r="AB5" s="672"/>
      <c r="AC5" s="672"/>
      <c r="AD5" s="673">
        <v>3278700</v>
      </c>
      <c r="AE5" s="673"/>
      <c r="AF5" s="673"/>
      <c r="AG5" s="673"/>
      <c r="AH5" s="673"/>
      <c r="AI5" s="673"/>
      <c r="AJ5" s="673"/>
      <c r="AK5" s="673"/>
      <c r="AL5" s="674">
        <v>41.1</v>
      </c>
      <c r="AM5" s="675"/>
      <c r="AN5" s="675"/>
      <c r="AO5" s="676"/>
      <c r="AP5" s="666" t="s">
        <v>221</v>
      </c>
      <c r="AQ5" s="667"/>
      <c r="AR5" s="667"/>
      <c r="AS5" s="667"/>
      <c r="AT5" s="667"/>
      <c r="AU5" s="667"/>
      <c r="AV5" s="667"/>
      <c r="AW5" s="667"/>
      <c r="AX5" s="667"/>
      <c r="AY5" s="667"/>
      <c r="AZ5" s="667"/>
      <c r="BA5" s="667"/>
      <c r="BB5" s="667"/>
      <c r="BC5" s="667"/>
      <c r="BD5" s="667"/>
      <c r="BE5" s="667"/>
      <c r="BF5" s="668"/>
      <c r="BG5" s="680">
        <v>3273305</v>
      </c>
      <c r="BH5" s="681"/>
      <c r="BI5" s="681"/>
      <c r="BJ5" s="681"/>
      <c r="BK5" s="681"/>
      <c r="BL5" s="681"/>
      <c r="BM5" s="681"/>
      <c r="BN5" s="682"/>
      <c r="BO5" s="683">
        <v>99.8</v>
      </c>
      <c r="BP5" s="683"/>
      <c r="BQ5" s="683"/>
      <c r="BR5" s="683"/>
      <c r="BS5" s="684">
        <v>43121</v>
      </c>
      <c r="BT5" s="684"/>
      <c r="BU5" s="684"/>
      <c r="BV5" s="684"/>
      <c r="BW5" s="684"/>
      <c r="BX5" s="684"/>
      <c r="BY5" s="684"/>
      <c r="BZ5" s="684"/>
      <c r="CA5" s="684"/>
      <c r="CB5" s="688"/>
      <c r="CD5" s="662" t="s">
        <v>216</v>
      </c>
      <c r="CE5" s="663"/>
      <c r="CF5" s="663"/>
      <c r="CG5" s="663"/>
      <c r="CH5" s="663"/>
      <c r="CI5" s="663"/>
      <c r="CJ5" s="663"/>
      <c r="CK5" s="663"/>
      <c r="CL5" s="663"/>
      <c r="CM5" s="663"/>
      <c r="CN5" s="663"/>
      <c r="CO5" s="663"/>
      <c r="CP5" s="663"/>
      <c r="CQ5" s="664"/>
      <c r="CR5" s="662" t="s">
        <v>222</v>
      </c>
      <c r="CS5" s="663"/>
      <c r="CT5" s="663"/>
      <c r="CU5" s="663"/>
      <c r="CV5" s="663"/>
      <c r="CW5" s="663"/>
      <c r="CX5" s="663"/>
      <c r="CY5" s="664"/>
      <c r="CZ5" s="662" t="s">
        <v>214</v>
      </c>
      <c r="DA5" s="663"/>
      <c r="DB5" s="663"/>
      <c r="DC5" s="664"/>
      <c r="DD5" s="662" t="s">
        <v>223</v>
      </c>
      <c r="DE5" s="663"/>
      <c r="DF5" s="663"/>
      <c r="DG5" s="663"/>
      <c r="DH5" s="663"/>
      <c r="DI5" s="663"/>
      <c r="DJ5" s="663"/>
      <c r="DK5" s="663"/>
      <c r="DL5" s="663"/>
      <c r="DM5" s="663"/>
      <c r="DN5" s="663"/>
      <c r="DO5" s="663"/>
      <c r="DP5" s="664"/>
      <c r="DQ5" s="662" t="s">
        <v>224</v>
      </c>
      <c r="DR5" s="663"/>
      <c r="DS5" s="663"/>
      <c r="DT5" s="663"/>
      <c r="DU5" s="663"/>
      <c r="DV5" s="663"/>
      <c r="DW5" s="663"/>
      <c r="DX5" s="663"/>
      <c r="DY5" s="663"/>
      <c r="DZ5" s="663"/>
      <c r="EA5" s="663"/>
      <c r="EB5" s="663"/>
      <c r="EC5" s="664"/>
    </row>
    <row r="6" spans="2:143" ht="11.25" customHeight="1" x14ac:dyDescent="0.15">
      <c r="B6" s="677" t="s">
        <v>225</v>
      </c>
      <c r="C6" s="678"/>
      <c r="D6" s="678"/>
      <c r="E6" s="678"/>
      <c r="F6" s="678"/>
      <c r="G6" s="678"/>
      <c r="H6" s="678"/>
      <c r="I6" s="678"/>
      <c r="J6" s="678"/>
      <c r="K6" s="678"/>
      <c r="L6" s="678"/>
      <c r="M6" s="678"/>
      <c r="N6" s="678"/>
      <c r="O6" s="678"/>
      <c r="P6" s="678"/>
      <c r="Q6" s="679"/>
      <c r="R6" s="680">
        <v>142802</v>
      </c>
      <c r="S6" s="681"/>
      <c r="T6" s="681"/>
      <c r="U6" s="681"/>
      <c r="V6" s="681"/>
      <c r="W6" s="681"/>
      <c r="X6" s="681"/>
      <c r="Y6" s="682"/>
      <c r="Z6" s="683">
        <v>1.1000000000000001</v>
      </c>
      <c r="AA6" s="683"/>
      <c r="AB6" s="683"/>
      <c r="AC6" s="683"/>
      <c r="AD6" s="684">
        <v>142802</v>
      </c>
      <c r="AE6" s="684"/>
      <c r="AF6" s="684"/>
      <c r="AG6" s="684"/>
      <c r="AH6" s="684"/>
      <c r="AI6" s="684"/>
      <c r="AJ6" s="684"/>
      <c r="AK6" s="684"/>
      <c r="AL6" s="685">
        <v>1.8</v>
      </c>
      <c r="AM6" s="686"/>
      <c r="AN6" s="686"/>
      <c r="AO6" s="687"/>
      <c r="AP6" s="677" t="s">
        <v>226</v>
      </c>
      <c r="AQ6" s="678"/>
      <c r="AR6" s="678"/>
      <c r="AS6" s="678"/>
      <c r="AT6" s="678"/>
      <c r="AU6" s="678"/>
      <c r="AV6" s="678"/>
      <c r="AW6" s="678"/>
      <c r="AX6" s="678"/>
      <c r="AY6" s="678"/>
      <c r="AZ6" s="678"/>
      <c r="BA6" s="678"/>
      <c r="BB6" s="678"/>
      <c r="BC6" s="678"/>
      <c r="BD6" s="678"/>
      <c r="BE6" s="678"/>
      <c r="BF6" s="679"/>
      <c r="BG6" s="680">
        <v>3273305</v>
      </c>
      <c r="BH6" s="681"/>
      <c r="BI6" s="681"/>
      <c r="BJ6" s="681"/>
      <c r="BK6" s="681"/>
      <c r="BL6" s="681"/>
      <c r="BM6" s="681"/>
      <c r="BN6" s="682"/>
      <c r="BO6" s="683">
        <v>99.8</v>
      </c>
      <c r="BP6" s="683"/>
      <c r="BQ6" s="683"/>
      <c r="BR6" s="683"/>
      <c r="BS6" s="684">
        <v>43121</v>
      </c>
      <c r="BT6" s="684"/>
      <c r="BU6" s="684"/>
      <c r="BV6" s="684"/>
      <c r="BW6" s="684"/>
      <c r="BX6" s="684"/>
      <c r="BY6" s="684"/>
      <c r="BZ6" s="684"/>
      <c r="CA6" s="684"/>
      <c r="CB6" s="688"/>
      <c r="CD6" s="691" t="s">
        <v>227</v>
      </c>
      <c r="CE6" s="692"/>
      <c r="CF6" s="692"/>
      <c r="CG6" s="692"/>
      <c r="CH6" s="692"/>
      <c r="CI6" s="692"/>
      <c r="CJ6" s="692"/>
      <c r="CK6" s="692"/>
      <c r="CL6" s="692"/>
      <c r="CM6" s="692"/>
      <c r="CN6" s="692"/>
      <c r="CO6" s="692"/>
      <c r="CP6" s="692"/>
      <c r="CQ6" s="693"/>
      <c r="CR6" s="680">
        <v>122040</v>
      </c>
      <c r="CS6" s="681"/>
      <c r="CT6" s="681"/>
      <c r="CU6" s="681"/>
      <c r="CV6" s="681"/>
      <c r="CW6" s="681"/>
      <c r="CX6" s="681"/>
      <c r="CY6" s="682"/>
      <c r="CZ6" s="674">
        <v>1</v>
      </c>
      <c r="DA6" s="675"/>
      <c r="DB6" s="675"/>
      <c r="DC6" s="694"/>
      <c r="DD6" s="689" t="s">
        <v>124</v>
      </c>
      <c r="DE6" s="681"/>
      <c r="DF6" s="681"/>
      <c r="DG6" s="681"/>
      <c r="DH6" s="681"/>
      <c r="DI6" s="681"/>
      <c r="DJ6" s="681"/>
      <c r="DK6" s="681"/>
      <c r="DL6" s="681"/>
      <c r="DM6" s="681"/>
      <c r="DN6" s="681"/>
      <c r="DO6" s="681"/>
      <c r="DP6" s="682"/>
      <c r="DQ6" s="689">
        <v>122040</v>
      </c>
      <c r="DR6" s="681"/>
      <c r="DS6" s="681"/>
      <c r="DT6" s="681"/>
      <c r="DU6" s="681"/>
      <c r="DV6" s="681"/>
      <c r="DW6" s="681"/>
      <c r="DX6" s="681"/>
      <c r="DY6" s="681"/>
      <c r="DZ6" s="681"/>
      <c r="EA6" s="681"/>
      <c r="EB6" s="681"/>
      <c r="EC6" s="690"/>
    </row>
    <row r="7" spans="2:143" ht="11.25" customHeight="1" x14ac:dyDescent="0.15">
      <c r="B7" s="677" t="s">
        <v>228</v>
      </c>
      <c r="C7" s="678"/>
      <c r="D7" s="678"/>
      <c r="E7" s="678"/>
      <c r="F7" s="678"/>
      <c r="G7" s="678"/>
      <c r="H7" s="678"/>
      <c r="I7" s="678"/>
      <c r="J7" s="678"/>
      <c r="K7" s="678"/>
      <c r="L7" s="678"/>
      <c r="M7" s="678"/>
      <c r="N7" s="678"/>
      <c r="O7" s="678"/>
      <c r="P7" s="678"/>
      <c r="Q7" s="679"/>
      <c r="R7" s="680">
        <v>1857</v>
      </c>
      <c r="S7" s="681"/>
      <c r="T7" s="681"/>
      <c r="U7" s="681"/>
      <c r="V7" s="681"/>
      <c r="W7" s="681"/>
      <c r="X7" s="681"/>
      <c r="Y7" s="682"/>
      <c r="Z7" s="683">
        <v>0</v>
      </c>
      <c r="AA7" s="683"/>
      <c r="AB7" s="683"/>
      <c r="AC7" s="683"/>
      <c r="AD7" s="684">
        <v>1857</v>
      </c>
      <c r="AE7" s="684"/>
      <c r="AF7" s="684"/>
      <c r="AG7" s="684"/>
      <c r="AH7" s="684"/>
      <c r="AI7" s="684"/>
      <c r="AJ7" s="684"/>
      <c r="AK7" s="684"/>
      <c r="AL7" s="685">
        <v>0</v>
      </c>
      <c r="AM7" s="686"/>
      <c r="AN7" s="686"/>
      <c r="AO7" s="687"/>
      <c r="AP7" s="677" t="s">
        <v>229</v>
      </c>
      <c r="AQ7" s="678"/>
      <c r="AR7" s="678"/>
      <c r="AS7" s="678"/>
      <c r="AT7" s="678"/>
      <c r="AU7" s="678"/>
      <c r="AV7" s="678"/>
      <c r="AW7" s="678"/>
      <c r="AX7" s="678"/>
      <c r="AY7" s="678"/>
      <c r="AZ7" s="678"/>
      <c r="BA7" s="678"/>
      <c r="BB7" s="678"/>
      <c r="BC7" s="678"/>
      <c r="BD7" s="678"/>
      <c r="BE7" s="678"/>
      <c r="BF7" s="679"/>
      <c r="BG7" s="680">
        <v>1349848</v>
      </c>
      <c r="BH7" s="681"/>
      <c r="BI7" s="681"/>
      <c r="BJ7" s="681"/>
      <c r="BK7" s="681"/>
      <c r="BL7" s="681"/>
      <c r="BM7" s="681"/>
      <c r="BN7" s="682"/>
      <c r="BO7" s="683">
        <v>41.2</v>
      </c>
      <c r="BP7" s="683"/>
      <c r="BQ7" s="683"/>
      <c r="BR7" s="683"/>
      <c r="BS7" s="684">
        <v>43121</v>
      </c>
      <c r="BT7" s="684"/>
      <c r="BU7" s="684"/>
      <c r="BV7" s="684"/>
      <c r="BW7" s="684"/>
      <c r="BX7" s="684"/>
      <c r="BY7" s="684"/>
      <c r="BZ7" s="684"/>
      <c r="CA7" s="684"/>
      <c r="CB7" s="688"/>
      <c r="CD7" s="695" t="s">
        <v>230</v>
      </c>
      <c r="CE7" s="696"/>
      <c r="CF7" s="696"/>
      <c r="CG7" s="696"/>
      <c r="CH7" s="696"/>
      <c r="CI7" s="696"/>
      <c r="CJ7" s="696"/>
      <c r="CK7" s="696"/>
      <c r="CL7" s="696"/>
      <c r="CM7" s="696"/>
      <c r="CN7" s="696"/>
      <c r="CO7" s="696"/>
      <c r="CP7" s="696"/>
      <c r="CQ7" s="697"/>
      <c r="CR7" s="680">
        <v>1552149</v>
      </c>
      <c r="CS7" s="681"/>
      <c r="CT7" s="681"/>
      <c r="CU7" s="681"/>
      <c r="CV7" s="681"/>
      <c r="CW7" s="681"/>
      <c r="CX7" s="681"/>
      <c r="CY7" s="682"/>
      <c r="CZ7" s="683">
        <v>13.1</v>
      </c>
      <c r="DA7" s="683"/>
      <c r="DB7" s="683"/>
      <c r="DC7" s="683"/>
      <c r="DD7" s="689">
        <v>1005</v>
      </c>
      <c r="DE7" s="681"/>
      <c r="DF7" s="681"/>
      <c r="DG7" s="681"/>
      <c r="DH7" s="681"/>
      <c r="DI7" s="681"/>
      <c r="DJ7" s="681"/>
      <c r="DK7" s="681"/>
      <c r="DL7" s="681"/>
      <c r="DM7" s="681"/>
      <c r="DN7" s="681"/>
      <c r="DO7" s="681"/>
      <c r="DP7" s="682"/>
      <c r="DQ7" s="689">
        <v>1428902</v>
      </c>
      <c r="DR7" s="681"/>
      <c r="DS7" s="681"/>
      <c r="DT7" s="681"/>
      <c r="DU7" s="681"/>
      <c r="DV7" s="681"/>
      <c r="DW7" s="681"/>
      <c r="DX7" s="681"/>
      <c r="DY7" s="681"/>
      <c r="DZ7" s="681"/>
      <c r="EA7" s="681"/>
      <c r="EB7" s="681"/>
      <c r="EC7" s="690"/>
    </row>
    <row r="8" spans="2:143" ht="11.25" customHeight="1" x14ac:dyDescent="0.15">
      <c r="B8" s="677" t="s">
        <v>231</v>
      </c>
      <c r="C8" s="678"/>
      <c r="D8" s="678"/>
      <c r="E8" s="678"/>
      <c r="F8" s="678"/>
      <c r="G8" s="678"/>
      <c r="H8" s="678"/>
      <c r="I8" s="678"/>
      <c r="J8" s="678"/>
      <c r="K8" s="678"/>
      <c r="L8" s="678"/>
      <c r="M8" s="678"/>
      <c r="N8" s="678"/>
      <c r="O8" s="678"/>
      <c r="P8" s="678"/>
      <c r="Q8" s="679"/>
      <c r="R8" s="680">
        <v>11628</v>
      </c>
      <c r="S8" s="681"/>
      <c r="T8" s="681"/>
      <c r="U8" s="681"/>
      <c r="V8" s="681"/>
      <c r="W8" s="681"/>
      <c r="X8" s="681"/>
      <c r="Y8" s="682"/>
      <c r="Z8" s="683">
        <v>0.1</v>
      </c>
      <c r="AA8" s="683"/>
      <c r="AB8" s="683"/>
      <c r="AC8" s="683"/>
      <c r="AD8" s="684">
        <v>11628</v>
      </c>
      <c r="AE8" s="684"/>
      <c r="AF8" s="684"/>
      <c r="AG8" s="684"/>
      <c r="AH8" s="684"/>
      <c r="AI8" s="684"/>
      <c r="AJ8" s="684"/>
      <c r="AK8" s="684"/>
      <c r="AL8" s="685">
        <v>0.1</v>
      </c>
      <c r="AM8" s="686"/>
      <c r="AN8" s="686"/>
      <c r="AO8" s="687"/>
      <c r="AP8" s="677" t="s">
        <v>232</v>
      </c>
      <c r="AQ8" s="678"/>
      <c r="AR8" s="678"/>
      <c r="AS8" s="678"/>
      <c r="AT8" s="678"/>
      <c r="AU8" s="678"/>
      <c r="AV8" s="678"/>
      <c r="AW8" s="678"/>
      <c r="AX8" s="678"/>
      <c r="AY8" s="678"/>
      <c r="AZ8" s="678"/>
      <c r="BA8" s="678"/>
      <c r="BB8" s="678"/>
      <c r="BC8" s="678"/>
      <c r="BD8" s="678"/>
      <c r="BE8" s="678"/>
      <c r="BF8" s="679"/>
      <c r="BG8" s="680">
        <v>47252</v>
      </c>
      <c r="BH8" s="681"/>
      <c r="BI8" s="681"/>
      <c r="BJ8" s="681"/>
      <c r="BK8" s="681"/>
      <c r="BL8" s="681"/>
      <c r="BM8" s="681"/>
      <c r="BN8" s="682"/>
      <c r="BO8" s="683">
        <v>1.4</v>
      </c>
      <c r="BP8" s="683"/>
      <c r="BQ8" s="683"/>
      <c r="BR8" s="683"/>
      <c r="BS8" s="689" t="s">
        <v>124</v>
      </c>
      <c r="BT8" s="681"/>
      <c r="BU8" s="681"/>
      <c r="BV8" s="681"/>
      <c r="BW8" s="681"/>
      <c r="BX8" s="681"/>
      <c r="BY8" s="681"/>
      <c r="BZ8" s="681"/>
      <c r="CA8" s="681"/>
      <c r="CB8" s="690"/>
      <c r="CD8" s="695" t="s">
        <v>233</v>
      </c>
      <c r="CE8" s="696"/>
      <c r="CF8" s="696"/>
      <c r="CG8" s="696"/>
      <c r="CH8" s="696"/>
      <c r="CI8" s="696"/>
      <c r="CJ8" s="696"/>
      <c r="CK8" s="696"/>
      <c r="CL8" s="696"/>
      <c r="CM8" s="696"/>
      <c r="CN8" s="696"/>
      <c r="CO8" s="696"/>
      <c r="CP8" s="696"/>
      <c r="CQ8" s="697"/>
      <c r="CR8" s="680">
        <v>3788541</v>
      </c>
      <c r="CS8" s="681"/>
      <c r="CT8" s="681"/>
      <c r="CU8" s="681"/>
      <c r="CV8" s="681"/>
      <c r="CW8" s="681"/>
      <c r="CX8" s="681"/>
      <c r="CY8" s="682"/>
      <c r="CZ8" s="683">
        <v>32</v>
      </c>
      <c r="DA8" s="683"/>
      <c r="DB8" s="683"/>
      <c r="DC8" s="683"/>
      <c r="DD8" s="689">
        <v>83444</v>
      </c>
      <c r="DE8" s="681"/>
      <c r="DF8" s="681"/>
      <c r="DG8" s="681"/>
      <c r="DH8" s="681"/>
      <c r="DI8" s="681"/>
      <c r="DJ8" s="681"/>
      <c r="DK8" s="681"/>
      <c r="DL8" s="681"/>
      <c r="DM8" s="681"/>
      <c r="DN8" s="681"/>
      <c r="DO8" s="681"/>
      <c r="DP8" s="682"/>
      <c r="DQ8" s="689">
        <v>2010421</v>
      </c>
      <c r="DR8" s="681"/>
      <c r="DS8" s="681"/>
      <c r="DT8" s="681"/>
      <c r="DU8" s="681"/>
      <c r="DV8" s="681"/>
      <c r="DW8" s="681"/>
      <c r="DX8" s="681"/>
      <c r="DY8" s="681"/>
      <c r="DZ8" s="681"/>
      <c r="EA8" s="681"/>
      <c r="EB8" s="681"/>
      <c r="EC8" s="690"/>
    </row>
    <row r="9" spans="2:143" ht="11.25" customHeight="1" x14ac:dyDescent="0.15">
      <c r="B9" s="677" t="s">
        <v>234</v>
      </c>
      <c r="C9" s="678"/>
      <c r="D9" s="678"/>
      <c r="E9" s="678"/>
      <c r="F9" s="678"/>
      <c r="G9" s="678"/>
      <c r="H9" s="678"/>
      <c r="I9" s="678"/>
      <c r="J9" s="678"/>
      <c r="K9" s="678"/>
      <c r="L9" s="678"/>
      <c r="M9" s="678"/>
      <c r="N9" s="678"/>
      <c r="O9" s="678"/>
      <c r="P9" s="678"/>
      <c r="Q9" s="679"/>
      <c r="R9" s="680">
        <v>8037</v>
      </c>
      <c r="S9" s="681"/>
      <c r="T9" s="681"/>
      <c r="U9" s="681"/>
      <c r="V9" s="681"/>
      <c r="W9" s="681"/>
      <c r="X9" s="681"/>
      <c r="Y9" s="682"/>
      <c r="Z9" s="683">
        <v>0.1</v>
      </c>
      <c r="AA9" s="683"/>
      <c r="AB9" s="683"/>
      <c r="AC9" s="683"/>
      <c r="AD9" s="684">
        <v>8037</v>
      </c>
      <c r="AE9" s="684"/>
      <c r="AF9" s="684"/>
      <c r="AG9" s="684"/>
      <c r="AH9" s="684"/>
      <c r="AI9" s="684"/>
      <c r="AJ9" s="684"/>
      <c r="AK9" s="684"/>
      <c r="AL9" s="685">
        <v>0.1</v>
      </c>
      <c r="AM9" s="686"/>
      <c r="AN9" s="686"/>
      <c r="AO9" s="687"/>
      <c r="AP9" s="677" t="s">
        <v>235</v>
      </c>
      <c r="AQ9" s="678"/>
      <c r="AR9" s="678"/>
      <c r="AS9" s="678"/>
      <c r="AT9" s="678"/>
      <c r="AU9" s="678"/>
      <c r="AV9" s="678"/>
      <c r="AW9" s="678"/>
      <c r="AX9" s="678"/>
      <c r="AY9" s="678"/>
      <c r="AZ9" s="678"/>
      <c r="BA9" s="678"/>
      <c r="BB9" s="678"/>
      <c r="BC9" s="678"/>
      <c r="BD9" s="678"/>
      <c r="BE9" s="678"/>
      <c r="BF9" s="679"/>
      <c r="BG9" s="680">
        <v>1073990</v>
      </c>
      <c r="BH9" s="681"/>
      <c r="BI9" s="681"/>
      <c r="BJ9" s="681"/>
      <c r="BK9" s="681"/>
      <c r="BL9" s="681"/>
      <c r="BM9" s="681"/>
      <c r="BN9" s="682"/>
      <c r="BO9" s="683">
        <v>32.799999999999997</v>
      </c>
      <c r="BP9" s="683"/>
      <c r="BQ9" s="683"/>
      <c r="BR9" s="683"/>
      <c r="BS9" s="689" t="s">
        <v>168</v>
      </c>
      <c r="BT9" s="681"/>
      <c r="BU9" s="681"/>
      <c r="BV9" s="681"/>
      <c r="BW9" s="681"/>
      <c r="BX9" s="681"/>
      <c r="BY9" s="681"/>
      <c r="BZ9" s="681"/>
      <c r="CA9" s="681"/>
      <c r="CB9" s="690"/>
      <c r="CD9" s="695" t="s">
        <v>236</v>
      </c>
      <c r="CE9" s="696"/>
      <c r="CF9" s="696"/>
      <c r="CG9" s="696"/>
      <c r="CH9" s="696"/>
      <c r="CI9" s="696"/>
      <c r="CJ9" s="696"/>
      <c r="CK9" s="696"/>
      <c r="CL9" s="696"/>
      <c r="CM9" s="696"/>
      <c r="CN9" s="696"/>
      <c r="CO9" s="696"/>
      <c r="CP9" s="696"/>
      <c r="CQ9" s="697"/>
      <c r="CR9" s="680">
        <v>1440293</v>
      </c>
      <c r="CS9" s="681"/>
      <c r="CT9" s="681"/>
      <c r="CU9" s="681"/>
      <c r="CV9" s="681"/>
      <c r="CW9" s="681"/>
      <c r="CX9" s="681"/>
      <c r="CY9" s="682"/>
      <c r="CZ9" s="683">
        <v>12.2</v>
      </c>
      <c r="DA9" s="683"/>
      <c r="DB9" s="683"/>
      <c r="DC9" s="683"/>
      <c r="DD9" s="689">
        <v>18444</v>
      </c>
      <c r="DE9" s="681"/>
      <c r="DF9" s="681"/>
      <c r="DG9" s="681"/>
      <c r="DH9" s="681"/>
      <c r="DI9" s="681"/>
      <c r="DJ9" s="681"/>
      <c r="DK9" s="681"/>
      <c r="DL9" s="681"/>
      <c r="DM9" s="681"/>
      <c r="DN9" s="681"/>
      <c r="DO9" s="681"/>
      <c r="DP9" s="682"/>
      <c r="DQ9" s="689">
        <v>1250742</v>
      </c>
      <c r="DR9" s="681"/>
      <c r="DS9" s="681"/>
      <c r="DT9" s="681"/>
      <c r="DU9" s="681"/>
      <c r="DV9" s="681"/>
      <c r="DW9" s="681"/>
      <c r="DX9" s="681"/>
      <c r="DY9" s="681"/>
      <c r="DZ9" s="681"/>
      <c r="EA9" s="681"/>
      <c r="EB9" s="681"/>
      <c r="EC9" s="690"/>
    </row>
    <row r="10" spans="2:143" ht="11.25" customHeight="1" x14ac:dyDescent="0.15">
      <c r="B10" s="677" t="s">
        <v>237</v>
      </c>
      <c r="C10" s="678"/>
      <c r="D10" s="678"/>
      <c r="E10" s="678"/>
      <c r="F10" s="678"/>
      <c r="G10" s="678"/>
      <c r="H10" s="678"/>
      <c r="I10" s="678"/>
      <c r="J10" s="678"/>
      <c r="K10" s="678"/>
      <c r="L10" s="678"/>
      <c r="M10" s="678"/>
      <c r="N10" s="678"/>
      <c r="O10" s="678"/>
      <c r="P10" s="678"/>
      <c r="Q10" s="679"/>
      <c r="R10" s="680" t="s">
        <v>168</v>
      </c>
      <c r="S10" s="681"/>
      <c r="T10" s="681"/>
      <c r="U10" s="681"/>
      <c r="V10" s="681"/>
      <c r="W10" s="681"/>
      <c r="X10" s="681"/>
      <c r="Y10" s="682"/>
      <c r="Z10" s="683" t="s">
        <v>124</v>
      </c>
      <c r="AA10" s="683"/>
      <c r="AB10" s="683"/>
      <c r="AC10" s="683"/>
      <c r="AD10" s="684" t="s">
        <v>124</v>
      </c>
      <c r="AE10" s="684"/>
      <c r="AF10" s="684"/>
      <c r="AG10" s="684"/>
      <c r="AH10" s="684"/>
      <c r="AI10" s="684"/>
      <c r="AJ10" s="684"/>
      <c r="AK10" s="684"/>
      <c r="AL10" s="685" t="s">
        <v>124</v>
      </c>
      <c r="AM10" s="686"/>
      <c r="AN10" s="686"/>
      <c r="AO10" s="687"/>
      <c r="AP10" s="677" t="s">
        <v>238</v>
      </c>
      <c r="AQ10" s="678"/>
      <c r="AR10" s="678"/>
      <c r="AS10" s="678"/>
      <c r="AT10" s="678"/>
      <c r="AU10" s="678"/>
      <c r="AV10" s="678"/>
      <c r="AW10" s="678"/>
      <c r="AX10" s="678"/>
      <c r="AY10" s="678"/>
      <c r="AZ10" s="678"/>
      <c r="BA10" s="678"/>
      <c r="BB10" s="678"/>
      <c r="BC10" s="678"/>
      <c r="BD10" s="678"/>
      <c r="BE10" s="678"/>
      <c r="BF10" s="679"/>
      <c r="BG10" s="680">
        <v>90940</v>
      </c>
      <c r="BH10" s="681"/>
      <c r="BI10" s="681"/>
      <c r="BJ10" s="681"/>
      <c r="BK10" s="681"/>
      <c r="BL10" s="681"/>
      <c r="BM10" s="681"/>
      <c r="BN10" s="682"/>
      <c r="BO10" s="683">
        <v>2.8</v>
      </c>
      <c r="BP10" s="683"/>
      <c r="BQ10" s="683"/>
      <c r="BR10" s="683"/>
      <c r="BS10" s="689">
        <v>15107</v>
      </c>
      <c r="BT10" s="681"/>
      <c r="BU10" s="681"/>
      <c r="BV10" s="681"/>
      <c r="BW10" s="681"/>
      <c r="BX10" s="681"/>
      <c r="BY10" s="681"/>
      <c r="BZ10" s="681"/>
      <c r="CA10" s="681"/>
      <c r="CB10" s="690"/>
      <c r="CD10" s="695" t="s">
        <v>239</v>
      </c>
      <c r="CE10" s="696"/>
      <c r="CF10" s="696"/>
      <c r="CG10" s="696"/>
      <c r="CH10" s="696"/>
      <c r="CI10" s="696"/>
      <c r="CJ10" s="696"/>
      <c r="CK10" s="696"/>
      <c r="CL10" s="696"/>
      <c r="CM10" s="696"/>
      <c r="CN10" s="696"/>
      <c r="CO10" s="696"/>
      <c r="CP10" s="696"/>
      <c r="CQ10" s="697"/>
      <c r="CR10" s="680">
        <v>205</v>
      </c>
      <c r="CS10" s="681"/>
      <c r="CT10" s="681"/>
      <c r="CU10" s="681"/>
      <c r="CV10" s="681"/>
      <c r="CW10" s="681"/>
      <c r="CX10" s="681"/>
      <c r="CY10" s="682"/>
      <c r="CZ10" s="683">
        <v>0</v>
      </c>
      <c r="DA10" s="683"/>
      <c r="DB10" s="683"/>
      <c r="DC10" s="683"/>
      <c r="DD10" s="689" t="s">
        <v>240</v>
      </c>
      <c r="DE10" s="681"/>
      <c r="DF10" s="681"/>
      <c r="DG10" s="681"/>
      <c r="DH10" s="681"/>
      <c r="DI10" s="681"/>
      <c r="DJ10" s="681"/>
      <c r="DK10" s="681"/>
      <c r="DL10" s="681"/>
      <c r="DM10" s="681"/>
      <c r="DN10" s="681"/>
      <c r="DO10" s="681"/>
      <c r="DP10" s="682"/>
      <c r="DQ10" s="689">
        <v>205</v>
      </c>
      <c r="DR10" s="681"/>
      <c r="DS10" s="681"/>
      <c r="DT10" s="681"/>
      <c r="DU10" s="681"/>
      <c r="DV10" s="681"/>
      <c r="DW10" s="681"/>
      <c r="DX10" s="681"/>
      <c r="DY10" s="681"/>
      <c r="DZ10" s="681"/>
      <c r="EA10" s="681"/>
      <c r="EB10" s="681"/>
      <c r="EC10" s="690"/>
    </row>
    <row r="11" spans="2:143" ht="11.25" customHeight="1" x14ac:dyDescent="0.15">
      <c r="B11" s="677" t="s">
        <v>241</v>
      </c>
      <c r="C11" s="678"/>
      <c r="D11" s="678"/>
      <c r="E11" s="678"/>
      <c r="F11" s="678"/>
      <c r="G11" s="678"/>
      <c r="H11" s="678"/>
      <c r="I11" s="678"/>
      <c r="J11" s="678"/>
      <c r="K11" s="678"/>
      <c r="L11" s="678"/>
      <c r="M11" s="678"/>
      <c r="N11" s="678"/>
      <c r="O11" s="678"/>
      <c r="P11" s="678"/>
      <c r="Q11" s="679"/>
      <c r="R11" s="680">
        <v>478128</v>
      </c>
      <c r="S11" s="681"/>
      <c r="T11" s="681"/>
      <c r="U11" s="681"/>
      <c r="V11" s="681"/>
      <c r="W11" s="681"/>
      <c r="X11" s="681"/>
      <c r="Y11" s="682"/>
      <c r="Z11" s="685">
        <v>3.8</v>
      </c>
      <c r="AA11" s="686"/>
      <c r="AB11" s="686"/>
      <c r="AC11" s="698"/>
      <c r="AD11" s="689">
        <v>478128</v>
      </c>
      <c r="AE11" s="681"/>
      <c r="AF11" s="681"/>
      <c r="AG11" s="681"/>
      <c r="AH11" s="681"/>
      <c r="AI11" s="681"/>
      <c r="AJ11" s="681"/>
      <c r="AK11" s="682"/>
      <c r="AL11" s="685">
        <v>6</v>
      </c>
      <c r="AM11" s="686"/>
      <c r="AN11" s="686"/>
      <c r="AO11" s="687"/>
      <c r="AP11" s="677" t="s">
        <v>242</v>
      </c>
      <c r="AQ11" s="678"/>
      <c r="AR11" s="678"/>
      <c r="AS11" s="678"/>
      <c r="AT11" s="678"/>
      <c r="AU11" s="678"/>
      <c r="AV11" s="678"/>
      <c r="AW11" s="678"/>
      <c r="AX11" s="678"/>
      <c r="AY11" s="678"/>
      <c r="AZ11" s="678"/>
      <c r="BA11" s="678"/>
      <c r="BB11" s="678"/>
      <c r="BC11" s="678"/>
      <c r="BD11" s="678"/>
      <c r="BE11" s="678"/>
      <c r="BF11" s="679"/>
      <c r="BG11" s="680">
        <v>137666</v>
      </c>
      <c r="BH11" s="681"/>
      <c r="BI11" s="681"/>
      <c r="BJ11" s="681"/>
      <c r="BK11" s="681"/>
      <c r="BL11" s="681"/>
      <c r="BM11" s="681"/>
      <c r="BN11" s="682"/>
      <c r="BO11" s="683">
        <v>4.2</v>
      </c>
      <c r="BP11" s="683"/>
      <c r="BQ11" s="683"/>
      <c r="BR11" s="683"/>
      <c r="BS11" s="689">
        <v>28014</v>
      </c>
      <c r="BT11" s="681"/>
      <c r="BU11" s="681"/>
      <c r="BV11" s="681"/>
      <c r="BW11" s="681"/>
      <c r="BX11" s="681"/>
      <c r="BY11" s="681"/>
      <c r="BZ11" s="681"/>
      <c r="CA11" s="681"/>
      <c r="CB11" s="690"/>
      <c r="CD11" s="695" t="s">
        <v>243</v>
      </c>
      <c r="CE11" s="696"/>
      <c r="CF11" s="696"/>
      <c r="CG11" s="696"/>
      <c r="CH11" s="696"/>
      <c r="CI11" s="696"/>
      <c r="CJ11" s="696"/>
      <c r="CK11" s="696"/>
      <c r="CL11" s="696"/>
      <c r="CM11" s="696"/>
      <c r="CN11" s="696"/>
      <c r="CO11" s="696"/>
      <c r="CP11" s="696"/>
      <c r="CQ11" s="697"/>
      <c r="CR11" s="680">
        <v>343182</v>
      </c>
      <c r="CS11" s="681"/>
      <c r="CT11" s="681"/>
      <c r="CU11" s="681"/>
      <c r="CV11" s="681"/>
      <c r="CW11" s="681"/>
      <c r="CX11" s="681"/>
      <c r="CY11" s="682"/>
      <c r="CZ11" s="683">
        <v>2.9</v>
      </c>
      <c r="DA11" s="683"/>
      <c r="DB11" s="683"/>
      <c r="DC11" s="683"/>
      <c r="DD11" s="689">
        <v>46395</v>
      </c>
      <c r="DE11" s="681"/>
      <c r="DF11" s="681"/>
      <c r="DG11" s="681"/>
      <c r="DH11" s="681"/>
      <c r="DI11" s="681"/>
      <c r="DJ11" s="681"/>
      <c r="DK11" s="681"/>
      <c r="DL11" s="681"/>
      <c r="DM11" s="681"/>
      <c r="DN11" s="681"/>
      <c r="DO11" s="681"/>
      <c r="DP11" s="682"/>
      <c r="DQ11" s="689">
        <v>252185</v>
      </c>
      <c r="DR11" s="681"/>
      <c r="DS11" s="681"/>
      <c r="DT11" s="681"/>
      <c r="DU11" s="681"/>
      <c r="DV11" s="681"/>
      <c r="DW11" s="681"/>
      <c r="DX11" s="681"/>
      <c r="DY11" s="681"/>
      <c r="DZ11" s="681"/>
      <c r="EA11" s="681"/>
      <c r="EB11" s="681"/>
      <c r="EC11" s="690"/>
    </row>
    <row r="12" spans="2:143" ht="11.25" customHeight="1" x14ac:dyDescent="0.15">
      <c r="B12" s="677" t="s">
        <v>244</v>
      </c>
      <c r="C12" s="678"/>
      <c r="D12" s="678"/>
      <c r="E12" s="678"/>
      <c r="F12" s="678"/>
      <c r="G12" s="678"/>
      <c r="H12" s="678"/>
      <c r="I12" s="678"/>
      <c r="J12" s="678"/>
      <c r="K12" s="678"/>
      <c r="L12" s="678"/>
      <c r="M12" s="678"/>
      <c r="N12" s="678"/>
      <c r="O12" s="678"/>
      <c r="P12" s="678"/>
      <c r="Q12" s="679"/>
      <c r="R12" s="680">
        <v>41458</v>
      </c>
      <c r="S12" s="681"/>
      <c r="T12" s="681"/>
      <c r="U12" s="681"/>
      <c r="V12" s="681"/>
      <c r="W12" s="681"/>
      <c r="X12" s="681"/>
      <c r="Y12" s="682"/>
      <c r="Z12" s="683">
        <v>0.3</v>
      </c>
      <c r="AA12" s="683"/>
      <c r="AB12" s="683"/>
      <c r="AC12" s="683"/>
      <c r="AD12" s="684">
        <v>41458</v>
      </c>
      <c r="AE12" s="684"/>
      <c r="AF12" s="684"/>
      <c r="AG12" s="684"/>
      <c r="AH12" s="684"/>
      <c r="AI12" s="684"/>
      <c r="AJ12" s="684"/>
      <c r="AK12" s="684"/>
      <c r="AL12" s="685">
        <v>0.5</v>
      </c>
      <c r="AM12" s="686"/>
      <c r="AN12" s="686"/>
      <c r="AO12" s="687"/>
      <c r="AP12" s="677" t="s">
        <v>245</v>
      </c>
      <c r="AQ12" s="678"/>
      <c r="AR12" s="678"/>
      <c r="AS12" s="678"/>
      <c r="AT12" s="678"/>
      <c r="AU12" s="678"/>
      <c r="AV12" s="678"/>
      <c r="AW12" s="678"/>
      <c r="AX12" s="678"/>
      <c r="AY12" s="678"/>
      <c r="AZ12" s="678"/>
      <c r="BA12" s="678"/>
      <c r="BB12" s="678"/>
      <c r="BC12" s="678"/>
      <c r="BD12" s="678"/>
      <c r="BE12" s="678"/>
      <c r="BF12" s="679"/>
      <c r="BG12" s="680">
        <v>1666875</v>
      </c>
      <c r="BH12" s="681"/>
      <c r="BI12" s="681"/>
      <c r="BJ12" s="681"/>
      <c r="BK12" s="681"/>
      <c r="BL12" s="681"/>
      <c r="BM12" s="681"/>
      <c r="BN12" s="682"/>
      <c r="BO12" s="683">
        <v>50.8</v>
      </c>
      <c r="BP12" s="683"/>
      <c r="BQ12" s="683"/>
      <c r="BR12" s="683"/>
      <c r="BS12" s="689" t="s">
        <v>124</v>
      </c>
      <c r="BT12" s="681"/>
      <c r="BU12" s="681"/>
      <c r="BV12" s="681"/>
      <c r="BW12" s="681"/>
      <c r="BX12" s="681"/>
      <c r="BY12" s="681"/>
      <c r="BZ12" s="681"/>
      <c r="CA12" s="681"/>
      <c r="CB12" s="690"/>
      <c r="CD12" s="695" t="s">
        <v>246</v>
      </c>
      <c r="CE12" s="696"/>
      <c r="CF12" s="696"/>
      <c r="CG12" s="696"/>
      <c r="CH12" s="696"/>
      <c r="CI12" s="696"/>
      <c r="CJ12" s="696"/>
      <c r="CK12" s="696"/>
      <c r="CL12" s="696"/>
      <c r="CM12" s="696"/>
      <c r="CN12" s="696"/>
      <c r="CO12" s="696"/>
      <c r="CP12" s="696"/>
      <c r="CQ12" s="697"/>
      <c r="CR12" s="680">
        <v>547565</v>
      </c>
      <c r="CS12" s="681"/>
      <c r="CT12" s="681"/>
      <c r="CU12" s="681"/>
      <c r="CV12" s="681"/>
      <c r="CW12" s="681"/>
      <c r="CX12" s="681"/>
      <c r="CY12" s="682"/>
      <c r="CZ12" s="683">
        <v>4.5999999999999996</v>
      </c>
      <c r="DA12" s="683"/>
      <c r="DB12" s="683"/>
      <c r="DC12" s="683"/>
      <c r="DD12" s="689">
        <v>4959</v>
      </c>
      <c r="DE12" s="681"/>
      <c r="DF12" s="681"/>
      <c r="DG12" s="681"/>
      <c r="DH12" s="681"/>
      <c r="DI12" s="681"/>
      <c r="DJ12" s="681"/>
      <c r="DK12" s="681"/>
      <c r="DL12" s="681"/>
      <c r="DM12" s="681"/>
      <c r="DN12" s="681"/>
      <c r="DO12" s="681"/>
      <c r="DP12" s="682"/>
      <c r="DQ12" s="689">
        <v>316321</v>
      </c>
      <c r="DR12" s="681"/>
      <c r="DS12" s="681"/>
      <c r="DT12" s="681"/>
      <c r="DU12" s="681"/>
      <c r="DV12" s="681"/>
      <c r="DW12" s="681"/>
      <c r="DX12" s="681"/>
      <c r="DY12" s="681"/>
      <c r="DZ12" s="681"/>
      <c r="EA12" s="681"/>
      <c r="EB12" s="681"/>
      <c r="EC12" s="690"/>
    </row>
    <row r="13" spans="2:143" ht="11.25" customHeight="1" x14ac:dyDescent="0.15">
      <c r="B13" s="677" t="s">
        <v>247</v>
      </c>
      <c r="C13" s="678"/>
      <c r="D13" s="678"/>
      <c r="E13" s="678"/>
      <c r="F13" s="678"/>
      <c r="G13" s="678"/>
      <c r="H13" s="678"/>
      <c r="I13" s="678"/>
      <c r="J13" s="678"/>
      <c r="K13" s="678"/>
      <c r="L13" s="678"/>
      <c r="M13" s="678"/>
      <c r="N13" s="678"/>
      <c r="O13" s="678"/>
      <c r="P13" s="678"/>
      <c r="Q13" s="679"/>
      <c r="R13" s="680" t="s">
        <v>124</v>
      </c>
      <c r="S13" s="681"/>
      <c r="T13" s="681"/>
      <c r="U13" s="681"/>
      <c r="V13" s="681"/>
      <c r="W13" s="681"/>
      <c r="X13" s="681"/>
      <c r="Y13" s="682"/>
      <c r="Z13" s="683" t="s">
        <v>240</v>
      </c>
      <c r="AA13" s="683"/>
      <c r="AB13" s="683"/>
      <c r="AC13" s="683"/>
      <c r="AD13" s="684" t="s">
        <v>124</v>
      </c>
      <c r="AE13" s="684"/>
      <c r="AF13" s="684"/>
      <c r="AG13" s="684"/>
      <c r="AH13" s="684"/>
      <c r="AI13" s="684"/>
      <c r="AJ13" s="684"/>
      <c r="AK13" s="684"/>
      <c r="AL13" s="685" t="s">
        <v>168</v>
      </c>
      <c r="AM13" s="686"/>
      <c r="AN13" s="686"/>
      <c r="AO13" s="687"/>
      <c r="AP13" s="677" t="s">
        <v>248</v>
      </c>
      <c r="AQ13" s="678"/>
      <c r="AR13" s="678"/>
      <c r="AS13" s="678"/>
      <c r="AT13" s="678"/>
      <c r="AU13" s="678"/>
      <c r="AV13" s="678"/>
      <c r="AW13" s="678"/>
      <c r="AX13" s="678"/>
      <c r="AY13" s="678"/>
      <c r="AZ13" s="678"/>
      <c r="BA13" s="678"/>
      <c r="BB13" s="678"/>
      <c r="BC13" s="678"/>
      <c r="BD13" s="678"/>
      <c r="BE13" s="678"/>
      <c r="BF13" s="679"/>
      <c r="BG13" s="680">
        <v>1665806</v>
      </c>
      <c r="BH13" s="681"/>
      <c r="BI13" s="681"/>
      <c r="BJ13" s="681"/>
      <c r="BK13" s="681"/>
      <c r="BL13" s="681"/>
      <c r="BM13" s="681"/>
      <c r="BN13" s="682"/>
      <c r="BO13" s="683">
        <v>50.8</v>
      </c>
      <c r="BP13" s="683"/>
      <c r="BQ13" s="683"/>
      <c r="BR13" s="683"/>
      <c r="BS13" s="689" t="s">
        <v>124</v>
      </c>
      <c r="BT13" s="681"/>
      <c r="BU13" s="681"/>
      <c r="BV13" s="681"/>
      <c r="BW13" s="681"/>
      <c r="BX13" s="681"/>
      <c r="BY13" s="681"/>
      <c r="BZ13" s="681"/>
      <c r="CA13" s="681"/>
      <c r="CB13" s="690"/>
      <c r="CD13" s="695" t="s">
        <v>249</v>
      </c>
      <c r="CE13" s="696"/>
      <c r="CF13" s="696"/>
      <c r="CG13" s="696"/>
      <c r="CH13" s="696"/>
      <c r="CI13" s="696"/>
      <c r="CJ13" s="696"/>
      <c r="CK13" s="696"/>
      <c r="CL13" s="696"/>
      <c r="CM13" s="696"/>
      <c r="CN13" s="696"/>
      <c r="CO13" s="696"/>
      <c r="CP13" s="696"/>
      <c r="CQ13" s="697"/>
      <c r="CR13" s="680">
        <v>681757</v>
      </c>
      <c r="CS13" s="681"/>
      <c r="CT13" s="681"/>
      <c r="CU13" s="681"/>
      <c r="CV13" s="681"/>
      <c r="CW13" s="681"/>
      <c r="CX13" s="681"/>
      <c r="CY13" s="682"/>
      <c r="CZ13" s="683">
        <v>5.8</v>
      </c>
      <c r="DA13" s="683"/>
      <c r="DB13" s="683"/>
      <c r="DC13" s="683"/>
      <c r="DD13" s="689">
        <v>281555</v>
      </c>
      <c r="DE13" s="681"/>
      <c r="DF13" s="681"/>
      <c r="DG13" s="681"/>
      <c r="DH13" s="681"/>
      <c r="DI13" s="681"/>
      <c r="DJ13" s="681"/>
      <c r="DK13" s="681"/>
      <c r="DL13" s="681"/>
      <c r="DM13" s="681"/>
      <c r="DN13" s="681"/>
      <c r="DO13" s="681"/>
      <c r="DP13" s="682"/>
      <c r="DQ13" s="689">
        <v>512709</v>
      </c>
      <c r="DR13" s="681"/>
      <c r="DS13" s="681"/>
      <c r="DT13" s="681"/>
      <c r="DU13" s="681"/>
      <c r="DV13" s="681"/>
      <c r="DW13" s="681"/>
      <c r="DX13" s="681"/>
      <c r="DY13" s="681"/>
      <c r="DZ13" s="681"/>
      <c r="EA13" s="681"/>
      <c r="EB13" s="681"/>
      <c r="EC13" s="690"/>
    </row>
    <row r="14" spans="2:143" ht="11.25" customHeight="1" x14ac:dyDescent="0.15">
      <c r="B14" s="677" t="s">
        <v>250</v>
      </c>
      <c r="C14" s="678"/>
      <c r="D14" s="678"/>
      <c r="E14" s="678"/>
      <c r="F14" s="678"/>
      <c r="G14" s="678"/>
      <c r="H14" s="678"/>
      <c r="I14" s="678"/>
      <c r="J14" s="678"/>
      <c r="K14" s="678"/>
      <c r="L14" s="678"/>
      <c r="M14" s="678"/>
      <c r="N14" s="678"/>
      <c r="O14" s="678"/>
      <c r="P14" s="678"/>
      <c r="Q14" s="679"/>
      <c r="R14" s="680">
        <v>22009</v>
      </c>
      <c r="S14" s="681"/>
      <c r="T14" s="681"/>
      <c r="U14" s="681"/>
      <c r="V14" s="681"/>
      <c r="W14" s="681"/>
      <c r="X14" s="681"/>
      <c r="Y14" s="682"/>
      <c r="Z14" s="683">
        <v>0.2</v>
      </c>
      <c r="AA14" s="683"/>
      <c r="AB14" s="683"/>
      <c r="AC14" s="683"/>
      <c r="AD14" s="684">
        <v>22009</v>
      </c>
      <c r="AE14" s="684"/>
      <c r="AF14" s="684"/>
      <c r="AG14" s="684"/>
      <c r="AH14" s="684"/>
      <c r="AI14" s="684"/>
      <c r="AJ14" s="684"/>
      <c r="AK14" s="684"/>
      <c r="AL14" s="685">
        <v>0.3</v>
      </c>
      <c r="AM14" s="686"/>
      <c r="AN14" s="686"/>
      <c r="AO14" s="687"/>
      <c r="AP14" s="677" t="s">
        <v>251</v>
      </c>
      <c r="AQ14" s="678"/>
      <c r="AR14" s="678"/>
      <c r="AS14" s="678"/>
      <c r="AT14" s="678"/>
      <c r="AU14" s="678"/>
      <c r="AV14" s="678"/>
      <c r="AW14" s="678"/>
      <c r="AX14" s="678"/>
      <c r="AY14" s="678"/>
      <c r="AZ14" s="678"/>
      <c r="BA14" s="678"/>
      <c r="BB14" s="678"/>
      <c r="BC14" s="678"/>
      <c r="BD14" s="678"/>
      <c r="BE14" s="678"/>
      <c r="BF14" s="679"/>
      <c r="BG14" s="680">
        <v>91995</v>
      </c>
      <c r="BH14" s="681"/>
      <c r="BI14" s="681"/>
      <c r="BJ14" s="681"/>
      <c r="BK14" s="681"/>
      <c r="BL14" s="681"/>
      <c r="BM14" s="681"/>
      <c r="BN14" s="682"/>
      <c r="BO14" s="683">
        <v>2.8</v>
      </c>
      <c r="BP14" s="683"/>
      <c r="BQ14" s="683"/>
      <c r="BR14" s="683"/>
      <c r="BS14" s="689" t="s">
        <v>240</v>
      </c>
      <c r="BT14" s="681"/>
      <c r="BU14" s="681"/>
      <c r="BV14" s="681"/>
      <c r="BW14" s="681"/>
      <c r="BX14" s="681"/>
      <c r="BY14" s="681"/>
      <c r="BZ14" s="681"/>
      <c r="CA14" s="681"/>
      <c r="CB14" s="690"/>
      <c r="CD14" s="695" t="s">
        <v>252</v>
      </c>
      <c r="CE14" s="696"/>
      <c r="CF14" s="696"/>
      <c r="CG14" s="696"/>
      <c r="CH14" s="696"/>
      <c r="CI14" s="696"/>
      <c r="CJ14" s="696"/>
      <c r="CK14" s="696"/>
      <c r="CL14" s="696"/>
      <c r="CM14" s="696"/>
      <c r="CN14" s="696"/>
      <c r="CO14" s="696"/>
      <c r="CP14" s="696"/>
      <c r="CQ14" s="697"/>
      <c r="CR14" s="680">
        <v>703677</v>
      </c>
      <c r="CS14" s="681"/>
      <c r="CT14" s="681"/>
      <c r="CU14" s="681"/>
      <c r="CV14" s="681"/>
      <c r="CW14" s="681"/>
      <c r="CX14" s="681"/>
      <c r="CY14" s="682"/>
      <c r="CZ14" s="683">
        <v>5.9</v>
      </c>
      <c r="DA14" s="683"/>
      <c r="DB14" s="683"/>
      <c r="DC14" s="683"/>
      <c r="DD14" s="689">
        <v>158696</v>
      </c>
      <c r="DE14" s="681"/>
      <c r="DF14" s="681"/>
      <c r="DG14" s="681"/>
      <c r="DH14" s="681"/>
      <c r="DI14" s="681"/>
      <c r="DJ14" s="681"/>
      <c r="DK14" s="681"/>
      <c r="DL14" s="681"/>
      <c r="DM14" s="681"/>
      <c r="DN14" s="681"/>
      <c r="DO14" s="681"/>
      <c r="DP14" s="682"/>
      <c r="DQ14" s="689">
        <v>550540</v>
      </c>
      <c r="DR14" s="681"/>
      <c r="DS14" s="681"/>
      <c r="DT14" s="681"/>
      <c r="DU14" s="681"/>
      <c r="DV14" s="681"/>
      <c r="DW14" s="681"/>
      <c r="DX14" s="681"/>
      <c r="DY14" s="681"/>
      <c r="DZ14" s="681"/>
      <c r="EA14" s="681"/>
      <c r="EB14" s="681"/>
      <c r="EC14" s="690"/>
    </row>
    <row r="15" spans="2:143" ht="11.25" customHeight="1" x14ac:dyDescent="0.15">
      <c r="B15" s="677" t="s">
        <v>253</v>
      </c>
      <c r="C15" s="678"/>
      <c r="D15" s="678"/>
      <c r="E15" s="678"/>
      <c r="F15" s="678"/>
      <c r="G15" s="678"/>
      <c r="H15" s="678"/>
      <c r="I15" s="678"/>
      <c r="J15" s="678"/>
      <c r="K15" s="678"/>
      <c r="L15" s="678"/>
      <c r="M15" s="678"/>
      <c r="N15" s="678"/>
      <c r="O15" s="678"/>
      <c r="P15" s="678"/>
      <c r="Q15" s="679"/>
      <c r="R15" s="680" t="s">
        <v>124</v>
      </c>
      <c r="S15" s="681"/>
      <c r="T15" s="681"/>
      <c r="U15" s="681"/>
      <c r="V15" s="681"/>
      <c r="W15" s="681"/>
      <c r="X15" s="681"/>
      <c r="Y15" s="682"/>
      <c r="Z15" s="683" t="s">
        <v>124</v>
      </c>
      <c r="AA15" s="683"/>
      <c r="AB15" s="683"/>
      <c r="AC15" s="683"/>
      <c r="AD15" s="684" t="s">
        <v>240</v>
      </c>
      <c r="AE15" s="684"/>
      <c r="AF15" s="684"/>
      <c r="AG15" s="684"/>
      <c r="AH15" s="684"/>
      <c r="AI15" s="684"/>
      <c r="AJ15" s="684"/>
      <c r="AK15" s="684"/>
      <c r="AL15" s="685" t="s">
        <v>240</v>
      </c>
      <c r="AM15" s="686"/>
      <c r="AN15" s="686"/>
      <c r="AO15" s="687"/>
      <c r="AP15" s="677" t="s">
        <v>254</v>
      </c>
      <c r="AQ15" s="678"/>
      <c r="AR15" s="678"/>
      <c r="AS15" s="678"/>
      <c r="AT15" s="678"/>
      <c r="AU15" s="678"/>
      <c r="AV15" s="678"/>
      <c r="AW15" s="678"/>
      <c r="AX15" s="678"/>
      <c r="AY15" s="678"/>
      <c r="AZ15" s="678"/>
      <c r="BA15" s="678"/>
      <c r="BB15" s="678"/>
      <c r="BC15" s="678"/>
      <c r="BD15" s="678"/>
      <c r="BE15" s="678"/>
      <c r="BF15" s="679"/>
      <c r="BG15" s="680">
        <v>164587</v>
      </c>
      <c r="BH15" s="681"/>
      <c r="BI15" s="681"/>
      <c r="BJ15" s="681"/>
      <c r="BK15" s="681"/>
      <c r="BL15" s="681"/>
      <c r="BM15" s="681"/>
      <c r="BN15" s="682"/>
      <c r="BO15" s="683">
        <v>5</v>
      </c>
      <c r="BP15" s="683"/>
      <c r="BQ15" s="683"/>
      <c r="BR15" s="683"/>
      <c r="BS15" s="689" t="s">
        <v>168</v>
      </c>
      <c r="BT15" s="681"/>
      <c r="BU15" s="681"/>
      <c r="BV15" s="681"/>
      <c r="BW15" s="681"/>
      <c r="BX15" s="681"/>
      <c r="BY15" s="681"/>
      <c r="BZ15" s="681"/>
      <c r="CA15" s="681"/>
      <c r="CB15" s="690"/>
      <c r="CD15" s="695" t="s">
        <v>255</v>
      </c>
      <c r="CE15" s="696"/>
      <c r="CF15" s="696"/>
      <c r="CG15" s="696"/>
      <c r="CH15" s="696"/>
      <c r="CI15" s="696"/>
      <c r="CJ15" s="696"/>
      <c r="CK15" s="696"/>
      <c r="CL15" s="696"/>
      <c r="CM15" s="696"/>
      <c r="CN15" s="696"/>
      <c r="CO15" s="696"/>
      <c r="CP15" s="696"/>
      <c r="CQ15" s="697"/>
      <c r="CR15" s="680">
        <v>1155171</v>
      </c>
      <c r="CS15" s="681"/>
      <c r="CT15" s="681"/>
      <c r="CU15" s="681"/>
      <c r="CV15" s="681"/>
      <c r="CW15" s="681"/>
      <c r="CX15" s="681"/>
      <c r="CY15" s="682"/>
      <c r="CZ15" s="683">
        <v>9.8000000000000007</v>
      </c>
      <c r="DA15" s="683"/>
      <c r="DB15" s="683"/>
      <c r="DC15" s="683"/>
      <c r="DD15" s="689">
        <v>47406</v>
      </c>
      <c r="DE15" s="681"/>
      <c r="DF15" s="681"/>
      <c r="DG15" s="681"/>
      <c r="DH15" s="681"/>
      <c r="DI15" s="681"/>
      <c r="DJ15" s="681"/>
      <c r="DK15" s="681"/>
      <c r="DL15" s="681"/>
      <c r="DM15" s="681"/>
      <c r="DN15" s="681"/>
      <c r="DO15" s="681"/>
      <c r="DP15" s="682"/>
      <c r="DQ15" s="689">
        <v>1043723</v>
      </c>
      <c r="DR15" s="681"/>
      <c r="DS15" s="681"/>
      <c r="DT15" s="681"/>
      <c r="DU15" s="681"/>
      <c r="DV15" s="681"/>
      <c r="DW15" s="681"/>
      <c r="DX15" s="681"/>
      <c r="DY15" s="681"/>
      <c r="DZ15" s="681"/>
      <c r="EA15" s="681"/>
      <c r="EB15" s="681"/>
      <c r="EC15" s="690"/>
    </row>
    <row r="16" spans="2:143" ht="11.25" customHeight="1" x14ac:dyDescent="0.15">
      <c r="B16" s="677" t="s">
        <v>256</v>
      </c>
      <c r="C16" s="678"/>
      <c r="D16" s="678"/>
      <c r="E16" s="678"/>
      <c r="F16" s="678"/>
      <c r="G16" s="678"/>
      <c r="H16" s="678"/>
      <c r="I16" s="678"/>
      <c r="J16" s="678"/>
      <c r="K16" s="678"/>
      <c r="L16" s="678"/>
      <c r="M16" s="678"/>
      <c r="N16" s="678"/>
      <c r="O16" s="678"/>
      <c r="P16" s="678"/>
      <c r="Q16" s="679"/>
      <c r="R16" s="680">
        <v>6924</v>
      </c>
      <c r="S16" s="681"/>
      <c r="T16" s="681"/>
      <c r="U16" s="681"/>
      <c r="V16" s="681"/>
      <c r="W16" s="681"/>
      <c r="X16" s="681"/>
      <c r="Y16" s="682"/>
      <c r="Z16" s="683">
        <v>0.1</v>
      </c>
      <c r="AA16" s="683"/>
      <c r="AB16" s="683"/>
      <c r="AC16" s="683"/>
      <c r="AD16" s="684">
        <v>6924</v>
      </c>
      <c r="AE16" s="684"/>
      <c r="AF16" s="684"/>
      <c r="AG16" s="684"/>
      <c r="AH16" s="684"/>
      <c r="AI16" s="684"/>
      <c r="AJ16" s="684"/>
      <c r="AK16" s="684"/>
      <c r="AL16" s="685">
        <v>0.1</v>
      </c>
      <c r="AM16" s="686"/>
      <c r="AN16" s="686"/>
      <c r="AO16" s="687"/>
      <c r="AP16" s="677" t="s">
        <v>257</v>
      </c>
      <c r="AQ16" s="678"/>
      <c r="AR16" s="678"/>
      <c r="AS16" s="678"/>
      <c r="AT16" s="678"/>
      <c r="AU16" s="678"/>
      <c r="AV16" s="678"/>
      <c r="AW16" s="678"/>
      <c r="AX16" s="678"/>
      <c r="AY16" s="678"/>
      <c r="AZ16" s="678"/>
      <c r="BA16" s="678"/>
      <c r="BB16" s="678"/>
      <c r="BC16" s="678"/>
      <c r="BD16" s="678"/>
      <c r="BE16" s="678"/>
      <c r="BF16" s="679"/>
      <c r="BG16" s="680" t="s">
        <v>168</v>
      </c>
      <c r="BH16" s="681"/>
      <c r="BI16" s="681"/>
      <c r="BJ16" s="681"/>
      <c r="BK16" s="681"/>
      <c r="BL16" s="681"/>
      <c r="BM16" s="681"/>
      <c r="BN16" s="682"/>
      <c r="BO16" s="683" t="s">
        <v>124</v>
      </c>
      <c r="BP16" s="683"/>
      <c r="BQ16" s="683"/>
      <c r="BR16" s="683"/>
      <c r="BS16" s="689" t="s">
        <v>124</v>
      </c>
      <c r="BT16" s="681"/>
      <c r="BU16" s="681"/>
      <c r="BV16" s="681"/>
      <c r="BW16" s="681"/>
      <c r="BX16" s="681"/>
      <c r="BY16" s="681"/>
      <c r="BZ16" s="681"/>
      <c r="CA16" s="681"/>
      <c r="CB16" s="690"/>
      <c r="CD16" s="695" t="s">
        <v>258</v>
      </c>
      <c r="CE16" s="696"/>
      <c r="CF16" s="696"/>
      <c r="CG16" s="696"/>
      <c r="CH16" s="696"/>
      <c r="CI16" s="696"/>
      <c r="CJ16" s="696"/>
      <c r="CK16" s="696"/>
      <c r="CL16" s="696"/>
      <c r="CM16" s="696"/>
      <c r="CN16" s="696"/>
      <c r="CO16" s="696"/>
      <c r="CP16" s="696"/>
      <c r="CQ16" s="697"/>
      <c r="CR16" s="680">
        <v>137473</v>
      </c>
      <c r="CS16" s="681"/>
      <c r="CT16" s="681"/>
      <c r="CU16" s="681"/>
      <c r="CV16" s="681"/>
      <c r="CW16" s="681"/>
      <c r="CX16" s="681"/>
      <c r="CY16" s="682"/>
      <c r="CZ16" s="683">
        <v>1.2</v>
      </c>
      <c r="DA16" s="683"/>
      <c r="DB16" s="683"/>
      <c r="DC16" s="683"/>
      <c r="DD16" s="689" t="s">
        <v>168</v>
      </c>
      <c r="DE16" s="681"/>
      <c r="DF16" s="681"/>
      <c r="DG16" s="681"/>
      <c r="DH16" s="681"/>
      <c r="DI16" s="681"/>
      <c r="DJ16" s="681"/>
      <c r="DK16" s="681"/>
      <c r="DL16" s="681"/>
      <c r="DM16" s="681"/>
      <c r="DN16" s="681"/>
      <c r="DO16" s="681"/>
      <c r="DP16" s="682"/>
      <c r="DQ16" s="689">
        <v>83092</v>
      </c>
      <c r="DR16" s="681"/>
      <c r="DS16" s="681"/>
      <c r="DT16" s="681"/>
      <c r="DU16" s="681"/>
      <c r="DV16" s="681"/>
      <c r="DW16" s="681"/>
      <c r="DX16" s="681"/>
      <c r="DY16" s="681"/>
      <c r="DZ16" s="681"/>
      <c r="EA16" s="681"/>
      <c r="EB16" s="681"/>
      <c r="EC16" s="690"/>
    </row>
    <row r="17" spans="2:133" ht="11.25" customHeight="1" x14ac:dyDescent="0.15">
      <c r="B17" s="677" t="s">
        <v>259</v>
      </c>
      <c r="C17" s="678"/>
      <c r="D17" s="678"/>
      <c r="E17" s="678"/>
      <c r="F17" s="678"/>
      <c r="G17" s="678"/>
      <c r="H17" s="678"/>
      <c r="I17" s="678"/>
      <c r="J17" s="678"/>
      <c r="K17" s="678"/>
      <c r="L17" s="678"/>
      <c r="M17" s="678"/>
      <c r="N17" s="678"/>
      <c r="O17" s="678"/>
      <c r="P17" s="678"/>
      <c r="Q17" s="679"/>
      <c r="R17" s="680">
        <v>56507</v>
      </c>
      <c r="S17" s="681"/>
      <c r="T17" s="681"/>
      <c r="U17" s="681"/>
      <c r="V17" s="681"/>
      <c r="W17" s="681"/>
      <c r="X17" s="681"/>
      <c r="Y17" s="682"/>
      <c r="Z17" s="683">
        <v>0.5</v>
      </c>
      <c r="AA17" s="683"/>
      <c r="AB17" s="683"/>
      <c r="AC17" s="683"/>
      <c r="AD17" s="684">
        <v>56507</v>
      </c>
      <c r="AE17" s="684"/>
      <c r="AF17" s="684"/>
      <c r="AG17" s="684"/>
      <c r="AH17" s="684"/>
      <c r="AI17" s="684"/>
      <c r="AJ17" s="684"/>
      <c r="AK17" s="684"/>
      <c r="AL17" s="685">
        <v>0.7</v>
      </c>
      <c r="AM17" s="686"/>
      <c r="AN17" s="686"/>
      <c r="AO17" s="687"/>
      <c r="AP17" s="677" t="s">
        <v>260</v>
      </c>
      <c r="AQ17" s="678"/>
      <c r="AR17" s="678"/>
      <c r="AS17" s="678"/>
      <c r="AT17" s="678"/>
      <c r="AU17" s="678"/>
      <c r="AV17" s="678"/>
      <c r="AW17" s="678"/>
      <c r="AX17" s="678"/>
      <c r="AY17" s="678"/>
      <c r="AZ17" s="678"/>
      <c r="BA17" s="678"/>
      <c r="BB17" s="678"/>
      <c r="BC17" s="678"/>
      <c r="BD17" s="678"/>
      <c r="BE17" s="678"/>
      <c r="BF17" s="679"/>
      <c r="BG17" s="680" t="s">
        <v>124</v>
      </c>
      <c r="BH17" s="681"/>
      <c r="BI17" s="681"/>
      <c r="BJ17" s="681"/>
      <c r="BK17" s="681"/>
      <c r="BL17" s="681"/>
      <c r="BM17" s="681"/>
      <c r="BN17" s="682"/>
      <c r="BO17" s="683" t="s">
        <v>124</v>
      </c>
      <c r="BP17" s="683"/>
      <c r="BQ17" s="683"/>
      <c r="BR17" s="683"/>
      <c r="BS17" s="689" t="s">
        <v>124</v>
      </c>
      <c r="BT17" s="681"/>
      <c r="BU17" s="681"/>
      <c r="BV17" s="681"/>
      <c r="BW17" s="681"/>
      <c r="BX17" s="681"/>
      <c r="BY17" s="681"/>
      <c r="BZ17" s="681"/>
      <c r="CA17" s="681"/>
      <c r="CB17" s="690"/>
      <c r="CD17" s="695" t="s">
        <v>261</v>
      </c>
      <c r="CE17" s="696"/>
      <c r="CF17" s="696"/>
      <c r="CG17" s="696"/>
      <c r="CH17" s="696"/>
      <c r="CI17" s="696"/>
      <c r="CJ17" s="696"/>
      <c r="CK17" s="696"/>
      <c r="CL17" s="696"/>
      <c r="CM17" s="696"/>
      <c r="CN17" s="696"/>
      <c r="CO17" s="696"/>
      <c r="CP17" s="696"/>
      <c r="CQ17" s="697"/>
      <c r="CR17" s="680">
        <v>1368822</v>
      </c>
      <c r="CS17" s="681"/>
      <c r="CT17" s="681"/>
      <c r="CU17" s="681"/>
      <c r="CV17" s="681"/>
      <c r="CW17" s="681"/>
      <c r="CX17" s="681"/>
      <c r="CY17" s="682"/>
      <c r="CZ17" s="683">
        <v>11.6</v>
      </c>
      <c r="DA17" s="683"/>
      <c r="DB17" s="683"/>
      <c r="DC17" s="683"/>
      <c r="DD17" s="689" t="s">
        <v>124</v>
      </c>
      <c r="DE17" s="681"/>
      <c r="DF17" s="681"/>
      <c r="DG17" s="681"/>
      <c r="DH17" s="681"/>
      <c r="DI17" s="681"/>
      <c r="DJ17" s="681"/>
      <c r="DK17" s="681"/>
      <c r="DL17" s="681"/>
      <c r="DM17" s="681"/>
      <c r="DN17" s="681"/>
      <c r="DO17" s="681"/>
      <c r="DP17" s="682"/>
      <c r="DQ17" s="689">
        <v>1368601</v>
      </c>
      <c r="DR17" s="681"/>
      <c r="DS17" s="681"/>
      <c r="DT17" s="681"/>
      <c r="DU17" s="681"/>
      <c r="DV17" s="681"/>
      <c r="DW17" s="681"/>
      <c r="DX17" s="681"/>
      <c r="DY17" s="681"/>
      <c r="DZ17" s="681"/>
      <c r="EA17" s="681"/>
      <c r="EB17" s="681"/>
      <c r="EC17" s="690"/>
    </row>
    <row r="18" spans="2:133" ht="11.25" customHeight="1" x14ac:dyDescent="0.15">
      <c r="B18" s="677" t="s">
        <v>262</v>
      </c>
      <c r="C18" s="678"/>
      <c r="D18" s="678"/>
      <c r="E18" s="678"/>
      <c r="F18" s="678"/>
      <c r="G18" s="678"/>
      <c r="H18" s="678"/>
      <c r="I18" s="678"/>
      <c r="J18" s="678"/>
      <c r="K18" s="678"/>
      <c r="L18" s="678"/>
      <c r="M18" s="678"/>
      <c r="N18" s="678"/>
      <c r="O18" s="678"/>
      <c r="P18" s="678"/>
      <c r="Q18" s="679"/>
      <c r="R18" s="680">
        <v>11333</v>
      </c>
      <c r="S18" s="681"/>
      <c r="T18" s="681"/>
      <c r="U18" s="681"/>
      <c r="V18" s="681"/>
      <c r="W18" s="681"/>
      <c r="X18" s="681"/>
      <c r="Y18" s="682"/>
      <c r="Z18" s="683">
        <v>0.1</v>
      </c>
      <c r="AA18" s="683"/>
      <c r="AB18" s="683"/>
      <c r="AC18" s="683"/>
      <c r="AD18" s="684">
        <v>11333</v>
      </c>
      <c r="AE18" s="684"/>
      <c r="AF18" s="684"/>
      <c r="AG18" s="684"/>
      <c r="AH18" s="684"/>
      <c r="AI18" s="684"/>
      <c r="AJ18" s="684"/>
      <c r="AK18" s="684"/>
      <c r="AL18" s="685">
        <v>0.1</v>
      </c>
      <c r="AM18" s="686"/>
      <c r="AN18" s="686"/>
      <c r="AO18" s="687"/>
      <c r="AP18" s="677" t="s">
        <v>263</v>
      </c>
      <c r="AQ18" s="678"/>
      <c r="AR18" s="678"/>
      <c r="AS18" s="678"/>
      <c r="AT18" s="678"/>
      <c r="AU18" s="678"/>
      <c r="AV18" s="678"/>
      <c r="AW18" s="678"/>
      <c r="AX18" s="678"/>
      <c r="AY18" s="678"/>
      <c r="AZ18" s="678"/>
      <c r="BA18" s="678"/>
      <c r="BB18" s="678"/>
      <c r="BC18" s="678"/>
      <c r="BD18" s="678"/>
      <c r="BE18" s="678"/>
      <c r="BF18" s="679"/>
      <c r="BG18" s="680" t="s">
        <v>124</v>
      </c>
      <c r="BH18" s="681"/>
      <c r="BI18" s="681"/>
      <c r="BJ18" s="681"/>
      <c r="BK18" s="681"/>
      <c r="BL18" s="681"/>
      <c r="BM18" s="681"/>
      <c r="BN18" s="682"/>
      <c r="BO18" s="683" t="s">
        <v>240</v>
      </c>
      <c r="BP18" s="683"/>
      <c r="BQ18" s="683"/>
      <c r="BR18" s="683"/>
      <c r="BS18" s="689" t="s">
        <v>240</v>
      </c>
      <c r="BT18" s="681"/>
      <c r="BU18" s="681"/>
      <c r="BV18" s="681"/>
      <c r="BW18" s="681"/>
      <c r="BX18" s="681"/>
      <c r="BY18" s="681"/>
      <c r="BZ18" s="681"/>
      <c r="CA18" s="681"/>
      <c r="CB18" s="690"/>
      <c r="CD18" s="695" t="s">
        <v>264</v>
      </c>
      <c r="CE18" s="696"/>
      <c r="CF18" s="696"/>
      <c r="CG18" s="696"/>
      <c r="CH18" s="696"/>
      <c r="CI18" s="696"/>
      <c r="CJ18" s="696"/>
      <c r="CK18" s="696"/>
      <c r="CL18" s="696"/>
      <c r="CM18" s="696"/>
      <c r="CN18" s="696"/>
      <c r="CO18" s="696"/>
      <c r="CP18" s="696"/>
      <c r="CQ18" s="697"/>
      <c r="CR18" s="680" t="s">
        <v>124</v>
      </c>
      <c r="CS18" s="681"/>
      <c r="CT18" s="681"/>
      <c r="CU18" s="681"/>
      <c r="CV18" s="681"/>
      <c r="CW18" s="681"/>
      <c r="CX18" s="681"/>
      <c r="CY18" s="682"/>
      <c r="CZ18" s="683" t="s">
        <v>124</v>
      </c>
      <c r="DA18" s="683"/>
      <c r="DB18" s="683"/>
      <c r="DC18" s="683"/>
      <c r="DD18" s="689" t="s">
        <v>124</v>
      </c>
      <c r="DE18" s="681"/>
      <c r="DF18" s="681"/>
      <c r="DG18" s="681"/>
      <c r="DH18" s="681"/>
      <c r="DI18" s="681"/>
      <c r="DJ18" s="681"/>
      <c r="DK18" s="681"/>
      <c r="DL18" s="681"/>
      <c r="DM18" s="681"/>
      <c r="DN18" s="681"/>
      <c r="DO18" s="681"/>
      <c r="DP18" s="682"/>
      <c r="DQ18" s="689" t="s">
        <v>240</v>
      </c>
      <c r="DR18" s="681"/>
      <c r="DS18" s="681"/>
      <c r="DT18" s="681"/>
      <c r="DU18" s="681"/>
      <c r="DV18" s="681"/>
      <c r="DW18" s="681"/>
      <c r="DX18" s="681"/>
      <c r="DY18" s="681"/>
      <c r="DZ18" s="681"/>
      <c r="EA18" s="681"/>
      <c r="EB18" s="681"/>
      <c r="EC18" s="690"/>
    </row>
    <row r="19" spans="2:133" ht="11.25" customHeight="1" x14ac:dyDescent="0.15">
      <c r="B19" s="677" t="s">
        <v>265</v>
      </c>
      <c r="C19" s="678"/>
      <c r="D19" s="678"/>
      <c r="E19" s="678"/>
      <c r="F19" s="678"/>
      <c r="G19" s="678"/>
      <c r="H19" s="678"/>
      <c r="I19" s="678"/>
      <c r="J19" s="678"/>
      <c r="K19" s="678"/>
      <c r="L19" s="678"/>
      <c r="M19" s="678"/>
      <c r="N19" s="678"/>
      <c r="O19" s="678"/>
      <c r="P19" s="678"/>
      <c r="Q19" s="679"/>
      <c r="R19" s="680">
        <v>3860</v>
      </c>
      <c r="S19" s="681"/>
      <c r="T19" s="681"/>
      <c r="U19" s="681"/>
      <c r="V19" s="681"/>
      <c r="W19" s="681"/>
      <c r="X19" s="681"/>
      <c r="Y19" s="682"/>
      <c r="Z19" s="683">
        <v>0</v>
      </c>
      <c r="AA19" s="683"/>
      <c r="AB19" s="683"/>
      <c r="AC19" s="683"/>
      <c r="AD19" s="684">
        <v>3860</v>
      </c>
      <c r="AE19" s="684"/>
      <c r="AF19" s="684"/>
      <c r="AG19" s="684"/>
      <c r="AH19" s="684"/>
      <c r="AI19" s="684"/>
      <c r="AJ19" s="684"/>
      <c r="AK19" s="684"/>
      <c r="AL19" s="685">
        <v>0</v>
      </c>
      <c r="AM19" s="686"/>
      <c r="AN19" s="686"/>
      <c r="AO19" s="687"/>
      <c r="AP19" s="677" t="s">
        <v>266</v>
      </c>
      <c r="AQ19" s="678"/>
      <c r="AR19" s="678"/>
      <c r="AS19" s="678"/>
      <c r="AT19" s="678"/>
      <c r="AU19" s="678"/>
      <c r="AV19" s="678"/>
      <c r="AW19" s="678"/>
      <c r="AX19" s="678"/>
      <c r="AY19" s="678"/>
      <c r="AZ19" s="678"/>
      <c r="BA19" s="678"/>
      <c r="BB19" s="678"/>
      <c r="BC19" s="678"/>
      <c r="BD19" s="678"/>
      <c r="BE19" s="678"/>
      <c r="BF19" s="679"/>
      <c r="BG19" s="680">
        <v>5395</v>
      </c>
      <c r="BH19" s="681"/>
      <c r="BI19" s="681"/>
      <c r="BJ19" s="681"/>
      <c r="BK19" s="681"/>
      <c r="BL19" s="681"/>
      <c r="BM19" s="681"/>
      <c r="BN19" s="682"/>
      <c r="BO19" s="683">
        <v>0.2</v>
      </c>
      <c r="BP19" s="683"/>
      <c r="BQ19" s="683"/>
      <c r="BR19" s="683"/>
      <c r="BS19" s="689" t="s">
        <v>124</v>
      </c>
      <c r="BT19" s="681"/>
      <c r="BU19" s="681"/>
      <c r="BV19" s="681"/>
      <c r="BW19" s="681"/>
      <c r="BX19" s="681"/>
      <c r="BY19" s="681"/>
      <c r="BZ19" s="681"/>
      <c r="CA19" s="681"/>
      <c r="CB19" s="690"/>
      <c r="CD19" s="695" t="s">
        <v>267</v>
      </c>
      <c r="CE19" s="696"/>
      <c r="CF19" s="696"/>
      <c r="CG19" s="696"/>
      <c r="CH19" s="696"/>
      <c r="CI19" s="696"/>
      <c r="CJ19" s="696"/>
      <c r="CK19" s="696"/>
      <c r="CL19" s="696"/>
      <c r="CM19" s="696"/>
      <c r="CN19" s="696"/>
      <c r="CO19" s="696"/>
      <c r="CP19" s="696"/>
      <c r="CQ19" s="697"/>
      <c r="CR19" s="680" t="s">
        <v>124</v>
      </c>
      <c r="CS19" s="681"/>
      <c r="CT19" s="681"/>
      <c r="CU19" s="681"/>
      <c r="CV19" s="681"/>
      <c r="CW19" s="681"/>
      <c r="CX19" s="681"/>
      <c r="CY19" s="682"/>
      <c r="CZ19" s="683" t="s">
        <v>240</v>
      </c>
      <c r="DA19" s="683"/>
      <c r="DB19" s="683"/>
      <c r="DC19" s="683"/>
      <c r="DD19" s="689" t="s">
        <v>124</v>
      </c>
      <c r="DE19" s="681"/>
      <c r="DF19" s="681"/>
      <c r="DG19" s="681"/>
      <c r="DH19" s="681"/>
      <c r="DI19" s="681"/>
      <c r="DJ19" s="681"/>
      <c r="DK19" s="681"/>
      <c r="DL19" s="681"/>
      <c r="DM19" s="681"/>
      <c r="DN19" s="681"/>
      <c r="DO19" s="681"/>
      <c r="DP19" s="682"/>
      <c r="DQ19" s="689" t="s">
        <v>124</v>
      </c>
      <c r="DR19" s="681"/>
      <c r="DS19" s="681"/>
      <c r="DT19" s="681"/>
      <c r="DU19" s="681"/>
      <c r="DV19" s="681"/>
      <c r="DW19" s="681"/>
      <c r="DX19" s="681"/>
      <c r="DY19" s="681"/>
      <c r="DZ19" s="681"/>
      <c r="EA19" s="681"/>
      <c r="EB19" s="681"/>
      <c r="EC19" s="690"/>
    </row>
    <row r="20" spans="2:133" ht="11.25" customHeight="1" x14ac:dyDescent="0.15">
      <c r="B20" s="677" t="s">
        <v>268</v>
      </c>
      <c r="C20" s="678"/>
      <c r="D20" s="678"/>
      <c r="E20" s="678"/>
      <c r="F20" s="678"/>
      <c r="G20" s="678"/>
      <c r="H20" s="678"/>
      <c r="I20" s="678"/>
      <c r="J20" s="678"/>
      <c r="K20" s="678"/>
      <c r="L20" s="678"/>
      <c r="M20" s="678"/>
      <c r="N20" s="678"/>
      <c r="O20" s="678"/>
      <c r="P20" s="678"/>
      <c r="Q20" s="679"/>
      <c r="R20" s="680">
        <v>642</v>
      </c>
      <c r="S20" s="681"/>
      <c r="T20" s="681"/>
      <c r="U20" s="681"/>
      <c r="V20" s="681"/>
      <c r="W20" s="681"/>
      <c r="X20" s="681"/>
      <c r="Y20" s="682"/>
      <c r="Z20" s="683">
        <v>0</v>
      </c>
      <c r="AA20" s="683"/>
      <c r="AB20" s="683"/>
      <c r="AC20" s="683"/>
      <c r="AD20" s="684">
        <v>642</v>
      </c>
      <c r="AE20" s="684"/>
      <c r="AF20" s="684"/>
      <c r="AG20" s="684"/>
      <c r="AH20" s="684"/>
      <c r="AI20" s="684"/>
      <c r="AJ20" s="684"/>
      <c r="AK20" s="684"/>
      <c r="AL20" s="685">
        <v>0</v>
      </c>
      <c r="AM20" s="686"/>
      <c r="AN20" s="686"/>
      <c r="AO20" s="687"/>
      <c r="AP20" s="677" t="s">
        <v>269</v>
      </c>
      <c r="AQ20" s="678"/>
      <c r="AR20" s="678"/>
      <c r="AS20" s="678"/>
      <c r="AT20" s="678"/>
      <c r="AU20" s="678"/>
      <c r="AV20" s="678"/>
      <c r="AW20" s="678"/>
      <c r="AX20" s="678"/>
      <c r="AY20" s="678"/>
      <c r="AZ20" s="678"/>
      <c r="BA20" s="678"/>
      <c r="BB20" s="678"/>
      <c r="BC20" s="678"/>
      <c r="BD20" s="678"/>
      <c r="BE20" s="678"/>
      <c r="BF20" s="679"/>
      <c r="BG20" s="680">
        <v>5395</v>
      </c>
      <c r="BH20" s="681"/>
      <c r="BI20" s="681"/>
      <c r="BJ20" s="681"/>
      <c r="BK20" s="681"/>
      <c r="BL20" s="681"/>
      <c r="BM20" s="681"/>
      <c r="BN20" s="682"/>
      <c r="BO20" s="683">
        <v>0.2</v>
      </c>
      <c r="BP20" s="683"/>
      <c r="BQ20" s="683"/>
      <c r="BR20" s="683"/>
      <c r="BS20" s="689" t="s">
        <v>124</v>
      </c>
      <c r="BT20" s="681"/>
      <c r="BU20" s="681"/>
      <c r="BV20" s="681"/>
      <c r="BW20" s="681"/>
      <c r="BX20" s="681"/>
      <c r="BY20" s="681"/>
      <c r="BZ20" s="681"/>
      <c r="CA20" s="681"/>
      <c r="CB20" s="690"/>
      <c r="CD20" s="695" t="s">
        <v>270</v>
      </c>
      <c r="CE20" s="696"/>
      <c r="CF20" s="696"/>
      <c r="CG20" s="696"/>
      <c r="CH20" s="696"/>
      <c r="CI20" s="696"/>
      <c r="CJ20" s="696"/>
      <c r="CK20" s="696"/>
      <c r="CL20" s="696"/>
      <c r="CM20" s="696"/>
      <c r="CN20" s="696"/>
      <c r="CO20" s="696"/>
      <c r="CP20" s="696"/>
      <c r="CQ20" s="697"/>
      <c r="CR20" s="680">
        <v>11840875</v>
      </c>
      <c r="CS20" s="681"/>
      <c r="CT20" s="681"/>
      <c r="CU20" s="681"/>
      <c r="CV20" s="681"/>
      <c r="CW20" s="681"/>
      <c r="CX20" s="681"/>
      <c r="CY20" s="682"/>
      <c r="CZ20" s="683">
        <v>100</v>
      </c>
      <c r="DA20" s="683"/>
      <c r="DB20" s="683"/>
      <c r="DC20" s="683"/>
      <c r="DD20" s="689">
        <v>641904</v>
      </c>
      <c r="DE20" s="681"/>
      <c r="DF20" s="681"/>
      <c r="DG20" s="681"/>
      <c r="DH20" s="681"/>
      <c r="DI20" s="681"/>
      <c r="DJ20" s="681"/>
      <c r="DK20" s="681"/>
      <c r="DL20" s="681"/>
      <c r="DM20" s="681"/>
      <c r="DN20" s="681"/>
      <c r="DO20" s="681"/>
      <c r="DP20" s="682"/>
      <c r="DQ20" s="689">
        <v>8939481</v>
      </c>
      <c r="DR20" s="681"/>
      <c r="DS20" s="681"/>
      <c r="DT20" s="681"/>
      <c r="DU20" s="681"/>
      <c r="DV20" s="681"/>
      <c r="DW20" s="681"/>
      <c r="DX20" s="681"/>
      <c r="DY20" s="681"/>
      <c r="DZ20" s="681"/>
      <c r="EA20" s="681"/>
      <c r="EB20" s="681"/>
      <c r="EC20" s="690"/>
    </row>
    <row r="21" spans="2:133" ht="11.25" customHeight="1" x14ac:dyDescent="0.15">
      <c r="B21" s="677" t="s">
        <v>271</v>
      </c>
      <c r="C21" s="678"/>
      <c r="D21" s="678"/>
      <c r="E21" s="678"/>
      <c r="F21" s="678"/>
      <c r="G21" s="678"/>
      <c r="H21" s="678"/>
      <c r="I21" s="678"/>
      <c r="J21" s="678"/>
      <c r="K21" s="678"/>
      <c r="L21" s="678"/>
      <c r="M21" s="678"/>
      <c r="N21" s="678"/>
      <c r="O21" s="678"/>
      <c r="P21" s="678"/>
      <c r="Q21" s="679"/>
      <c r="R21" s="680">
        <v>40672</v>
      </c>
      <c r="S21" s="681"/>
      <c r="T21" s="681"/>
      <c r="U21" s="681"/>
      <c r="V21" s="681"/>
      <c r="W21" s="681"/>
      <c r="X21" s="681"/>
      <c r="Y21" s="682"/>
      <c r="Z21" s="683">
        <v>0.3</v>
      </c>
      <c r="AA21" s="683"/>
      <c r="AB21" s="683"/>
      <c r="AC21" s="683"/>
      <c r="AD21" s="684">
        <v>40672</v>
      </c>
      <c r="AE21" s="684"/>
      <c r="AF21" s="684"/>
      <c r="AG21" s="684"/>
      <c r="AH21" s="684"/>
      <c r="AI21" s="684"/>
      <c r="AJ21" s="684"/>
      <c r="AK21" s="684"/>
      <c r="AL21" s="685">
        <v>0.5</v>
      </c>
      <c r="AM21" s="686"/>
      <c r="AN21" s="686"/>
      <c r="AO21" s="687"/>
      <c r="AP21" s="699" t="s">
        <v>272</v>
      </c>
      <c r="AQ21" s="700"/>
      <c r="AR21" s="700"/>
      <c r="AS21" s="700"/>
      <c r="AT21" s="700"/>
      <c r="AU21" s="700"/>
      <c r="AV21" s="700"/>
      <c r="AW21" s="700"/>
      <c r="AX21" s="700"/>
      <c r="AY21" s="700"/>
      <c r="AZ21" s="700"/>
      <c r="BA21" s="700"/>
      <c r="BB21" s="700"/>
      <c r="BC21" s="700"/>
      <c r="BD21" s="700"/>
      <c r="BE21" s="700"/>
      <c r="BF21" s="701"/>
      <c r="BG21" s="680">
        <v>5395</v>
      </c>
      <c r="BH21" s="681"/>
      <c r="BI21" s="681"/>
      <c r="BJ21" s="681"/>
      <c r="BK21" s="681"/>
      <c r="BL21" s="681"/>
      <c r="BM21" s="681"/>
      <c r="BN21" s="682"/>
      <c r="BO21" s="683">
        <v>0.2</v>
      </c>
      <c r="BP21" s="683"/>
      <c r="BQ21" s="683"/>
      <c r="BR21" s="683"/>
      <c r="BS21" s="689" t="s">
        <v>124</v>
      </c>
      <c r="BT21" s="681"/>
      <c r="BU21" s="681"/>
      <c r="BV21" s="681"/>
      <c r="BW21" s="681"/>
      <c r="BX21" s="681"/>
      <c r="BY21" s="681"/>
      <c r="BZ21" s="681"/>
      <c r="CA21" s="681"/>
      <c r="CB21" s="690"/>
      <c r="CD21" s="705"/>
      <c r="CE21" s="706"/>
      <c r="CF21" s="706"/>
      <c r="CG21" s="706"/>
      <c r="CH21" s="706"/>
      <c r="CI21" s="706"/>
      <c r="CJ21" s="706"/>
      <c r="CK21" s="706"/>
      <c r="CL21" s="706"/>
      <c r="CM21" s="706"/>
      <c r="CN21" s="706"/>
      <c r="CO21" s="706"/>
      <c r="CP21" s="706"/>
      <c r="CQ21" s="707"/>
      <c r="CR21" s="708"/>
      <c r="CS21" s="703"/>
      <c r="CT21" s="703"/>
      <c r="CU21" s="703"/>
      <c r="CV21" s="703"/>
      <c r="CW21" s="703"/>
      <c r="CX21" s="703"/>
      <c r="CY21" s="709"/>
      <c r="CZ21" s="710"/>
      <c r="DA21" s="710"/>
      <c r="DB21" s="710"/>
      <c r="DC21" s="710"/>
      <c r="DD21" s="702"/>
      <c r="DE21" s="703"/>
      <c r="DF21" s="703"/>
      <c r="DG21" s="703"/>
      <c r="DH21" s="703"/>
      <c r="DI21" s="703"/>
      <c r="DJ21" s="703"/>
      <c r="DK21" s="703"/>
      <c r="DL21" s="703"/>
      <c r="DM21" s="703"/>
      <c r="DN21" s="703"/>
      <c r="DO21" s="703"/>
      <c r="DP21" s="709"/>
      <c r="DQ21" s="702"/>
      <c r="DR21" s="703"/>
      <c r="DS21" s="703"/>
      <c r="DT21" s="703"/>
      <c r="DU21" s="703"/>
      <c r="DV21" s="703"/>
      <c r="DW21" s="703"/>
      <c r="DX21" s="703"/>
      <c r="DY21" s="703"/>
      <c r="DZ21" s="703"/>
      <c r="EA21" s="703"/>
      <c r="EB21" s="703"/>
      <c r="EC21" s="704"/>
    </row>
    <row r="22" spans="2:133" ht="11.25" customHeight="1" x14ac:dyDescent="0.15">
      <c r="B22" s="677" t="s">
        <v>273</v>
      </c>
      <c r="C22" s="678"/>
      <c r="D22" s="678"/>
      <c r="E22" s="678"/>
      <c r="F22" s="678"/>
      <c r="G22" s="678"/>
      <c r="H22" s="678"/>
      <c r="I22" s="678"/>
      <c r="J22" s="678"/>
      <c r="K22" s="678"/>
      <c r="L22" s="678"/>
      <c r="M22" s="678"/>
      <c r="N22" s="678"/>
      <c r="O22" s="678"/>
      <c r="P22" s="678"/>
      <c r="Q22" s="679"/>
      <c r="R22" s="680">
        <v>4777855</v>
      </c>
      <c r="S22" s="681"/>
      <c r="T22" s="681"/>
      <c r="U22" s="681"/>
      <c r="V22" s="681"/>
      <c r="W22" s="681"/>
      <c r="X22" s="681"/>
      <c r="Y22" s="682"/>
      <c r="Z22" s="683">
        <v>38.4</v>
      </c>
      <c r="AA22" s="683"/>
      <c r="AB22" s="683"/>
      <c r="AC22" s="683"/>
      <c r="AD22" s="684">
        <v>3921661</v>
      </c>
      <c r="AE22" s="684"/>
      <c r="AF22" s="684"/>
      <c r="AG22" s="684"/>
      <c r="AH22" s="684"/>
      <c r="AI22" s="684"/>
      <c r="AJ22" s="684"/>
      <c r="AK22" s="684"/>
      <c r="AL22" s="685">
        <v>49.1</v>
      </c>
      <c r="AM22" s="686"/>
      <c r="AN22" s="686"/>
      <c r="AO22" s="687"/>
      <c r="AP22" s="699" t="s">
        <v>274</v>
      </c>
      <c r="AQ22" s="700"/>
      <c r="AR22" s="700"/>
      <c r="AS22" s="700"/>
      <c r="AT22" s="700"/>
      <c r="AU22" s="700"/>
      <c r="AV22" s="700"/>
      <c r="AW22" s="700"/>
      <c r="AX22" s="700"/>
      <c r="AY22" s="700"/>
      <c r="AZ22" s="700"/>
      <c r="BA22" s="700"/>
      <c r="BB22" s="700"/>
      <c r="BC22" s="700"/>
      <c r="BD22" s="700"/>
      <c r="BE22" s="700"/>
      <c r="BF22" s="701"/>
      <c r="BG22" s="680" t="s">
        <v>124</v>
      </c>
      <c r="BH22" s="681"/>
      <c r="BI22" s="681"/>
      <c r="BJ22" s="681"/>
      <c r="BK22" s="681"/>
      <c r="BL22" s="681"/>
      <c r="BM22" s="681"/>
      <c r="BN22" s="682"/>
      <c r="BO22" s="683" t="s">
        <v>240</v>
      </c>
      <c r="BP22" s="683"/>
      <c r="BQ22" s="683"/>
      <c r="BR22" s="683"/>
      <c r="BS22" s="689" t="s">
        <v>168</v>
      </c>
      <c r="BT22" s="681"/>
      <c r="BU22" s="681"/>
      <c r="BV22" s="681"/>
      <c r="BW22" s="681"/>
      <c r="BX22" s="681"/>
      <c r="BY22" s="681"/>
      <c r="BZ22" s="681"/>
      <c r="CA22" s="681"/>
      <c r="CB22" s="690"/>
      <c r="CD22" s="662" t="s">
        <v>275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276</v>
      </c>
      <c r="C23" s="678"/>
      <c r="D23" s="678"/>
      <c r="E23" s="678"/>
      <c r="F23" s="678"/>
      <c r="G23" s="678"/>
      <c r="H23" s="678"/>
      <c r="I23" s="678"/>
      <c r="J23" s="678"/>
      <c r="K23" s="678"/>
      <c r="L23" s="678"/>
      <c r="M23" s="678"/>
      <c r="N23" s="678"/>
      <c r="O23" s="678"/>
      <c r="P23" s="678"/>
      <c r="Q23" s="679"/>
      <c r="R23" s="680">
        <v>3921661</v>
      </c>
      <c r="S23" s="681"/>
      <c r="T23" s="681"/>
      <c r="U23" s="681"/>
      <c r="V23" s="681"/>
      <c r="W23" s="681"/>
      <c r="X23" s="681"/>
      <c r="Y23" s="682"/>
      <c r="Z23" s="683">
        <v>31.5</v>
      </c>
      <c r="AA23" s="683"/>
      <c r="AB23" s="683"/>
      <c r="AC23" s="683"/>
      <c r="AD23" s="684">
        <v>3921661</v>
      </c>
      <c r="AE23" s="684"/>
      <c r="AF23" s="684"/>
      <c r="AG23" s="684"/>
      <c r="AH23" s="684"/>
      <c r="AI23" s="684"/>
      <c r="AJ23" s="684"/>
      <c r="AK23" s="684"/>
      <c r="AL23" s="685">
        <v>49.1</v>
      </c>
      <c r="AM23" s="686"/>
      <c r="AN23" s="686"/>
      <c r="AO23" s="687"/>
      <c r="AP23" s="699" t="s">
        <v>277</v>
      </c>
      <c r="AQ23" s="700"/>
      <c r="AR23" s="700"/>
      <c r="AS23" s="700"/>
      <c r="AT23" s="700"/>
      <c r="AU23" s="700"/>
      <c r="AV23" s="700"/>
      <c r="AW23" s="700"/>
      <c r="AX23" s="700"/>
      <c r="AY23" s="700"/>
      <c r="AZ23" s="700"/>
      <c r="BA23" s="700"/>
      <c r="BB23" s="700"/>
      <c r="BC23" s="700"/>
      <c r="BD23" s="700"/>
      <c r="BE23" s="700"/>
      <c r="BF23" s="701"/>
      <c r="BG23" s="680" t="s">
        <v>124</v>
      </c>
      <c r="BH23" s="681"/>
      <c r="BI23" s="681"/>
      <c r="BJ23" s="681"/>
      <c r="BK23" s="681"/>
      <c r="BL23" s="681"/>
      <c r="BM23" s="681"/>
      <c r="BN23" s="682"/>
      <c r="BO23" s="683" t="s">
        <v>124</v>
      </c>
      <c r="BP23" s="683"/>
      <c r="BQ23" s="683"/>
      <c r="BR23" s="683"/>
      <c r="BS23" s="689" t="s">
        <v>124</v>
      </c>
      <c r="BT23" s="681"/>
      <c r="BU23" s="681"/>
      <c r="BV23" s="681"/>
      <c r="BW23" s="681"/>
      <c r="BX23" s="681"/>
      <c r="BY23" s="681"/>
      <c r="BZ23" s="681"/>
      <c r="CA23" s="681"/>
      <c r="CB23" s="690"/>
      <c r="CD23" s="662" t="s">
        <v>216</v>
      </c>
      <c r="CE23" s="663"/>
      <c r="CF23" s="663"/>
      <c r="CG23" s="663"/>
      <c r="CH23" s="663"/>
      <c r="CI23" s="663"/>
      <c r="CJ23" s="663"/>
      <c r="CK23" s="663"/>
      <c r="CL23" s="663"/>
      <c r="CM23" s="663"/>
      <c r="CN23" s="663"/>
      <c r="CO23" s="663"/>
      <c r="CP23" s="663"/>
      <c r="CQ23" s="664"/>
      <c r="CR23" s="662" t="s">
        <v>278</v>
      </c>
      <c r="CS23" s="663"/>
      <c r="CT23" s="663"/>
      <c r="CU23" s="663"/>
      <c r="CV23" s="663"/>
      <c r="CW23" s="663"/>
      <c r="CX23" s="663"/>
      <c r="CY23" s="664"/>
      <c r="CZ23" s="662" t="s">
        <v>279</v>
      </c>
      <c r="DA23" s="663"/>
      <c r="DB23" s="663"/>
      <c r="DC23" s="664"/>
      <c r="DD23" s="662" t="s">
        <v>280</v>
      </c>
      <c r="DE23" s="663"/>
      <c r="DF23" s="663"/>
      <c r="DG23" s="663"/>
      <c r="DH23" s="663"/>
      <c r="DI23" s="663"/>
      <c r="DJ23" s="663"/>
      <c r="DK23" s="664"/>
      <c r="DL23" s="711" t="s">
        <v>281</v>
      </c>
      <c r="DM23" s="712"/>
      <c r="DN23" s="712"/>
      <c r="DO23" s="712"/>
      <c r="DP23" s="712"/>
      <c r="DQ23" s="712"/>
      <c r="DR23" s="712"/>
      <c r="DS23" s="712"/>
      <c r="DT23" s="712"/>
      <c r="DU23" s="712"/>
      <c r="DV23" s="713"/>
      <c r="DW23" s="662" t="s">
        <v>282</v>
      </c>
      <c r="DX23" s="663"/>
      <c r="DY23" s="663"/>
      <c r="DZ23" s="663"/>
      <c r="EA23" s="663"/>
      <c r="EB23" s="663"/>
      <c r="EC23" s="664"/>
    </row>
    <row r="24" spans="2:133" ht="11.25" customHeight="1" x14ac:dyDescent="0.15">
      <c r="B24" s="677" t="s">
        <v>283</v>
      </c>
      <c r="C24" s="678"/>
      <c r="D24" s="678"/>
      <c r="E24" s="678"/>
      <c r="F24" s="678"/>
      <c r="G24" s="678"/>
      <c r="H24" s="678"/>
      <c r="I24" s="678"/>
      <c r="J24" s="678"/>
      <c r="K24" s="678"/>
      <c r="L24" s="678"/>
      <c r="M24" s="678"/>
      <c r="N24" s="678"/>
      <c r="O24" s="678"/>
      <c r="P24" s="678"/>
      <c r="Q24" s="679"/>
      <c r="R24" s="680">
        <v>853831</v>
      </c>
      <c r="S24" s="681"/>
      <c r="T24" s="681"/>
      <c r="U24" s="681"/>
      <c r="V24" s="681"/>
      <c r="W24" s="681"/>
      <c r="X24" s="681"/>
      <c r="Y24" s="682"/>
      <c r="Z24" s="683">
        <v>6.9</v>
      </c>
      <c r="AA24" s="683"/>
      <c r="AB24" s="683"/>
      <c r="AC24" s="683"/>
      <c r="AD24" s="684" t="s">
        <v>124</v>
      </c>
      <c r="AE24" s="684"/>
      <c r="AF24" s="684"/>
      <c r="AG24" s="684"/>
      <c r="AH24" s="684"/>
      <c r="AI24" s="684"/>
      <c r="AJ24" s="684"/>
      <c r="AK24" s="684"/>
      <c r="AL24" s="685" t="s">
        <v>124</v>
      </c>
      <c r="AM24" s="686"/>
      <c r="AN24" s="686"/>
      <c r="AO24" s="687"/>
      <c r="AP24" s="699" t="s">
        <v>284</v>
      </c>
      <c r="AQ24" s="700"/>
      <c r="AR24" s="700"/>
      <c r="AS24" s="700"/>
      <c r="AT24" s="700"/>
      <c r="AU24" s="700"/>
      <c r="AV24" s="700"/>
      <c r="AW24" s="700"/>
      <c r="AX24" s="700"/>
      <c r="AY24" s="700"/>
      <c r="AZ24" s="700"/>
      <c r="BA24" s="700"/>
      <c r="BB24" s="700"/>
      <c r="BC24" s="700"/>
      <c r="BD24" s="700"/>
      <c r="BE24" s="700"/>
      <c r="BF24" s="701"/>
      <c r="BG24" s="680" t="s">
        <v>240</v>
      </c>
      <c r="BH24" s="681"/>
      <c r="BI24" s="681"/>
      <c r="BJ24" s="681"/>
      <c r="BK24" s="681"/>
      <c r="BL24" s="681"/>
      <c r="BM24" s="681"/>
      <c r="BN24" s="682"/>
      <c r="BO24" s="683" t="s">
        <v>240</v>
      </c>
      <c r="BP24" s="683"/>
      <c r="BQ24" s="683"/>
      <c r="BR24" s="683"/>
      <c r="BS24" s="689" t="s">
        <v>240</v>
      </c>
      <c r="BT24" s="681"/>
      <c r="BU24" s="681"/>
      <c r="BV24" s="681"/>
      <c r="BW24" s="681"/>
      <c r="BX24" s="681"/>
      <c r="BY24" s="681"/>
      <c r="BZ24" s="681"/>
      <c r="CA24" s="681"/>
      <c r="CB24" s="690"/>
      <c r="CD24" s="691" t="s">
        <v>285</v>
      </c>
      <c r="CE24" s="692"/>
      <c r="CF24" s="692"/>
      <c r="CG24" s="692"/>
      <c r="CH24" s="692"/>
      <c r="CI24" s="692"/>
      <c r="CJ24" s="692"/>
      <c r="CK24" s="692"/>
      <c r="CL24" s="692"/>
      <c r="CM24" s="692"/>
      <c r="CN24" s="692"/>
      <c r="CO24" s="692"/>
      <c r="CP24" s="692"/>
      <c r="CQ24" s="693"/>
      <c r="CR24" s="669">
        <v>5274537</v>
      </c>
      <c r="CS24" s="670"/>
      <c r="CT24" s="670"/>
      <c r="CU24" s="670"/>
      <c r="CV24" s="670"/>
      <c r="CW24" s="670"/>
      <c r="CX24" s="670"/>
      <c r="CY24" s="671"/>
      <c r="CZ24" s="674">
        <v>44.5</v>
      </c>
      <c r="DA24" s="675"/>
      <c r="DB24" s="675"/>
      <c r="DC24" s="694"/>
      <c r="DD24" s="719">
        <v>3799878</v>
      </c>
      <c r="DE24" s="670"/>
      <c r="DF24" s="670"/>
      <c r="DG24" s="670"/>
      <c r="DH24" s="670"/>
      <c r="DI24" s="670"/>
      <c r="DJ24" s="670"/>
      <c r="DK24" s="671"/>
      <c r="DL24" s="719">
        <v>3778638</v>
      </c>
      <c r="DM24" s="670"/>
      <c r="DN24" s="670"/>
      <c r="DO24" s="670"/>
      <c r="DP24" s="670"/>
      <c r="DQ24" s="670"/>
      <c r="DR24" s="670"/>
      <c r="DS24" s="670"/>
      <c r="DT24" s="670"/>
      <c r="DU24" s="670"/>
      <c r="DV24" s="671"/>
      <c r="DW24" s="674">
        <v>45.6</v>
      </c>
      <c r="DX24" s="675"/>
      <c r="DY24" s="675"/>
      <c r="DZ24" s="675"/>
      <c r="EA24" s="675"/>
      <c r="EB24" s="675"/>
      <c r="EC24" s="676"/>
    </row>
    <row r="25" spans="2:133" ht="11.25" customHeight="1" x14ac:dyDescent="0.15">
      <c r="B25" s="677" t="s">
        <v>286</v>
      </c>
      <c r="C25" s="678"/>
      <c r="D25" s="678"/>
      <c r="E25" s="678"/>
      <c r="F25" s="678"/>
      <c r="G25" s="678"/>
      <c r="H25" s="678"/>
      <c r="I25" s="678"/>
      <c r="J25" s="678"/>
      <c r="K25" s="678"/>
      <c r="L25" s="678"/>
      <c r="M25" s="678"/>
      <c r="N25" s="678"/>
      <c r="O25" s="678"/>
      <c r="P25" s="678"/>
      <c r="Q25" s="679"/>
      <c r="R25" s="680">
        <v>2363</v>
      </c>
      <c r="S25" s="681"/>
      <c r="T25" s="681"/>
      <c r="U25" s="681"/>
      <c r="V25" s="681"/>
      <c r="W25" s="681"/>
      <c r="X25" s="681"/>
      <c r="Y25" s="682"/>
      <c r="Z25" s="683">
        <v>0</v>
      </c>
      <c r="AA25" s="683"/>
      <c r="AB25" s="683"/>
      <c r="AC25" s="683"/>
      <c r="AD25" s="684" t="s">
        <v>124</v>
      </c>
      <c r="AE25" s="684"/>
      <c r="AF25" s="684"/>
      <c r="AG25" s="684"/>
      <c r="AH25" s="684"/>
      <c r="AI25" s="684"/>
      <c r="AJ25" s="684"/>
      <c r="AK25" s="684"/>
      <c r="AL25" s="685" t="s">
        <v>124</v>
      </c>
      <c r="AM25" s="686"/>
      <c r="AN25" s="686"/>
      <c r="AO25" s="687"/>
      <c r="AP25" s="699" t="s">
        <v>287</v>
      </c>
      <c r="AQ25" s="700"/>
      <c r="AR25" s="700"/>
      <c r="AS25" s="700"/>
      <c r="AT25" s="700"/>
      <c r="AU25" s="700"/>
      <c r="AV25" s="700"/>
      <c r="AW25" s="700"/>
      <c r="AX25" s="700"/>
      <c r="AY25" s="700"/>
      <c r="AZ25" s="700"/>
      <c r="BA25" s="700"/>
      <c r="BB25" s="700"/>
      <c r="BC25" s="700"/>
      <c r="BD25" s="700"/>
      <c r="BE25" s="700"/>
      <c r="BF25" s="701"/>
      <c r="BG25" s="680" t="s">
        <v>124</v>
      </c>
      <c r="BH25" s="681"/>
      <c r="BI25" s="681"/>
      <c r="BJ25" s="681"/>
      <c r="BK25" s="681"/>
      <c r="BL25" s="681"/>
      <c r="BM25" s="681"/>
      <c r="BN25" s="682"/>
      <c r="BO25" s="683" t="s">
        <v>124</v>
      </c>
      <c r="BP25" s="683"/>
      <c r="BQ25" s="683"/>
      <c r="BR25" s="683"/>
      <c r="BS25" s="689" t="s">
        <v>240</v>
      </c>
      <c r="BT25" s="681"/>
      <c r="BU25" s="681"/>
      <c r="BV25" s="681"/>
      <c r="BW25" s="681"/>
      <c r="BX25" s="681"/>
      <c r="BY25" s="681"/>
      <c r="BZ25" s="681"/>
      <c r="CA25" s="681"/>
      <c r="CB25" s="690"/>
      <c r="CD25" s="695" t="s">
        <v>288</v>
      </c>
      <c r="CE25" s="696"/>
      <c r="CF25" s="696"/>
      <c r="CG25" s="696"/>
      <c r="CH25" s="696"/>
      <c r="CI25" s="696"/>
      <c r="CJ25" s="696"/>
      <c r="CK25" s="696"/>
      <c r="CL25" s="696"/>
      <c r="CM25" s="696"/>
      <c r="CN25" s="696"/>
      <c r="CO25" s="696"/>
      <c r="CP25" s="696"/>
      <c r="CQ25" s="697"/>
      <c r="CR25" s="680">
        <v>1850673</v>
      </c>
      <c r="CS25" s="716"/>
      <c r="CT25" s="716"/>
      <c r="CU25" s="716"/>
      <c r="CV25" s="716"/>
      <c r="CW25" s="716"/>
      <c r="CX25" s="716"/>
      <c r="CY25" s="717"/>
      <c r="CZ25" s="685">
        <v>15.6</v>
      </c>
      <c r="DA25" s="714"/>
      <c r="DB25" s="714"/>
      <c r="DC25" s="718"/>
      <c r="DD25" s="689">
        <v>1736807</v>
      </c>
      <c r="DE25" s="716"/>
      <c r="DF25" s="716"/>
      <c r="DG25" s="716"/>
      <c r="DH25" s="716"/>
      <c r="DI25" s="716"/>
      <c r="DJ25" s="716"/>
      <c r="DK25" s="717"/>
      <c r="DL25" s="689">
        <v>1720223</v>
      </c>
      <c r="DM25" s="716"/>
      <c r="DN25" s="716"/>
      <c r="DO25" s="716"/>
      <c r="DP25" s="716"/>
      <c r="DQ25" s="716"/>
      <c r="DR25" s="716"/>
      <c r="DS25" s="716"/>
      <c r="DT25" s="716"/>
      <c r="DU25" s="716"/>
      <c r="DV25" s="717"/>
      <c r="DW25" s="685">
        <v>20.8</v>
      </c>
      <c r="DX25" s="714"/>
      <c r="DY25" s="714"/>
      <c r="DZ25" s="714"/>
      <c r="EA25" s="714"/>
      <c r="EB25" s="714"/>
      <c r="EC25" s="715"/>
    </row>
    <row r="26" spans="2:133" ht="11.25" customHeight="1" x14ac:dyDescent="0.15">
      <c r="B26" s="677" t="s">
        <v>289</v>
      </c>
      <c r="C26" s="678"/>
      <c r="D26" s="678"/>
      <c r="E26" s="678"/>
      <c r="F26" s="678"/>
      <c r="G26" s="678"/>
      <c r="H26" s="678"/>
      <c r="I26" s="678"/>
      <c r="J26" s="678"/>
      <c r="K26" s="678"/>
      <c r="L26" s="678"/>
      <c r="M26" s="678"/>
      <c r="N26" s="678"/>
      <c r="O26" s="678"/>
      <c r="P26" s="678"/>
      <c r="Q26" s="679"/>
      <c r="R26" s="680">
        <v>8825905</v>
      </c>
      <c r="S26" s="681"/>
      <c r="T26" s="681"/>
      <c r="U26" s="681"/>
      <c r="V26" s="681"/>
      <c r="W26" s="681"/>
      <c r="X26" s="681"/>
      <c r="Y26" s="682"/>
      <c r="Z26" s="683">
        <v>71</v>
      </c>
      <c r="AA26" s="683"/>
      <c r="AB26" s="683"/>
      <c r="AC26" s="683"/>
      <c r="AD26" s="684">
        <v>7969711</v>
      </c>
      <c r="AE26" s="684"/>
      <c r="AF26" s="684"/>
      <c r="AG26" s="684"/>
      <c r="AH26" s="684"/>
      <c r="AI26" s="684"/>
      <c r="AJ26" s="684"/>
      <c r="AK26" s="684"/>
      <c r="AL26" s="685">
        <v>99.8</v>
      </c>
      <c r="AM26" s="686"/>
      <c r="AN26" s="686"/>
      <c r="AO26" s="687"/>
      <c r="AP26" s="699" t="s">
        <v>290</v>
      </c>
      <c r="AQ26" s="720"/>
      <c r="AR26" s="720"/>
      <c r="AS26" s="720"/>
      <c r="AT26" s="720"/>
      <c r="AU26" s="720"/>
      <c r="AV26" s="720"/>
      <c r="AW26" s="720"/>
      <c r="AX26" s="720"/>
      <c r="AY26" s="720"/>
      <c r="AZ26" s="720"/>
      <c r="BA26" s="720"/>
      <c r="BB26" s="720"/>
      <c r="BC26" s="720"/>
      <c r="BD26" s="720"/>
      <c r="BE26" s="720"/>
      <c r="BF26" s="701"/>
      <c r="BG26" s="680" t="s">
        <v>124</v>
      </c>
      <c r="BH26" s="681"/>
      <c r="BI26" s="681"/>
      <c r="BJ26" s="681"/>
      <c r="BK26" s="681"/>
      <c r="BL26" s="681"/>
      <c r="BM26" s="681"/>
      <c r="BN26" s="682"/>
      <c r="BO26" s="683" t="s">
        <v>240</v>
      </c>
      <c r="BP26" s="683"/>
      <c r="BQ26" s="683"/>
      <c r="BR26" s="683"/>
      <c r="BS26" s="689" t="s">
        <v>124</v>
      </c>
      <c r="BT26" s="681"/>
      <c r="BU26" s="681"/>
      <c r="BV26" s="681"/>
      <c r="BW26" s="681"/>
      <c r="BX26" s="681"/>
      <c r="BY26" s="681"/>
      <c r="BZ26" s="681"/>
      <c r="CA26" s="681"/>
      <c r="CB26" s="690"/>
      <c r="CD26" s="695" t="s">
        <v>291</v>
      </c>
      <c r="CE26" s="696"/>
      <c r="CF26" s="696"/>
      <c r="CG26" s="696"/>
      <c r="CH26" s="696"/>
      <c r="CI26" s="696"/>
      <c r="CJ26" s="696"/>
      <c r="CK26" s="696"/>
      <c r="CL26" s="696"/>
      <c r="CM26" s="696"/>
      <c r="CN26" s="696"/>
      <c r="CO26" s="696"/>
      <c r="CP26" s="696"/>
      <c r="CQ26" s="697"/>
      <c r="CR26" s="680">
        <v>1223034</v>
      </c>
      <c r="CS26" s="681"/>
      <c r="CT26" s="681"/>
      <c r="CU26" s="681"/>
      <c r="CV26" s="681"/>
      <c r="CW26" s="681"/>
      <c r="CX26" s="681"/>
      <c r="CY26" s="682"/>
      <c r="CZ26" s="685">
        <v>10.3</v>
      </c>
      <c r="DA26" s="714"/>
      <c r="DB26" s="714"/>
      <c r="DC26" s="718"/>
      <c r="DD26" s="689">
        <v>1133796</v>
      </c>
      <c r="DE26" s="681"/>
      <c r="DF26" s="681"/>
      <c r="DG26" s="681"/>
      <c r="DH26" s="681"/>
      <c r="DI26" s="681"/>
      <c r="DJ26" s="681"/>
      <c r="DK26" s="682"/>
      <c r="DL26" s="689" t="s">
        <v>240</v>
      </c>
      <c r="DM26" s="681"/>
      <c r="DN26" s="681"/>
      <c r="DO26" s="681"/>
      <c r="DP26" s="681"/>
      <c r="DQ26" s="681"/>
      <c r="DR26" s="681"/>
      <c r="DS26" s="681"/>
      <c r="DT26" s="681"/>
      <c r="DU26" s="681"/>
      <c r="DV26" s="682"/>
      <c r="DW26" s="685" t="s">
        <v>124</v>
      </c>
      <c r="DX26" s="714"/>
      <c r="DY26" s="714"/>
      <c r="DZ26" s="714"/>
      <c r="EA26" s="714"/>
      <c r="EB26" s="714"/>
      <c r="EC26" s="715"/>
    </row>
    <row r="27" spans="2:133" ht="11.25" customHeight="1" x14ac:dyDescent="0.15">
      <c r="B27" s="677" t="s">
        <v>292</v>
      </c>
      <c r="C27" s="678"/>
      <c r="D27" s="678"/>
      <c r="E27" s="678"/>
      <c r="F27" s="678"/>
      <c r="G27" s="678"/>
      <c r="H27" s="678"/>
      <c r="I27" s="678"/>
      <c r="J27" s="678"/>
      <c r="K27" s="678"/>
      <c r="L27" s="678"/>
      <c r="M27" s="678"/>
      <c r="N27" s="678"/>
      <c r="O27" s="678"/>
      <c r="P27" s="678"/>
      <c r="Q27" s="679"/>
      <c r="R27" s="680">
        <v>2199</v>
      </c>
      <c r="S27" s="681"/>
      <c r="T27" s="681"/>
      <c r="U27" s="681"/>
      <c r="V27" s="681"/>
      <c r="W27" s="681"/>
      <c r="X27" s="681"/>
      <c r="Y27" s="682"/>
      <c r="Z27" s="683">
        <v>0</v>
      </c>
      <c r="AA27" s="683"/>
      <c r="AB27" s="683"/>
      <c r="AC27" s="683"/>
      <c r="AD27" s="684">
        <v>2199</v>
      </c>
      <c r="AE27" s="684"/>
      <c r="AF27" s="684"/>
      <c r="AG27" s="684"/>
      <c r="AH27" s="684"/>
      <c r="AI27" s="684"/>
      <c r="AJ27" s="684"/>
      <c r="AK27" s="684"/>
      <c r="AL27" s="685">
        <v>0</v>
      </c>
      <c r="AM27" s="686"/>
      <c r="AN27" s="686"/>
      <c r="AO27" s="687"/>
      <c r="AP27" s="677" t="s">
        <v>293</v>
      </c>
      <c r="AQ27" s="678"/>
      <c r="AR27" s="678"/>
      <c r="AS27" s="678"/>
      <c r="AT27" s="678"/>
      <c r="AU27" s="678"/>
      <c r="AV27" s="678"/>
      <c r="AW27" s="678"/>
      <c r="AX27" s="678"/>
      <c r="AY27" s="678"/>
      <c r="AZ27" s="678"/>
      <c r="BA27" s="678"/>
      <c r="BB27" s="678"/>
      <c r="BC27" s="678"/>
      <c r="BD27" s="678"/>
      <c r="BE27" s="678"/>
      <c r="BF27" s="679"/>
      <c r="BG27" s="680">
        <v>3278700</v>
      </c>
      <c r="BH27" s="681"/>
      <c r="BI27" s="681"/>
      <c r="BJ27" s="681"/>
      <c r="BK27" s="681"/>
      <c r="BL27" s="681"/>
      <c r="BM27" s="681"/>
      <c r="BN27" s="682"/>
      <c r="BO27" s="683">
        <v>100</v>
      </c>
      <c r="BP27" s="683"/>
      <c r="BQ27" s="683"/>
      <c r="BR27" s="683"/>
      <c r="BS27" s="689">
        <v>43121</v>
      </c>
      <c r="BT27" s="681"/>
      <c r="BU27" s="681"/>
      <c r="BV27" s="681"/>
      <c r="BW27" s="681"/>
      <c r="BX27" s="681"/>
      <c r="BY27" s="681"/>
      <c r="BZ27" s="681"/>
      <c r="CA27" s="681"/>
      <c r="CB27" s="690"/>
      <c r="CD27" s="695" t="s">
        <v>294</v>
      </c>
      <c r="CE27" s="696"/>
      <c r="CF27" s="696"/>
      <c r="CG27" s="696"/>
      <c r="CH27" s="696"/>
      <c r="CI27" s="696"/>
      <c r="CJ27" s="696"/>
      <c r="CK27" s="696"/>
      <c r="CL27" s="696"/>
      <c r="CM27" s="696"/>
      <c r="CN27" s="696"/>
      <c r="CO27" s="696"/>
      <c r="CP27" s="696"/>
      <c r="CQ27" s="697"/>
      <c r="CR27" s="680">
        <v>2055042</v>
      </c>
      <c r="CS27" s="716"/>
      <c r="CT27" s="716"/>
      <c r="CU27" s="716"/>
      <c r="CV27" s="716"/>
      <c r="CW27" s="716"/>
      <c r="CX27" s="716"/>
      <c r="CY27" s="717"/>
      <c r="CZ27" s="685">
        <v>17.399999999999999</v>
      </c>
      <c r="DA27" s="714"/>
      <c r="DB27" s="714"/>
      <c r="DC27" s="718"/>
      <c r="DD27" s="689">
        <v>694470</v>
      </c>
      <c r="DE27" s="716"/>
      <c r="DF27" s="716"/>
      <c r="DG27" s="716"/>
      <c r="DH27" s="716"/>
      <c r="DI27" s="716"/>
      <c r="DJ27" s="716"/>
      <c r="DK27" s="717"/>
      <c r="DL27" s="689">
        <v>689814</v>
      </c>
      <c r="DM27" s="716"/>
      <c r="DN27" s="716"/>
      <c r="DO27" s="716"/>
      <c r="DP27" s="716"/>
      <c r="DQ27" s="716"/>
      <c r="DR27" s="716"/>
      <c r="DS27" s="716"/>
      <c r="DT27" s="716"/>
      <c r="DU27" s="716"/>
      <c r="DV27" s="717"/>
      <c r="DW27" s="685">
        <v>8.3000000000000007</v>
      </c>
      <c r="DX27" s="714"/>
      <c r="DY27" s="714"/>
      <c r="DZ27" s="714"/>
      <c r="EA27" s="714"/>
      <c r="EB27" s="714"/>
      <c r="EC27" s="715"/>
    </row>
    <row r="28" spans="2:133" ht="11.25" customHeight="1" x14ac:dyDescent="0.15">
      <c r="B28" s="677" t="s">
        <v>295</v>
      </c>
      <c r="C28" s="678"/>
      <c r="D28" s="678"/>
      <c r="E28" s="678"/>
      <c r="F28" s="678"/>
      <c r="G28" s="678"/>
      <c r="H28" s="678"/>
      <c r="I28" s="678"/>
      <c r="J28" s="678"/>
      <c r="K28" s="678"/>
      <c r="L28" s="678"/>
      <c r="M28" s="678"/>
      <c r="N28" s="678"/>
      <c r="O28" s="678"/>
      <c r="P28" s="678"/>
      <c r="Q28" s="679"/>
      <c r="R28" s="680">
        <v>50143</v>
      </c>
      <c r="S28" s="681"/>
      <c r="T28" s="681"/>
      <c r="U28" s="681"/>
      <c r="V28" s="681"/>
      <c r="W28" s="681"/>
      <c r="X28" s="681"/>
      <c r="Y28" s="682"/>
      <c r="Z28" s="683">
        <v>0.4</v>
      </c>
      <c r="AA28" s="683"/>
      <c r="AB28" s="683"/>
      <c r="AC28" s="683"/>
      <c r="AD28" s="684" t="s">
        <v>240</v>
      </c>
      <c r="AE28" s="684"/>
      <c r="AF28" s="684"/>
      <c r="AG28" s="684"/>
      <c r="AH28" s="684"/>
      <c r="AI28" s="684"/>
      <c r="AJ28" s="684"/>
      <c r="AK28" s="684"/>
      <c r="AL28" s="685" t="s">
        <v>240</v>
      </c>
      <c r="AM28" s="686"/>
      <c r="AN28" s="686"/>
      <c r="AO28" s="687"/>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683"/>
      <c r="BP28" s="683"/>
      <c r="BQ28" s="683"/>
      <c r="BR28" s="683"/>
      <c r="BS28" s="689"/>
      <c r="BT28" s="681"/>
      <c r="BU28" s="681"/>
      <c r="BV28" s="681"/>
      <c r="BW28" s="681"/>
      <c r="BX28" s="681"/>
      <c r="BY28" s="681"/>
      <c r="BZ28" s="681"/>
      <c r="CA28" s="681"/>
      <c r="CB28" s="690"/>
      <c r="CD28" s="695" t="s">
        <v>296</v>
      </c>
      <c r="CE28" s="696"/>
      <c r="CF28" s="696"/>
      <c r="CG28" s="696"/>
      <c r="CH28" s="696"/>
      <c r="CI28" s="696"/>
      <c r="CJ28" s="696"/>
      <c r="CK28" s="696"/>
      <c r="CL28" s="696"/>
      <c r="CM28" s="696"/>
      <c r="CN28" s="696"/>
      <c r="CO28" s="696"/>
      <c r="CP28" s="696"/>
      <c r="CQ28" s="697"/>
      <c r="CR28" s="680">
        <v>1368822</v>
      </c>
      <c r="CS28" s="681"/>
      <c r="CT28" s="681"/>
      <c r="CU28" s="681"/>
      <c r="CV28" s="681"/>
      <c r="CW28" s="681"/>
      <c r="CX28" s="681"/>
      <c r="CY28" s="682"/>
      <c r="CZ28" s="685">
        <v>11.6</v>
      </c>
      <c r="DA28" s="714"/>
      <c r="DB28" s="714"/>
      <c r="DC28" s="718"/>
      <c r="DD28" s="689">
        <v>1368601</v>
      </c>
      <c r="DE28" s="681"/>
      <c r="DF28" s="681"/>
      <c r="DG28" s="681"/>
      <c r="DH28" s="681"/>
      <c r="DI28" s="681"/>
      <c r="DJ28" s="681"/>
      <c r="DK28" s="682"/>
      <c r="DL28" s="689">
        <v>1368601</v>
      </c>
      <c r="DM28" s="681"/>
      <c r="DN28" s="681"/>
      <c r="DO28" s="681"/>
      <c r="DP28" s="681"/>
      <c r="DQ28" s="681"/>
      <c r="DR28" s="681"/>
      <c r="DS28" s="681"/>
      <c r="DT28" s="681"/>
      <c r="DU28" s="681"/>
      <c r="DV28" s="682"/>
      <c r="DW28" s="685">
        <v>16.5</v>
      </c>
      <c r="DX28" s="714"/>
      <c r="DY28" s="714"/>
      <c r="DZ28" s="714"/>
      <c r="EA28" s="714"/>
      <c r="EB28" s="714"/>
      <c r="EC28" s="715"/>
    </row>
    <row r="29" spans="2:133" ht="11.25" customHeight="1" x14ac:dyDescent="0.15">
      <c r="B29" s="677" t="s">
        <v>297</v>
      </c>
      <c r="C29" s="678"/>
      <c r="D29" s="678"/>
      <c r="E29" s="678"/>
      <c r="F29" s="678"/>
      <c r="G29" s="678"/>
      <c r="H29" s="678"/>
      <c r="I29" s="678"/>
      <c r="J29" s="678"/>
      <c r="K29" s="678"/>
      <c r="L29" s="678"/>
      <c r="M29" s="678"/>
      <c r="N29" s="678"/>
      <c r="O29" s="678"/>
      <c r="P29" s="678"/>
      <c r="Q29" s="679"/>
      <c r="R29" s="680">
        <v>92922</v>
      </c>
      <c r="S29" s="681"/>
      <c r="T29" s="681"/>
      <c r="U29" s="681"/>
      <c r="V29" s="681"/>
      <c r="W29" s="681"/>
      <c r="X29" s="681"/>
      <c r="Y29" s="682"/>
      <c r="Z29" s="683">
        <v>0.7</v>
      </c>
      <c r="AA29" s="683"/>
      <c r="AB29" s="683"/>
      <c r="AC29" s="683"/>
      <c r="AD29" s="684">
        <v>3711</v>
      </c>
      <c r="AE29" s="684"/>
      <c r="AF29" s="684"/>
      <c r="AG29" s="684"/>
      <c r="AH29" s="684"/>
      <c r="AI29" s="684"/>
      <c r="AJ29" s="684"/>
      <c r="AK29" s="684"/>
      <c r="AL29" s="685">
        <v>0</v>
      </c>
      <c r="AM29" s="686"/>
      <c r="AN29" s="686"/>
      <c r="AO29" s="687"/>
      <c r="AP29" s="721"/>
      <c r="AQ29" s="722"/>
      <c r="AR29" s="722"/>
      <c r="AS29" s="722"/>
      <c r="AT29" s="722"/>
      <c r="AU29" s="722"/>
      <c r="AV29" s="722"/>
      <c r="AW29" s="722"/>
      <c r="AX29" s="722"/>
      <c r="AY29" s="722"/>
      <c r="AZ29" s="722"/>
      <c r="BA29" s="722"/>
      <c r="BB29" s="722"/>
      <c r="BC29" s="722"/>
      <c r="BD29" s="722"/>
      <c r="BE29" s="722"/>
      <c r="BF29" s="723"/>
      <c r="BG29" s="680"/>
      <c r="BH29" s="681"/>
      <c r="BI29" s="681"/>
      <c r="BJ29" s="681"/>
      <c r="BK29" s="681"/>
      <c r="BL29" s="681"/>
      <c r="BM29" s="681"/>
      <c r="BN29" s="682"/>
      <c r="BO29" s="683"/>
      <c r="BP29" s="683"/>
      <c r="BQ29" s="683"/>
      <c r="BR29" s="683"/>
      <c r="BS29" s="684"/>
      <c r="BT29" s="684"/>
      <c r="BU29" s="684"/>
      <c r="BV29" s="684"/>
      <c r="BW29" s="684"/>
      <c r="BX29" s="684"/>
      <c r="BY29" s="684"/>
      <c r="BZ29" s="684"/>
      <c r="CA29" s="684"/>
      <c r="CB29" s="688"/>
      <c r="CD29" s="724" t="s">
        <v>298</v>
      </c>
      <c r="CE29" s="725"/>
      <c r="CF29" s="695" t="s">
        <v>299</v>
      </c>
      <c r="CG29" s="696"/>
      <c r="CH29" s="696"/>
      <c r="CI29" s="696"/>
      <c r="CJ29" s="696"/>
      <c r="CK29" s="696"/>
      <c r="CL29" s="696"/>
      <c r="CM29" s="696"/>
      <c r="CN29" s="696"/>
      <c r="CO29" s="696"/>
      <c r="CP29" s="696"/>
      <c r="CQ29" s="697"/>
      <c r="CR29" s="680">
        <v>1368822</v>
      </c>
      <c r="CS29" s="716"/>
      <c r="CT29" s="716"/>
      <c r="CU29" s="716"/>
      <c r="CV29" s="716"/>
      <c r="CW29" s="716"/>
      <c r="CX29" s="716"/>
      <c r="CY29" s="717"/>
      <c r="CZ29" s="685">
        <v>11.6</v>
      </c>
      <c r="DA29" s="714"/>
      <c r="DB29" s="714"/>
      <c r="DC29" s="718"/>
      <c r="DD29" s="689">
        <v>1368601</v>
      </c>
      <c r="DE29" s="716"/>
      <c r="DF29" s="716"/>
      <c r="DG29" s="716"/>
      <c r="DH29" s="716"/>
      <c r="DI29" s="716"/>
      <c r="DJ29" s="716"/>
      <c r="DK29" s="717"/>
      <c r="DL29" s="689">
        <v>1368601</v>
      </c>
      <c r="DM29" s="716"/>
      <c r="DN29" s="716"/>
      <c r="DO29" s="716"/>
      <c r="DP29" s="716"/>
      <c r="DQ29" s="716"/>
      <c r="DR29" s="716"/>
      <c r="DS29" s="716"/>
      <c r="DT29" s="716"/>
      <c r="DU29" s="716"/>
      <c r="DV29" s="717"/>
      <c r="DW29" s="685">
        <v>16.5</v>
      </c>
      <c r="DX29" s="714"/>
      <c r="DY29" s="714"/>
      <c r="DZ29" s="714"/>
      <c r="EA29" s="714"/>
      <c r="EB29" s="714"/>
      <c r="EC29" s="715"/>
    </row>
    <row r="30" spans="2:133" ht="11.25" customHeight="1" x14ac:dyDescent="0.15">
      <c r="B30" s="677" t="s">
        <v>300</v>
      </c>
      <c r="C30" s="678"/>
      <c r="D30" s="678"/>
      <c r="E30" s="678"/>
      <c r="F30" s="678"/>
      <c r="G30" s="678"/>
      <c r="H30" s="678"/>
      <c r="I30" s="678"/>
      <c r="J30" s="678"/>
      <c r="K30" s="678"/>
      <c r="L30" s="678"/>
      <c r="M30" s="678"/>
      <c r="N30" s="678"/>
      <c r="O30" s="678"/>
      <c r="P30" s="678"/>
      <c r="Q30" s="679"/>
      <c r="R30" s="680">
        <v>14266</v>
      </c>
      <c r="S30" s="681"/>
      <c r="T30" s="681"/>
      <c r="U30" s="681"/>
      <c r="V30" s="681"/>
      <c r="W30" s="681"/>
      <c r="X30" s="681"/>
      <c r="Y30" s="682"/>
      <c r="Z30" s="683">
        <v>0.1</v>
      </c>
      <c r="AA30" s="683"/>
      <c r="AB30" s="683"/>
      <c r="AC30" s="683"/>
      <c r="AD30" s="684" t="s">
        <v>124</v>
      </c>
      <c r="AE30" s="684"/>
      <c r="AF30" s="684"/>
      <c r="AG30" s="684"/>
      <c r="AH30" s="684"/>
      <c r="AI30" s="684"/>
      <c r="AJ30" s="684"/>
      <c r="AK30" s="684"/>
      <c r="AL30" s="685" t="s">
        <v>124</v>
      </c>
      <c r="AM30" s="686"/>
      <c r="AN30" s="686"/>
      <c r="AO30" s="687"/>
      <c r="AP30" s="659" t="s">
        <v>216</v>
      </c>
      <c r="AQ30" s="660"/>
      <c r="AR30" s="660"/>
      <c r="AS30" s="660"/>
      <c r="AT30" s="660"/>
      <c r="AU30" s="660"/>
      <c r="AV30" s="660"/>
      <c r="AW30" s="660"/>
      <c r="AX30" s="660"/>
      <c r="AY30" s="660"/>
      <c r="AZ30" s="660"/>
      <c r="BA30" s="660"/>
      <c r="BB30" s="660"/>
      <c r="BC30" s="660"/>
      <c r="BD30" s="660"/>
      <c r="BE30" s="660"/>
      <c r="BF30" s="661"/>
      <c r="BG30" s="659" t="s">
        <v>301</v>
      </c>
      <c r="BH30" s="733"/>
      <c r="BI30" s="733"/>
      <c r="BJ30" s="733"/>
      <c r="BK30" s="733"/>
      <c r="BL30" s="733"/>
      <c r="BM30" s="733"/>
      <c r="BN30" s="733"/>
      <c r="BO30" s="733"/>
      <c r="BP30" s="733"/>
      <c r="BQ30" s="734"/>
      <c r="BR30" s="659" t="s">
        <v>302</v>
      </c>
      <c r="BS30" s="733"/>
      <c r="BT30" s="733"/>
      <c r="BU30" s="733"/>
      <c r="BV30" s="733"/>
      <c r="BW30" s="733"/>
      <c r="BX30" s="733"/>
      <c r="BY30" s="733"/>
      <c r="BZ30" s="733"/>
      <c r="CA30" s="733"/>
      <c r="CB30" s="734"/>
      <c r="CD30" s="726"/>
      <c r="CE30" s="727"/>
      <c r="CF30" s="695" t="s">
        <v>303</v>
      </c>
      <c r="CG30" s="696"/>
      <c r="CH30" s="696"/>
      <c r="CI30" s="696"/>
      <c r="CJ30" s="696"/>
      <c r="CK30" s="696"/>
      <c r="CL30" s="696"/>
      <c r="CM30" s="696"/>
      <c r="CN30" s="696"/>
      <c r="CO30" s="696"/>
      <c r="CP30" s="696"/>
      <c r="CQ30" s="697"/>
      <c r="CR30" s="680">
        <v>1294062</v>
      </c>
      <c r="CS30" s="681"/>
      <c r="CT30" s="681"/>
      <c r="CU30" s="681"/>
      <c r="CV30" s="681"/>
      <c r="CW30" s="681"/>
      <c r="CX30" s="681"/>
      <c r="CY30" s="682"/>
      <c r="CZ30" s="685">
        <v>10.9</v>
      </c>
      <c r="DA30" s="714"/>
      <c r="DB30" s="714"/>
      <c r="DC30" s="718"/>
      <c r="DD30" s="689">
        <v>1293841</v>
      </c>
      <c r="DE30" s="681"/>
      <c r="DF30" s="681"/>
      <c r="DG30" s="681"/>
      <c r="DH30" s="681"/>
      <c r="DI30" s="681"/>
      <c r="DJ30" s="681"/>
      <c r="DK30" s="682"/>
      <c r="DL30" s="689">
        <v>1293841</v>
      </c>
      <c r="DM30" s="681"/>
      <c r="DN30" s="681"/>
      <c r="DO30" s="681"/>
      <c r="DP30" s="681"/>
      <c r="DQ30" s="681"/>
      <c r="DR30" s="681"/>
      <c r="DS30" s="681"/>
      <c r="DT30" s="681"/>
      <c r="DU30" s="681"/>
      <c r="DV30" s="682"/>
      <c r="DW30" s="685">
        <v>15.6</v>
      </c>
      <c r="DX30" s="714"/>
      <c r="DY30" s="714"/>
      <c r="DZ30" s="714"/>
      <c r="EA30" s="714"/>
      <c r="EB30" s="714"/>
      <c r="EC30" s="715"/>
    </row>
    <row r="31" spans="2:133" ht="11.25" customHeight="1" x14ac:dyDescent="0.15">
      <c r="B31" s="677" t="s">
        <v>304</v>
      </c>
      <c r="C31" s="678"/>
      <c r="D31" s="678"/>
      <c r="E31" s="678"/>
      <c r="F31" s="678"/>
      <c r="G31" s="678"/>
      <c r="H31" s="678"/>
      <c r="I31" s="678"/>
      <c r="J31" s="678"/>
      <c r="K31" s="678"/>
      <c r="L31" s="678"/>
      <c r="M31" s="678"/>
      <c r="N31" s="678"/>
      <c r="O31" s="678"/>
      <c r="P31" s="678"/>
      <c r="Q31" s="679"/>
      <c r="R31" s="680">
        <v>1281650</v>
      </c>
      <c r="S31" s="681"/>
      <c r="T31" s="681"/>
      <c r="U31" s="681"/>
      <c r="V31" s="681"/>
      <c r="W31" s="681"/>
      <c r="X31" s="681"/>
      <c r="Y31" s="682"/>
      <c r="Z31" s="683">
        <v>10.3</v>
      </c>
      <c r="AA31" s="683"/>
      <c r="AB31" s="683"/>
      <c r="AC31" s="683"/>
      <c r="AD31" s="684" t="s">
        <v>124</v>
      </c>
      <c r="AE31" s="684"/>
      <c r="AF31" s="684"/>
      <c r="AG31" s="684"/>
      <c r="AH31" s="684"/>
      <c r="AI31" s="684"/>
      <c r="AJ31" s="684"/>
      <c r="AK31" s="684"/>
      <c r="AL31" s="685" t="s">
        <v>240</v>
      </c>
      <c r="AM31" s="686"/>
      <c r="AN31" s="686"/>
      <c r="AO31" s="687"/>
      <c r="AP31" s="737" t="s">
        <v>305</v>
      </c>
      <c r="AQ31" s="738"/>
      <c r="AR31" s="738"/>
      <c r="AS31" s="738"/>
      <c r="AT31" s="743" t="s">
        <v>306</v>
      </c>
      <c r="AU31" s="225"/>
      <c r="AV31" s="225"/>
      <c r="AW31" s="225"/>
      <c r="AX31" s="666" t="s">
        <v>181</v>
      </c>
      <c r="AY31" s="667"/>
      <c r="AZ31" s="667"/>
      <c r="BA31" s="667"/>
      <c r="BB31" s="667"/>
      <c r="BC31" s="667"/>
      <c r="BD31" s="667"/>
      <c r="BE31" s="667"/>
      <c r="BF31" s="668"/>
      <c r="BG31" s="748">
        <v>98.3</v>
      </c>
      <c r="BH31" s="735"/>
      <c r="BI31" s="735"/>
      <c r="BJ31" s="735"/>
      <c r="BK31" s="735"/>
      <c r="BL31" s="735"/>
      <c r="BM31" s="675">
        <v>85.4</v>
      </c>
      <c r="BN31" s="735"/>
      <c r="BO31" s="735"/>
      <c r="BP31" s="735"/>
      <c r="BQ31" s="736"/>
      <c r="BR31" s="748">
        <v>98.6</v>
      </c>
      <c r="BS31" s="735"/>
      <c r="BT31" s="735"/>
      <c r="BU31" s="735"/>
      <c r="BV31" s="735"/>
      <c r="BW31" s="735"/>
      <c r="BX31" s="675">
        <v>85.5</v>
      </c>
      <c r="BY31" s="735"/>
      <c r="BZ31" s="735"/>
      <c r="CA31" s="735"/>
      <c r="CB31" s="736"/>
      <c r="CD31" s="726"/>
      <c r="CE31" s="727"/>
      <c r="CF31" s="695" t="s">
        <v>307</v>
      </c>
      <c r="CG31" s="696"/>
      <c r="CH31" s="696"/>
      <c r="CI31" s="696"/>
      <c r="CJ31" s="696"/>
      <c r="CK31" s="696"/>
      <c r="CL31" s="696"/>
      <c r="CM31" s="696"/>
      <c r="CN31" s="696"/>
      <c r="CO31" s="696"/>
      <c r="CP31" s="696"/>
      <c r="CQ31" s="697"/>
      <c r="CR31" s="680">
        <v>74760</v>
      </c>
      <c r="CS31" s="716"/>
      <c r="CT31" s="716"/>
      <c r="CU31" s="716"/>
      <c r="CV31" s="716"/>
      <c r="CW31" s="716"/>
      <c r="CX31" s="716"/>
      <c r="CY31" s="717"/>
      <c r="CZ31" s="685">
        <v>0.6</v>
      </c>
      <c r="DA31" s="714"/>
      <c r="DB31" s="714"/>
      <c r="DC31" s="718"/>
      <c r="DD31" s="689">
        <v>74760</v>
      </c>
      <c r="DE31" s="716"/>
      <c r="DF31" s="716"/>
      <c r="DG31" s="716"/>
      <c r="DH31" s="716"/>
      <c r="DI31" s="716"/>
      <c r="DJ31" s="716"/>
      <c r="DK31" s="717"/>
      <c r="DL31" s="689">
        <v>74760</v>
      </c>
      <c r="DM31" s="716"/>
      <c r="DN31" s="716"/>
      <c r="DO31" s="716"/>
      <c r="DP31" s="716"/>
      <c r="DQ31" s="716"/>
      <c r="DR31" s="716"/>
      <c r="DS31" s="716"/>
      <c r="DT31" s="716"/>
      <c r="DU31" s="716"/>
      <c r="DV31" s="717"/>
      <c r="DW31" s="685">
        <v>0.9</v>
      </c>
      <c r="DX31" s="714"/>
      <c r="DY31" s="714"/>
      <c r="DZ31" s="714"/>
      <c r="EA31" s="714"/>
      <c r="EB31" s="714"/>
      <c r="EC31" s="715"/>
    </row>
    <row r="32" spans="2:133" ht="11.25" customHeight="1" x14ac:dyDescent="0.15">
      <c r="B32" s="730" t="s">
        <v>308</v>
      </c>
      <c r="C32" s="731"/>
      <c r="D32" s="731"/>
      <c r="E32" s="731"/>
      <c r="F32" s="731"/>
      <c r="G32" s="731"/>
      <c r="H32" s="731"/>
      <c r="I32" s="731"/>
      <c r="J32" s="731"/>
      <c r="K32" s="731"/>
      <c r="L32" s="731"/>
      <c r="M32" s="731"/>
      <c r="N32" s="731"/>
      <c r="O32" s="731"/>
      <c r="P32" s="731"/>
      <c r="Q32" s="732"/>
      <c r="R32" s="680" t="s">
        <v>124</v>
      </c>
      <c r="S32" s="681"/>
      <c r="T32" s="681"/>
      <c r="U32" s="681"/>
      <c r="V32" s="681"/>
      <c r="W32" s="681"/>
      <c r="X32" s="681"/>
      <c r="Y32" s="682"/>
      <c r="Z32" s="683" t="s">
        <v>124</v>
      </c>
      <c r="AA32" s="683"/>
      <c r="AB32" s="683"/>
      <c r="AC32" s="683"/>
      <c r="AD32" s="684" t="s">
        <v>124</v>
      </c>
      <c r="AE32" s="684"/>
      <c r="AF32" s="684"/>
      <c r="AG32" s="684"/>
      <c r="AH32" s="684"/>
      <c r="AI32" s="684"/>
      <c r="AJ32" s="684"/>
      <c r="AK32" s="684"/>
      <c r="AL32" s="685" t="s">
        <v>124</v>
      </c>
      <c r="AM32" s="686"/>
      <c r="AN32" s="686"/>
      <c r="AO32" s="687"/>
      <c r="AP32" s="739"/>
      <c r="AQ32" s="740"/>
      <c r="AR32" s="740"/>
      <c r="AS32" s="740"/>
      <c r="AT32" s="744"/>
      <c r="AU32" s="224" t="s">
        <v>309</v>
      </c>
      <c r="AV32" s="224"/>
      <c r="AW32" s="224"/>
      <c r="AX32" s="677" t="s">
        <v>310</v>
      </c>
      <c r="AY32" s="678"/>
      <c r="AZ32" s="678"/>
      <c r="BA32" s="678"/>
      <c r="BB32" s="678"/>
      <c r="BC32" s="678"/>
      <c r="BD32" s="678"/>
      <c r="BE32" s="678"/>
      <c r="BF32" s="679"/>
      <c r="BG32" s="749">
        <v>99</v>
      </c>
      <c r="BH32" s="716"/>
      <c r="BI32" s="716"/>
      <c r="BJ32" s="716"/>
      <c r="BK32" s="716"/>
      <c r="BL32" s="716"/>
      <c r="BM32" s="686">
        <v>96.8</v>
      </c>
      <c r="BN32" s="746"/>
      <c r="BO32" s="746"/>
      <c r="BP32" s="746"/>
      <c r="BQ32" s="747"/>
      <c r="BR32" s="749">
        <v>99.2</v>
      </c>
      <c r="BS32" s="716"/>
      <c r="BT32" s="716"/>
      <c r="BU32" s="716"/>
      <c r="BV32" s="716"/>
      <c r="BW32" s="716"/>
      <c r="BX32" s="686">
        <v>96.6</v>
      </c>
      <c r="BY32" s="746"/>
      <c r="BZ32" s="746"/>
      <c r="CA32" s="746"/>
      <c r="CB32" s="747"/>
      <c r="CD32" s="728"/>
      <c r="CE32" s="729"/>
      <c r="CF32" s="695" t="s">
        <v>311</v>
      </c>
      <c r="CG32" s="696"/>
      <c r="CH32" s="696"/>
      <c r="CI32" s="696"/>
      <c r="CJ32" s="696"/>
      <c r="CK32" s="696"/>
      <c r="CL32" s="696"/>
      <c r="CM32" s="696"/>
      <c r="CN32" s="696"/>
      <c r="CO32" s="696"/>
      <c r="CP32" s="696"/>
      <c r="CQ32" s="697"/>
      <c r="CR32" s="680" t="s">
        <v>124</v>
      </c>
      <c r="CS32" s="681"/>
      <c r="CT32" s="681"/>
      <c r="CU32" s="681"/>
      <c r="CV32" s="681"/>
      <c r="CW32" s="681"/>
      <c r="CX32" s="681"/>
      <c r="CY32" s="682"/>
      <c r="CZ32" s="685" t="s">
        <v>168</v>
      </c>
      <c r="DA32" s="714"/>
      <c r="DB32" s="714"/>
      <c r="DC32" s="718"/>
      <c r="DD32" s="689" t="s">
        <v>124</v>
      </c>
      <c r="DE32" s="681"/>
      <c r="DF32" s="681"/>
      <c r="DG32" s="681"/>
      <c r="DH32" s="681"/>
      <c r="DI32" s="681"/>
      <c r="DJ32" s="681"/>
      <c r="DK32" s="682"/>
      <c r="DL32" s="689" t="s">
        <v>124</v>
      </c>
      <c r="DM32" s="681"/>
      <c r="DN32" s="681"/>
      <c r="DO32" s="681"/>
      <c r="DP32" s="681"/>
      <c r="DQ32" s="681"/>
      <c r="DR32" s="681"/>
      <c r="DS32" s="681"/>
      <c r="DT32" s="681"/>
      <c r="DU32" s="681"/>
      <c r="DV32" s="682"/>
      <c r="DW32" s="685" t="s">
        <v>240</v>
      </c>
      <c r="DX32" s="714"/>
      <c r="DY32" s="714"/>
      <c r="DZ32" s="714"/>
      <c r="EA32" s="714"/>
      <c r="EB32" s="714"/>
      <c r="EC32" s="715"/>
    </row>
    <row r="33" spans="2:133" ht="11.25" customHeight="1" x14ac:dyDescent="0.15">
      <c r="B33" s="677" t="s">
        <v>312</v>
      </c>
      <c r="C33" s="678"/>
      <c r="D33" s="678"/>
      <c r="E33" s="678"/>
      <c r="F33" s="678"/>
      <c r="G33" s="678"/>
      <c r="H33" s="678"/>
      <c r="I33" s="678"/>
      <c r="J33" s="678"/>
      <c r="K33" s="678"/>
      <c r="L33" s="678"/>
      <c r="M33" s="678"/>
      <c r="N33" s="678"/>
      <c r="O33" s="678"/>
      <c r="P33" s="678"/>
      <c r="Q33" s="679"/>
      <c r="R33" s="680">
        <v>813271</v>
      </c>
      <c r="S33" s="681"/>
      <c r="T33" s="681"/>
      <c r="U33" s="681"/>
      <c r="V33" s="681"/>
      <c r="W33" s="681"/>
      <c r="X33" s="681"/>
      <c r="Y33" s="682"/>
      <c r="Z33" s="683">
        <v>6.5</v>
      </c>
      <c r="AA33" s="683"/>
      <c r="AB33" s="683"/>
      <c r="AC33" s="683"/>
      <c r="AD33" s="684" t="s">
        <v>240</v>
      </c>
      <c r="AE33" s="684"/>
      <c r="AF33" s="684"/>
      <c r="AG33" s="684"/>
      <c r="AH33" s="684"/>
      <c r="AI33" s="684"/>
      <c r="AJ33" s="684"/>
      <c r="AK33" s="684"/>
      <c r="AL33" s="685" t="s">
        <v>240</v>
      </c>
      <c r="AM33" s="686"/>
      <c r="AN33" s="686"/>
      <c r="AO33" s="687"/>
      <c r="AP33" s="741"/>
      <c r="AQ33" s="742"/>
      <c r="AR33" s="742"/>
      <c r="AS33" s="742"/>
      <c r="AT33" s="745"/>
      <c r="AU33" s="226"/>
      <c r="AV33" s="226"/>
      <c r="AW33" s="226"/>
      <c r="AX33" s="721" t="s">
        <v>313</v>
      </c>
      <c r="AY33" s="722"/>
      <c r="AZ33" s="722"/>
      <c r="BA33" s="722"/>
      <c r="BB33" s="722"/>
      <c r="BC33" s="722"/>
      <c r="BD33" s="722"/>
      <c r="BE33" s="722"/>
      <c r="BF33" s="723"/>
      <c r="BG33" s="750">
        <v>97.5</v>
      </c>
      <c r="BH33" s="751"/>
      <c r="BI33" s="751"/>
      <c r="BJ33" s="751"/>
      <c r="BK33" s="751"/>
      <c r="BL33" s="751"/>
      <c r="BM33" s="752">
        <v>76.400000000000006</v>
      </c>
      <c r="BN33" s="751"/>
      <c r="BO33" s="751"/>
      <c r="BP33" s="751"/>
      <c r="BQ33" s="753"/>
      <c r="BR33" s="750">
        <v>98</v>
      </c>
      <c r="BS33" s="751"/>
      <c r="BT33" s="751"/>
      <c r="BU33" s="751"/>
      <c r="BV33" s="751"/>
      <c r="BW33" s="751"/>
      <c r="BX33" s="752">
        <v>76.8</v>
      </c>
      <c r="BY33" s="751"/>
      <c r="BZ33" s="751"/>
      <c r="CA33" s="751"/>
      <c r="CB33" s="753"/>
      <c r="CD33" s="695" t="s">
        <v>314</v>
      </c>
      <c r="CE33" s="696"/>
      <c r="CF33" s="696"/>
      <c r="CG33" s="696"/>
      <c r="CH33" s="696"/>
      <c r="CI33" s="696"/>
      <c r="CJ33" s="696"/>
      <c r="CK33" s="696"/>
      <c r="CL33" s="696"/>
      <c r="CM33" s="696"/>
      <c r="CN33" s="696"/>
      <c r="CO33" s="696"/>
      <c r="CP33" s="696"/>
      <c r="CQ33" s="697"/>
      <c r="CR33" s="680">
        <v>5786961</v>
      </c>
      <c r="CS33" s="716"/>
      <c r="CT33" s="716"/>
      <c r="CU33" s="716"/>
      <c r="CV33" s="716"/>
      <c r="CW33" s="716"/>
      <c r="CX33" s="716"/>
      <c r="CY33" s="717"/>
      <c r="CZ33" s="685">
        <v>48.9</v>
      </c>
      <c r="DA33" s="714"/>
      <c r="DB33" s="714"/>
      <c r="DC33" s="718"/>
      <c r="DD33" s="689">
        <v>4848170</v>
      </c>
      <c r="DE33" s="716"/>
      <c r="DF33" s="716"/>
      <c r="DG33" s="716"/>
      <c r="DH33" s="716"/>
      <c r="DI33" s="716"/>
      <c r="DJ33" s="716"/>
      <c r="DK33" s="717"/>
      <c r="DL33" s="689">
        <v>3818026</v>
      </c>
      <c r="DM33" s="716"/>
      <c r="DN33" s="716"/>
      <c r="DO33" s="716"/>
      <c r="DP33" s="716"/>
      <c r="DQ33" s="716"/>
      <c r="DR33" s="716"/>
      <c r="DS33" s="716"/>
      <c r="DT33" s="716"/>
      <c r="DU33" s="716"/>
      <c r="DV33" s="717"/>
      <c r="DW33" s="685">
        <v>46.1</v>
      </c>
      <c r="DX33" s="714"/>
      <c r="DY33" s="714"/>
      <c r="DZ33" s="714"/>
      <c r="EA33" s="714"/>
      <c r="EB33" s="714"/>
      <c r="EC33" s="715"/>
    </row>
    <row r="34" spans="2:133" ht="11.25" customHeight="1" x14ac:dyDescent="0.15">
      <c r="B34" s="677" t="s">
        <v>315</v>
      </c>
      <c r="C34" s="678"/>
      <c r="D34" s="678"/>
      <c r="E34" s="678"/>
      <c r="F34" s="678"/>
      <c r="G34" s="678"/>
      <c r="H34" s="678"/>
      <c r="I34" s="678"/>
      <c r="J34" s="678"/>
      <c r="K34" s="678"/>
      <c r="L34" s="678"/>
      <c r="M34" s="678"/>
      <c r="N34" s="678"/>
      <c r="O34" s="678"/>
      <c r="P34" s="678"/>
      <c r="Q34" s="679"/>
      <c r="R34" s="680">
        <v>6840</v>
      </c>
      <c r="S34" s="681"/>
      <c r="T34" s="681"/>
      <c r="U34" s="681"/>
      <c r="V34" s="681"/>
      <c r="W34" s="681"/>
      <c r="X34" s="681"/>
      <c r="Y34" s="682"/>
      <c r="Z34" s="683">
        <v>0.1</v>
      </c>
      <c r="AA34" s="683"/>
      <c r="AB34" s="683"/>
      <c r="AC34" s="683"/>
      <c r="AD34" s="684">
        <v>4145</v>
      </c>
      <c r="AE34" s="684"/>
      <c r="AF34" s="684"/>
      <c r="AG34" s="684"/>
      <c r="AH34" s="684"/>
      <c r="AI34" s="684"/>
      <c r="AJ34" s="684"/>
      <c r="AK34" s="684"/>
      <c r="AL34" s="685">
        <v>0.1</v>
      </c>
      <c r="AM34" s="686"/>
      <c r="AN34" s="686"/>
      <c r="AO34" s="68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5" t="s">
        <v>316</v>
      </c>
      <c r="CE34" s="696"/>
      <c r="CF34" s="696"/>
      <c r="CG34" s="696"/>
      <c r="CH34" s="696"/>
      <c r="CI34" s="696"/>
      <c r="CJ34" s="696"/>
      <c r="CK34" s="696"/>
      <c r="CL34" s="696"/>
      <c r="CM34" s="696"/>
      <c r="CN34" s="696"/>
      <c r="CO34" s="696"/>
      <c r="CP34" s="696"/>
      <c r="CQ34" s="697"/>
      <c r="CR34" s="680">
        <v>1744336</v>
      </c>
      <c r="CS34" s="681"/>
      <c r="CT34" s="681"/>
      <c r="CU34" s="681"/>
      <c r="CV34" s="681"/>
      <c r="CW34" s="681"/>
      <c r="CX34" s="681"/>
      <c r="CY34" s="682"/>
      <c r="CZ34" s="685">
        <v>14.7</v>
      </c>
      <c r="DA34" s="714"/>
      <c r="DB34" s="714"/>
      <c r="DC34" s="718"/>
      <c r="DD34" s="689">
        <v>1316972</v>
      </c>
      <c r="DE34" s="681"/>
      <c r="DF34" s="681"/>
      <c r="DG34" s="681"/>
      <c r="DH34" s="681"/>
      <c r="DI34" s="681"/>
      <c r="DJ34" s="681"/>
      <c r="DK34" s="682"/>
      <c r="DL34" s="689">
        <v>1054872</v>
      </c>
      <c r="DM34" s="681"/>
      <c r="DN34" s="681"/>
      <c r="DO34" s="681"/>
      <c r="DP34" s="681"/>
      <c r="DQ34" s="681"/>
      <c r="DR34" s="681"/>
      <c r="DS34" s="681"/>
      <c r="DT34" s="681"/>
      <c r="DU34" s="681"/>
      <c r="DV34" s="682"/>
      <c r="DW34" s="685">
        <v>12.7</v>
      </c>
      <c r="DX34" s="714"/>
      <c r="DY34" s="714"/>
      <c r="DZ34" s="714"/>
      <c r="EA34" s="714"/>
      <c r="EB34" s="714"/>
      <c r="EC34" s="715"/>
    </row>
    <row r="35" spans="2:133" ht="11.25" customHeight="1" x14ac:dyDescent="0.15">
      <c r="B35" s="677" t="s">
        <v>317</v>
      </c>
      <c r="C35" s="678"/>
      <c r="D35" s="678"/>
      <c r="E35" s="678"/>
      <c r="F35" s="678"/>
      <c r="G35" s="678"/>
      <c r="H35" s="678"/>
      <c r="I35" s="678"/>
      <c r="J35" s="678"/>
      <c r="K35" s="678"/>
      <c r="L35" s="678"/>
      <c r="M35" s="678"/>
      <c r="N35" s="678"/>
      <c r="O35" s="678"/>
      <c r="P35" s="678"/>
      <c r="Q35" s="679"/>
      <c r="R35" s="680">
        <v>13152</v>
      </c>
      <c r="S35" s="681"/>
      <c r="T35" s="681"/>
      <c r="U35" s="681"/>
      <c r="V35" s="681"/>
      <c r="W35" s="681"/>
      <c r="X35" s="681"/>
      <c r="Y35" s="682"/>
      <c r="Z35" s="683">
        <v>0.1</v>
      </c>
      <c r="AA35" s="683"/>
      <c r="AB35" s="683"/>
      <c r="AC35" s="683"/>
      <c r="AD35" s="684" t="s">
        <v>124</v>
      </c>
      <c r="AE35" s="684"/>
      <c r="AF35" s="684"/>
      <c r="AG35" s="684"/>
      <c r="AH35" s="684"/>
      <c r="AI35" s="684"/>
      <c r="AJ35" s="684"/>
      <c r="AK35" s="684"/>
      <c r="AL35" s="685" t="s">
        <v>240</v>
      </c>
      <c r="AM35" s="686"/>
      <c r="AN35" s="686"/>
      <c r="AO35" s="687"/>
      <c r="AP35" s="229"/>
      <c r="AQ35" s="659" t="s">
        <v>318</v>
      </c>
      <c r="AR35" s="660"/>
      <c r="AS35" s="660"/>
      <c r="AT35" s="660"/>
      <c r="AU35" s="660"/>
      <c r="AV35" s="660"/>
      <c r="AW35" s="660"/>
      <c r="AX35" s="660"/>
      <c r="AY35" s="660"/>
      <c r="AZ35" s="660"/>
      <c r="BA35" s="660"/>
      <c r="BB35" s="660"/>
      <c r="BC35" s="660"/>
      <c r="BD35" s="660"/>
      <c r="BE35" s="660"/>
      <c r="BF35" s="661"/>
      <c r="BG35" s="659" t="s">
        <v>319</v>
      </c>
      <c r="BH35" s="660"/>
      <c r="BI35" s="660"/>
      <c r="BJ35" s="660"/>
      <c r="BK35" s="660"/>
      <c r="BL35" s="660"/>
      <c r="BM35" s="660"/>
      <c r="BN35" s="660"/>
      <c r="BO35" s="660"/>
      <c r="BP35" s="660"/>
      <c r="BQ35" s="660"/>
      <c r="BR35" s="660"/>
      <c r="BS35" s="660"/>
      <c r="BT35" s="660"/>
      <c r="BU35" s="660"/>
      <c r="BV35" s="660"/>
      <c r="BW35" s="660"/>
      <c r="BX35" s="660"/>
      <c r="BY35" s="660"/>
      <c r="BZ35" s="660"/>
      <c r="CA35" s="660"/>
      <c r="CB35" s="661"/>
      <c r="CD35" s="695" t="s">
        <v>320</v>
      </c>
      <c r="CE35" s="696"/>
      <c r="CF35" s="696"/>
      <c r="CG35" s="696"/>
      <c r="CH35" s="696"/>
      <c r="CI35" s="696"/>
      <c r="CJ35" s="696"/>
      <c r="CK35" s="696"/>
      <c r="CL35" s="696"/>
      <c r="CM35" s="696"/>
      <c r="CN35" s="696"/>
      <c r="CO35" s="696"/>
      <c r="CP35" s="696"/>
      <c r="CQ35" s="697"/>
      <c r="CR35" s="680">
        <v>85375</v>
      </c>
      <c r="CS35" s="716"/>
      <c r="CT35" s="716"/>
      <c r="CU35" s="716"/>
      <c r="CV35" s="716"/>
      <c r="CW35" s="716"/>
      <c r="CX35" s="716"/>
      <c r="CY35" s="717"/>
      <c r="CZ35" s="685">
        <v>0.7</v>
      </c>
      <c r="DA35" s="714"/>
      <c r="DB35" s="714"/>
      <c r="DC35" s="718"/>
      <c r="DD35" s="689">
        <v>82676</v>
      </c>
      <c r="DE35" s="716"/>
      <c r="DF35" s="716"/>
      <c r="DG35" s="716"/>
      <c r="DH35" s="716"/>
      <c r="DI35" s="716"/>
      <c r="DJ35" s="716"/>
      <c r="DK35" s="717"/>
      <c r="DL35" s="689">
        <v>82676</v>
      </c>
      <c r="DM35" s="716"/>
      <c r="DN35" s="716"/>
      <c r="DO35" s="716"/>
      <c r="DP35" s="716"/>
      <c r="DQ35" s="716"/>
      <c r="DR35" s="716"/>
      <c r="DS35" s="716"/>
      <c r="DT35" s="716"/>
      <c r="DU35" s="716"/>
      <c r="DV35" s="717"/>
      <c r="DW35" s="685">
        <v>1</v>
      </c>
      <c r="DX35" s="714"/>
      <c r="DY35" s="714"/>
      <c r="DZ35" s="714"/>
      <c r="EA35" s="714"/>
      <c r="EB35" s="714"/>
      <c r="EC35" s="715"/>
    </row>
    <row r="36" spans="2:133" ht="11.25" customHeight="1" x14ac:dyDescent="0.15">
      <c r="B36" s="677" t="s">
        <v>321</v>
      </c>
      <c r="C36" s="678"/>
      <c r="D36" s="678"/>
      <c r="E36" s="678"/>
      <c r="F36" s="678"/>
      <c r="G36" s="678"/>
      <c r="H36" s="678"/>
      <c r="I36" s="678"/>
      <c r="J36" s="678"/>
      <c r="K36" s="678"/>
      <c r="L36" s="678"/>
      <c r="M36" s="678"/>
      <c r="N36" s="678"/>
      <c r="O36" s="678"/>
      <c r="P36" s="678"/>
      <c r="Q36" s="679"/>
      <c r="R36" s="680">
        <v>146546</v>
      </c>
      <c r="S36" s="681"/>
      <c r="T36" s="681"/>
      <c r="U36" s="681"/>
      <c r="V36" s="681"/>
      <c r="W36" s="681"/>
      <c r="X36" s="681"/>
      <c r="Y36" s="682"/>
      <c r="Z36" s="683">
        <v>1.2</v>
      </c>
      <c r="AA36" s="683"/>
      <c r="AB36" s="683"/>
      <c r="AC36" s="683"/>
      <c r="AD36" s="684" t="s">
        <v>124</v>
      </c>
      <c r="AE36" s="684"/>
      <c r="AF36" s="684"/>
      <c r="AG36" s="684"/>
      <c r="AH36" s="684"/>
      <c r="AI36" s="684"/>
      <c r="AJ36" s="684"/>
      <c r="AK36" s="684"/>
      <c r="AL36" s="685" t="s">
        <v>168</v>
      </c>
      <c r="AM36" s="686"/>
      <c r="AN36" s="686"/>
      <c r="AO36" s="687"/>
      <c r="AP36" s="229"/>
      <c r="AQ36" s="754" t="s">
        <v>322</v>
      </c>
      <c r="AR36" s="755"/>
      <c r="AS36" s="755"/>
      <c r="AT36" s="755"/>
      <c r="AU36" s="755"/>
      <c r="AV36" s="755"/>
      <c r="AW36" s="755"/>
      <c r="AX36" s="755"/>
      <c r="AY36" s="756"/>
      <c r="AZ36" s="669">
        <v>1794827</v>
      </c>
      <c r="BA36" s="670"/>
      <c r="BB36" s="670"/>
      <c r="BC36" s="670"/>
      <c r="BD36" s="670"/>
      <c r="BE36" s="670"/>
      <c r="BF36" s="757"/>
      <c r="BG36" s="691" t="s">
        <v>323</v>
      </c>
      <c r="BH36" s="692"/>
      <c r="BI36" s="692"/>
      <c r="BJ36" s="692"/>
      <c r="BK36" s="692"/>
      <c r="BL36" s="692"/>
      <c r="BM36" s="692"/>
      <c r="BN36" s="692"/>
      <c r="BO36" s="692"/>
      <c r="BP36" s="692"/>
      <c r="BQ36" s="692"/>
      <c r="BR36" s="692"/>
      <c r="BS36" s="692"/>
      <c r="BT36" s="692"/>
      <c r="BU36" s="693"/>
      <c r="BV36" s="669">
        <v>145643</v>
      </c>
      <c r="BW36" s="670"/>
      <c r="BX36" s="670"/>
      <c r="BY36" s="670"/>
      <c r="BZ36" s="670"/>
      <c r="CA36" s="670"/>
      <c r="CB36" s="757"/>
      <c r="CD36" s="695" t="s">
        <v>324</v>
      </c>
      <c r="CE36" s="696"/>
      <c r="CF36" s="696"/>
      <c r="CG36" s="696"/>
      <c r="CH36" s="696"/>
      <c r="CI36" s="696"/>
      <c r="CJ36" s="696"/>
      <c r="CK36" s="696"/>
      <c r="CL36" s="696"/>
      <c r="CM36" s="696"/>
      <c r="CN36" s="696"/>
      <c r="CO36" s="696"/>
      <c r="CP36" s="696"/>
      <c r="CQ36" s="697"/>
      <c r="CR36" s="680">
        <v>2139984</v>
      </c>
      <c r="CS36" s="681"/>
      <c r="CT36" s="681"/>
      <c r="CU36" s="681"/>
      <c r="CV36" s="681"/>
      <c r="CW36" s="681"/>
      <c r="CX36" s="681"/>
      <c r="CY36" s="682"/>
      <c r="CZ36" s="685">
        <v>18.100000000000001</v>
      </c>
      <c r="DA36" s="714"/>
      <c r="DB36" s="714"/>
      <c r="DC36" s="718"/>
      <c r="DD36" s="689">
        <v>2023065</v>
      </c>
      <c r="DE36" s="681"/>
      <c r="DF36" s="681"/>
      <c r="DG36" s="681"/>
      <c r="DH36" s="681"/>
      <c r="DI36" s="681"/>
      <c r="DJ36" s="681"/>
      <c r="DK36" s="682"/>
      <c r="DL36" s="689">
        <v>1685040</v>
      </c>
      <c r="DM36" s="681"/>
      <c r="DN36" s="681"/>
      <c r="DO36" s="681"/>
      <c r="DP36" s="681"/>
      <c r="DQ36" s="681"/>
      <c r="DR36" s="681"/>
      <c r="DS36" s="681"/>
      <c r="DT36" s="681"/>
      <c r="DU36" s="681"/>
      <c r="DV36" s="682"/>
      <c r="DW36" s="685">
        <v>20.3</v>
      </c>
      <c r="DX36" s="714"/>
      <c r="DY36" s="714"/>
      <c r="DZ36" s="714"/>
      <c r="EA36" s="714"/>
      <c r="EB36" s="714"/>
      <c r="EC36" s="715"/>
    </row>
    <row r="37" spans="2:133" ht="11.25" customHeight="1" x14ac:dyDescent="0.15">
      <c r="B37" s="677" t="s">
        <v>325</v>
      </c>
      <c r="C37" s="678"/>
      <c r="D37" s="678"/>
      <c r="E37" s="678"/>
      <c r="F37" s="678"/>
      <c r="G37" s="678"/>
      <c r="H37" s="678"/>
      <c r="I37" s="678"/>
      <c r="J37" s="678"/>
      <c r="K37" s="678"/>
      <c r="L37" s="678"/>
      <c r="M37" s="678"/>
      <c r="N37" s="678"/>
      <c r="O37" s="678"/>
      <c r="P37" s="678"/>
      <c r="Q37" s="679"/>
      <c r="R37" s="680">
        <v>276117</v>
      </c>
      <c r="S37" s="681"/>
      <c r="T37" s="681"/>
      <c r="U37" s="681"/>
      <c r="V37" s="681"/>
      <c r="W37" s="681"/>
      <c r="X37" s="681"/>
      <c r="Y37" s="682"/>
      <c r="Z37" s="683">
        <v>2.2000000000000002</v>
      </c>
      <c r="AA37" s="683"/>
      <c r="AB37" s="683"/>
      <c r="AC37" s="683"/>
      <c r="AD37" s="684" t="s">
        <v>168</v>
      </c>
      <c r="AE37" s="684"/>
      <c r="AF37" s="684"/>
      <c r="AG37" s="684"/>
      <c r="AH37" s="684"/>
      <c r="AI37" s="684"/>
      <c r="AJ37" s="684"/>
      <c r="AK37" s="684"/>
      <c r="AL37" s="685" t="s">
        <v>124</v>
      </c>
      <c r="AM37" s="686"/>
      <c r="AN37" s="686"/>
      <c r="AO37" s="687"/>
      <c r="AQ37" s="758" t="s">
        <v>326</v>
      </c>
      <c r="AR37" s="759"/>
      <c r="AS37" s="759"/>
      <c r="AT37" s="759"/>
      <c r="AU37" s="759"/>
      <c r="AV37" s="759"/>
      <c r="AW37" s="759"/>
      <c r="AX37" s="759"/>
      <c r="AY37" s="760"/>
      <c r="AZ37" s="680">
        <v>456823</v>
      </c>
      <c r="BA37" s="681"/>
      <c r="BB37" s="681"/>
      <c r="BC37" s="681"/>
      <c r="BD37" s="716"/>
      <c r="BE37" s="716"/>
      <c r="BF37" s="747"/>
      <c r="BG37" s="695" t="s">
        <v>327</v>
      </c>
      <c r="BH37" s="696"/>
      <c r="BI37" s="696"/>
      <c r="BJ37" s="696"/>
      <c r="BK37" s="696"/>
      <c r="BL37" s="696"/>
      <c r="BM37" s="696"/>
      <c r="BN37" s="696"/>
      <c r="BO37" s="696"/>
      <c r="BP37" s="696"/>
      <c r="BQ37" s="696"/>
      <c r="BR37" s="696"/>
      <c r="BS37" s="696"/>
      <c r="BT37" s="696"/>
      <c r="BU37" s="697"/>
      <c r="BV37" s="680">
        <v>136938</v>
      </c>
      <c r="BW37" s="681"/>
      <c r="BX37" s="681"/>
      <c r="BY37" s="681"/>
      <c r="BZ37" s="681"/>
      <c r="CA37" s="681"/>
      <c r="CB37" s="690"/>
      <c r="CD37" s="695" t="s">
        <v>328</v>
      </c>
      <c r="CE37" s="696"/>
      <c r="CF37" s="696"/>
      <c r="CG37" s="696"/>
      <c r="CH37" s="696"/>
      <c r="CI37" s="696"/>
      <c r="CJ37" s="696"/>
      <c r="CK37" s="696"/>
      <c r="CL37" s="696"/>
      <c r="CM37" s="696"/>
      <c r="CN37" s="696"/>
      <c r="CO37" s="696"/>
      <c r="CP37" s="696"/>
      <c r="CQ37" s="697"/>
      <c r="CR37" s="680">
        <v>1012109</v>
      </c>
      <c r="CS37" s="716"/>
      <c r="CT37" s="716"/>
      <c r="CU37" s="716"/>
      <c r="CV37" s="716"/>
      <c r="CW37" s="716"/>
      <c r="CX37" s="716"/>
      <c r="CY37" s="717"/>
      <c r="CZ37" s="685">
        <v>8.5</v>
      </c>
      <c r="DA37" s="714"/>
      <c r="DB37" s="714"/>
      <c r="DC37" s="718"/>
      <c r="DD37" s="689">
        <v>1012109</v>
      </c>
      <c r="DE37" s="716"/>
      <c r="DF37" s="716"/>
      <c r="DG37" s="716"/>
      <c r="DH37" s="716"/>
      <c r="DI37" s="716"/>
      <c r="DJ37" s="716"/>
      <c r="DK37" s="717"/>
      <c r="DL37" s="689">
        <v>957198</v>
      </c>
      <c r="DM37" s="716"/>
      <c r="DN37" s="716"/>
      <c r="DO37" s="716"/>
      <c r="DP37" s="716"/>
      <c r="DQ37" s="716"/>
      <c r="DR37" s="716"/>
      <c r="DS37" s="716"/>
      <c r="DT37" s="716"/>
      <c r="DU37" s="716"/>
      <c r="DV37" s="717"/>
      <c r="DW37" s="685">
        <v>11.6</v>
      </c>
      <c r="DX37" s="714"/>
      <c r="DY37" s="714"/>
      <c r="DZ37" s="714"/>
      <c r="EA37" s="714"/>
      <c r="EB37" s="714"/>
      <c r="EC37" s="715"/>
    </row>
    <row r="38" spans="2:133" ht="11.25" customHeight="1" x14ac:dyDescent="0.15">
      <c r="B38" s="677" t="s">
        <v>329</v>
      </c>
      <c r="C38" s="678"/>
      <c r="D38" s="678"/>
      <c r="E38" s="678"/>
      <c r="F38" s="678"/>
      <c r="G38" s="678"/>
      <c r="H38" s="678"/>
      <c r="I38" s="678"/>
      <c r="J38" s="678"/>
      <c r="K38" s="678"/>
      <c r="L38" s="678"/>
      <c r="M38" s="678"/>
      <c r="N38" s="678"/>
      <c r="O38" s="678"/>
      <c r="P38" s="678"/>
      <c r="Q38" s="679"/>
      <c r="R38" s="680">
        <v>287012</v>
      </c>
      <c r="S38" s="681"/>
      <c r="T38" s="681"/>
      <c r="U38" s="681"/>
      <c r="V38" s="681"/>
      <c r="W38" s="681"/>
      <c r="X38" s="681"/>
      <c r="Y38" s="682"/>
      <c r="Z38" s="683">
        <v>2.2999999999999998</v>
      </c>
      <c r="AA38" s="683"/>
      <c r="AB38" s="683"/>
      <c r="AC38" s="683"/>
      <c r="AD38" s="684">
        <v>2624</v>
      </c>
      <c r="AE38" s="684"/>
      <c r="AF38" s="684"/>
      <c r="AG38" s="684"/>
      <c r="AH38" s="684"/>
      <c r="AI38" s="684"/>
      <c r="AJ38" s="684"/>
      <c r="AK38" s="684"/>
      <c r="AL38" s="685">
        <v>0</v>
      </c>
      <c r="AM38" s="686"/>
      <c r="AN38" s="686"/>
      <c r="AO38" s="687"/>
      <c r="AQ38" s="758" t="s">
        <v>330</v>
      </c>
      <c r="AR38" s="759"/>
      <c r="AS38" s="759"/>
      <c r="AT38" s="759"/>
      <c r="AU38" s="759"/>
      <c r="AV38" s="759"/>
      <c r="AW38" s="759"/>
      <c r="AX38" s="759"/>
      <c r="AY38" s="760"/>
      <c r="AZ38" s="680">
        <v>257560</v>
      </c>
      <c r="BA38" s="681"/>
      <c r="BB38" s="681"/>
      <c r="BC38" s="681"/>
      <c r="BD38" s="716"/>
      <c r="BE38" s="716"/>
      <c r="BF38" s="747"/>
      <c r="BG38" s="695" t="s">
        <v>331</v>
      </c>
      <c r="BH38" s="696"/>
      <c r="BI38" s="696"/>
      <c r="BJ38" s="696"/>
      <c r="BK38" s="696"/>
      <c r="BL38" s="696"/>
      <c r="BM38" s="696"/>
      <c r="BN38" s="696"/>
      <c r="BO38" s="696"/>
      <c r="BP38" s="696"/>
      <c r="BQ38" s="696"/>
      <c r="BR38" s="696"/>
      <c r="BS38" s="696"/>
      <c r="BT38" s="696"/>
      <c r="BU38" s="697"/>
      <c r="BV38" s="680">
        <v>4277</v>
      </c>
      <c r="BW38" s="681"/>
      <c r="BX38" s="681"/>
      <c r="BY38" s="681"/>
      <c r="BZ38" s="681"/>
      <c r="CA38" s="681"/>
      <c r="CB38" s="690"/>
      <c r="CD38" s="695" t="s">
        <v>332</v>
      </c>
      <c r="CE38" s="696"/>
      <c r="CF38" s="696"/>
      <c r="CG38" s="696"/>
      <c r="CH38" s="696"/>
      <c r="CI38" s="696"/>
      <c r="CJ38" s="696"/>
      <c r="CK38" s="696"/>
      <c r="CL38" s="696"/>
      <c r="CM38" s="696"/>
      <c r="CN38" s="696"/>
      <c r="CO38" s="696"/>
      <c r="CP38" s="696"/>
      <c r="CQ38" s="697"/>
      <c r="CR38" s="680">
        <v>1286677</v>
      </c>
      <c r="CS38" s="681"/>
      <c r="CT38" s="681"/>
      <c r="CU38" s="681"/>
      <c r="CV38" s="681"/>
      <c r="CW38" s="681"/>
      <c r="CX38" s="681"/>
      <c r="CY38" s="682"/>
      <c r="CZ38" s="685">
        <v>10.9</v>
      </c>
      <c r="DA38" s="714"/>
      <c r="DB38" s="714"/>
      <c r="DC38" s="718"/>
      <c r="DD38" s="689">
        <v>1090112</v>
      </c>
      <c r="DE38" s="681"/>
      <c r="DF38" s="681"/>
      <c r="DG38" s="681"/>
      <c r="DH38" s="681"/>
      <c r="DI38" s="681"/>
      <c r="DJ38" s="681"/>
      <c r="DK38" s="682"/>
      <c r="DL38" s="689">
        <v>995438</v>
      </c>
      <c r="DM38" s="681"/>
      <c r="DN38" s="681"/>
      <c r="DO38" s="681"/>
      <c r="DP38" s="681"/>
      <c r="DQ38" s="681"/>
      <c r="DR38" s="681"/>
      <c r="DS38" s="681"/>
      <c r="DT38" s="681"/>
      <c r="DU38" s="681"/>
      <c r="DV38" s="682"/>
      <c r="DW38" s="685">
        <v>12</v>
      </c>
      <c r="DX38" s="714"/>
      <c r="DY38" s="714"/>
      <c r="DZ38" s="714"/>
      <c r="EA38" s="714"/>
      <c r="EB38" s="714"/>
      <c r="EC38" s="715"/>
    </row>
    <row r="39" spans="2:133" ht="11.25" customHeight="1" x14ac:dyDescent="0.15">
      <c r="B39" s="677" t="s">
        <v>333</v>
      </c>
      <c r="C39" s="678"/>
      <c r="D39" s="678"/>
      <c r="E39" s="678"/>
      <c r="F39" s="678"/>
      <c r="G39" s="678"/>
      <c r="H39" s="678"/>
      <c r="I39" s="678"/>
      <c r="J39" s="678"/>
      <c r="K39" s="678"/>
      <c r="L39" s="678"/>
      <c r="M39" s="678"/>
      <c r="N39" s="678"/>
      <c r="O39" s="678"/>
      <c r="P39" s="678"/>
      <c r="Q39" s="679"/>
      <c r="R39" s="680">
        <v>620900</v>
      </c>
      <c r="S39" s="681"/>
      <c r="T39" s="681"/>
      <c r="U39" s="681"/>
      <c r="V39" s="681"/>
      <c r="W39" s="681"/>
      <c r="X39" s="681"/>
      <c r="Y39" s="682"/>
      <c r="Z39" s="683">
        <v>5</v>
      </c>
      <c r="AA39" s="683"/>
      <c r="AB39" s="683"/>
      <c r="AC39" s="683"/>
      <c r="AD39" s="684" t="s">
        <v>240</v>
      </c>
      <c r="AE39" s="684"/>
      <c r="AF39" s="684"/>
      <c r="AG39" s="684"/>
      <c r="AH39" s="684"/>
      <c r="AI39" s="684"/>
      <c r="AJ39" s="684"/>
      <c r="AK39" s="684"/>
      <c r="AL39" s="685" t="s">
        <v>168</v>
      </c>
      <c r="AM39" s="686"/>
      <c r="AN39" s="686"/>
      <c r="AO39" s="687"/>
      <c r="AQ39" s="758" t="s">
        <v>334</v>
      </c>
      <c r="AR39" s="759"/>
      <c r="AS39" s="759"/>
      <c r="AT39" s="759"/>
      <c r="AU39" s="759"/>
      <c r="AV39" s="759"/>
      <c r="AW39" s="759"/>
      <c r="AX39" s="759"/>
      <c r="AY39" s="760"/>
      <c r="AZ39" s="680">
        <v>51327</v>
      </c>
      <c r="BA39" s="681"/>
      <c r="BB39" s="681"/>
      <c r="BC39" s="681"/>
      <c r="BD39" s="716"/>
      <c r="BE39" s="716"/>
      <c r="BF39" s="747"/>
      <c r="BG39" s="695" t="s">
        <v>335</v>
      </c>
      <c r="BH39" s="696"/>
      <c r="BI39" s="696"/>
      <c r="BJ39" s="696"/>
      <c r="BK39" s="696"/>
      <c r="BL39" s="696"/>
      <c r="BM39" s="696"/>
      <c r="BN39" s="696"/>
      <c r="BO39" s="696"/>
      <c r="BP39" s="696"/>
      <c r="BQ39" s="696"/>
      <c r="BR39" s="696"/>
      <c r="BS39" s="696"/>
      <c r="BT39" s="696"/>
      <c r="BU39" s="697"/>
      <c r="BV39" s="680">
        <v>7091</v>
      </c>
      <c r="BW39" s="681"/>
      <c r="BX39" s="681"/>
      <c r="BY39" s="681"/>
      <c r="BZ39" s="681"/>
      <c r="CA39" s="681"/>
      <c r="CB39" s="690"/>
      <c r="CD39" s="695" t="s">
        <v>336</v>
      </c>
      <c r="CE39" s="696"/>
      <c r="CF39" s="696"/>
      <c r="CG39" s="696"/>
      <c r="CH39" s="696"/>
      <c r="CI39" s="696"/>
      <c r="CJ39" s="696"/>
      <c r="CK39" s="696"/>
      <c r="CL39" s="696"/>
      <c r="CM39" s="696"/>
      <c r="CN39" s="696"/>
      <c r="CO39" s="696"/>
      <c r="CP39" s="696"/>
      <c r="CQ39" s="697"/>
      <c r="CR39" s="680">
        <v>349389</v>
      </c>
      <c r="CS39" s="716"/>
      <c r="CT39" s="716"/>
      <c r="CU39" s="716"/>
      <c r="CV39" s="716"/>
      <c r="CW39" s="716"/>
      <c r="CX39" s="716"/>
      <c r="CY39" s="717"/>
      <c r="CZ39" s="685">
        <v>3</v>
      </c>
      <c r="DA39" s="714"/>
      <c r="DB39" s="714"/>
      <c r="DC39" s="718"/>
      <c r="DD39" s="689">
        <v>335345</v>
      </c>
      <c r="DE39" s="716"/>
      <c r="DF39" s="716"/>
      <c r="DG39" s="716"/>
      <c r="DH39" s="716"/>
      <c r="DI39" s="716"/>
      <c r="DJ39" s="716"/>
      <c r="DK39" s="717"/>
      <c r="DL39" s="689" t="s">
        <v>124</v>
      </c>
      <c r="DM39" s="716"/>
      <c r="DN39" s="716"/>
      <c r="DO39" s="716"/>
      <c r="DP39" s="716"/>
      <c r="DQ39" s="716"/>
      <c r="DR39" s="716"/>
      <c r="DS39" s="716"/>
      <c r="DT39" s="716"/>
      <c r="DU39" s="716"/>
      <c r="DV39" s="717"/>
      <c r="DW39" s="685" t="s">
        <v>124</v>
      </c>
      <c r="DX39" s="714"/>
      <c r="DY39" s="714"/>
      <c r="DZ39" s="714"/>
      <c r="EA39" s="714"/>
      <c r="EB39" s="714"/>
      <c r="EC39" s="715"/>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124</v>
      </c>
      <c r="S40" s="681"/>
      <c r="T40" s="681"/>
      <c r="U40" s="681"/>
      <c r="V40" s="681"/>
      <c r="W40" s="681"/>
      <c r="X40" s="681"/>
      <c r="Y40" s="682"/>
      <c r="Z40" s="683" t="s">
        <v>124</v>
      </c>
      <c r="AA40" s="683"/>
      <c r="AB40" s="683"/>
      <c r="AC40" s="683"/>
      <c r="AD40" s="684" t="s">
        <v>124</v>
      </c>
      <c r="AE40" s="684"/>
      <c r="AF40" s="684"/>
      <c r="AG40" s="684"/>
      <c r="AH40" s="684"/>
      <c r="AI40" s="684"/>
      <c r="AJ40" s="684"/>
      <c r="AK40" s="684"/>
      <c r="AL40" s="685" t="s">
        <v>240</v>
      </c>
      <c r="AM40" s="686"/>
      <c r="AN40" s="686"/>
      <c r="AO40" s="687"/>
      <c r="AQ40" s="758" t="s">
        <v>338</v>
      </c>
      <c r="AR40" s="759"/>
      <c r="AS40" s="759"/>
      <c r="AT40" s="759"/>
      <c r="AU40" s="759"/>
      <c r="AV40" s="759"/>
      <c r="AW40" s="759"/>
      <c r="AX40" s="759"/>
      <c r="AY40" s="760"/>
      <c r="AZ40" s="680" t="s">
        <v>124</v>
      </c>
      <c r="BA40" s="681"/>
      <c r="BB40" s="681"/>
      <c r="BC40" s="681"/>
      <c r="BD40" s="716"/>
      <c r="BE40" s="716"/>
      <c r="BF40" s="747"/>
      <c r="BG40" s="761" t="s">
        <v>339</v>
      </c>
      <c r="BH40" s="762"/>
      <c r="BI40" s="762"/>
      <c r="BJ40" s="762"/>
      <c r="BK40" s="762"/>
      <c r="BL40" s="230"/>
      <c r="BM40" s="696" t="s">
        <v>340</v>
      </c>
      <c r="BN40" s="696"/>
      <c r="BO40" s="696"/>
      <c r="BP40" s="696"/>
      <c r="BQ40" s="696"/>
      <c r="BR40" s="696"/>
      <c r="BS40" s="696"/>
      <c r="BT40" s="696"/>
      <c r="BU40" s="697"/>
      <c r="BV40" s="680">
        <v>95</v>
      </c>
      <c r="BW40" s="681"/>
      <c r="BX40" s="681"/>
      <c r="BY40" s="681"/>
      <c r="BZ40" s="681"/>
      <c r="CA40" s="681"/>
      <c r="CB40" s="690"/>
      <c r="CD40" s="695" t="s">
        <v>341</v>
      </c>
      <c r="CE40" s="696"/>
      <c r="CF40" s="696"/>
      <c r="CG40" s="696"/>
      <c r="CH40" s="696"/>
      <c r="CI40" s="696"/>
      <c r="CJ40" s="696"/>
      <c r="CK40" s="696"/>
      <c r="CL40" s="696"/>
      <c r="CM40" s="696"/>
      <c r="CN40" s="696"/>
      <c r="CO40" s="696"/>
      <c r="CP40" s="696"/>
      <c r="CQ40" s="697"/>
      <c r="CR40" s="680">
        <v>181200</v>
      </c>
      <c r="CS40" s="681"/>
      <c r="CT40" s="681"/>
      <c r="CU40" s="681"/>
      <c r="CV40" s="681"/>
      <c r="CW40" s="681"/>
      <c r="CX40" s="681"/>
      <c r="CY40" s="682"/>
      <c r="CZ40" s="685">
        <v>1.5</v>
      </c>
      <c r="DA40" s="714"/>
      <c r="DB40" s="714"/>
      <c r="DC40" s="718"/>
      <c r="DD40" s="689" t="s">
        <v>124</v>
      </c>
      <c r="DE40" s="681"/>
      <c r="DF40" s="681"/>
      <c r="DG40" s="681"/>
      <c r="DH40" s="681"/>
      <c r="DI40" s="681"/>
      <c r="DJ40" s="681"/>
      <c r="DK40" s="682"/>
      <c r="DL40" s="689" t="s">
        <v>124</v>
      </c>
      <c r="DM40" s="681"/>
      <c r="DN40" s="681"/>
      <c r="DO40" s="681"/>
      <c r="DP40" s="681"/>
      <c r="DQ40" s="681"/>
      <c r="DR40" s="681"/>
      <c r="DS40" s="681"/>
      <c r="DT40" s="681"/>
      <c r="DU40" s="681"/>
      <c r="DV40" s="682"/>
      <c r="DW40" s="685" t="s">
        <v>124</v>
      </c>
      <c r="DX40" s="714"/>
      <c r="DY40" s="714"/>
      <c r="DZ40" s="714"/>
      <c r="EA40" s="714"/>
      <c r="EB40" s="714"/>
      <c r="EC40" s="715"/>
    </row>
    <row r="41" spans="2:133" ht="11.25" customHeight="1" x14ac:dyDescent="0.15">
      <c r="B41" s="677" t="s">
        <v>342</v>
      </c>
      <c r="C41" s="678"/>
      <c r="D41" s="678"/>
      <c r="E41" s="678"/>
      <c r="F41" s="678"/>
      <c r="G41" s="678"/>
      <c r="H41" s="678"/>
      <c r="I41" s="678"/>
      <c r="J41" s="678"/>
      <c r="K41" s="678"/>
      <c r="L41" s="678"/>
      <c r="M41" s="678"/>
      <c r="N41" s="678"/>
      <c r="O41" s="678"/>
      <c r="P41" s="678"/>
      <c r="Q41" s="679"/>
      <c r="R41" s="680">
        <v>300000</v>
      </c>
      <c r="S41" s="681"/>
      <c r="T41" s="681"/>
      <c r="U41" s="681"/>
      <c r="V41" s="681"/>
      <c r="W41" s="681"/>
      <c r="X41" s="681"/>
      <c r="Y41" s="682"/>
      <c r="Z41" s="683">
        <v>2.4</v>
      </c>
      <c r="AA41" s="683"/>
      <c r="AB41" s="683"/>
      <c r="AC41" s="683"/>
      <c r="AD41" s="684" t="s">
        <v>124</v>
      </c>
      <c r="AE41" s="684"/>
      <c r="AF41" s="684"/>
      <c r="AG41" s="684"/>
      <c r="AH41" s="684"/>
      <c r="AI41" s="684"/>
      <c r="AJ41" s="684"/>
      <c r="AK41" s="684"/>
      <c r="AL41" s="685" t="s">
        <v>124</v>
      </c>
      <c r="AM41" s="686"/>
      <c r="AN41" s="686"/>
      <c r="AO41" s="687"/>
      <c r="AQ41" s="758" t="s">
        <v>343</v>
      </c>
      <c r="AR41" s="759"/>
      <c r="AS41" s="759"/>
      <c r="AT41" s="759"/>
      <c r="AU41" s="759"/>
      <c r="AV41" s="759"/>
      <c r="AW41" s="759"/>
      <c r="AX41" s="759"/>
      <c r="AY41" s="760"/>
      <c r="AZ41" s="680">
        <v>245768</v>
      </c>
      <c r="BA41" s="681"/>
      <c r="BB41" s="681"/>
      <c r="BC41" s="681"/>
      <c r="BD41" s="716"/>
      <c r="BE41" s="716"/>
      <c r="BF41" s="747"/>
      <c r="BG41" s="761"/>
      <c r="BH41" s="762"/>
      <c r="BI41" s="762"/>
      <c r="BJ41" s="762"/>
      <c r="BK41" s="762"/>
      <c r="BL41" s="230"/>
      <c r="BM41" s="696" t="s">
        <v>344</v>
      </c>
      <c r="BN41" s="696"/>
      <c r="BO41" s="696"/>
      <c r="BP41" s="696"/>
      <c r="BQ41" s="696"/>
      <c r="BR41" s="696"/>
      <c r="BS41" s="696"/>
      <c r="BT41" s="696"/>
      <c r="BU41" s="697"/>
      <c r="BV41" s="680" t="s">
        <v>240</v>
      </c>
      <c r="BW41" s="681"/>
      <c r="BX41" s="681"/>
      <c r="BY41" s="681"/>
      <c r="BZ41" s="681"/>
      <c r="CA41" s="681"/>
      <c r="CB41" s="690"/>
      <c r="CD41" s="695" t="s">
        <v>345</v>
      </c>
      <c r="CE41" s="696"/>
      <c r="CF41" s="696"/>
      <c r="CG41" s="696"/>
      <c r="CH41" s="696"/>
      <c r="CI41" s="696"/>
      <c r="CJ41" s="696"/>
      <c r="CK41" s="696"/>
      <c r="CL41" s="696"/>
      <c r="CM41" s="696"/>
      <c r="CN41" s="696"/>
      <c r="CO41" s="696"/>
      <c r="CP41" s="696"/>
      <c r="CQ41" s="697"/>
      <c r="CR41" s="680" t="s">
        <v>124</v>
      </c>
      <c r="CS41" s="716"/>
      <c r="CT41" s="716"/>
      <c r="CU41" s="716"/>
      <c r="CV41" s="716"/>
      <c r="CW41" s="716"/>
      <c r="CX41" s="716"/>
      <c r="CY41" s="717"/>
      <c r="CZ41" s="685" t="s">
        <v>124</v>
      </c>
      <c r="DA41" s="714"/>
      <c r="DB41" s="714"/>
      <c r="DC41" s="718"/>
      <c r="DD41" s="689" t="s">
        <v>124</v>
      </c>
      <c r="DE41" s="716"/>
      <c r="DF41" s="716"/>
      <c r="DG41" s="716"/>
      <c r="DH41" s="716"/>
      <c r="DI41" s="716"/>
      <c r="DJ41" s="716"/>
      <c r="DK41" s="717"/>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721" t="s">
        <v>346</v>
      </c>
      <c r="C42" s="722"/>
      <c r="D42" s="722"/>
      <c r="E42" s="722"/>
      <c r="F42" s="722"/>
      <c r="G42" s="722"/>
      <c r="H42" s="722"/>
      <c r="I42" s="722"/>
      <c r="J42" s="722"/>
      <c r="K42" s="722"/>
      <c r="L42" s="722"/>
      <c r="M42" s="722"/>
      <c r="N42" s="722"/>
      <c r="O42" s="722"/>
      <c r="P42" s="722"/>
      <c r="Q42" s="723"/>
      <c r="R42" s="765">
        <v>12430923</v>
      </c>
      <c r="S42" s="766"/>
      <c r="T42" s="766"/>
      <c r="U42" s="766"/>
      <c r="V42" s="766"/>
      <c r="W42" s="766"/>
      <c r="X42" s="766"/>
      <c r="Y42" s="774"/>
      <c r="Z42" s="775">
        <v>100</v>
      </c>
      <c r="AA42" s="775"/>
      <c r="AB42" s="775"/>
      <c r="AC42" s="775"/>
      <c r="AD42" s="776">
        <v>7982390</v>
      </c>
      <c r="AE42" s="776"/>
      <c r="AF42" s="776"/>
      <c r="AG42" s="776"/>
      <c r="AH42" s="776"/>
      <c r="AI42" s="776"/>
      <c r="AJ42" s="776"/>
      <c r="AK42" s="776"/>
      <c r="AL42" s="777">
        <v>100</v>
      </c>
      <c r="AM42" s="752"/>
      <c r="AN42" s="752"/>
      <c r="AO42" s="778"/>
      <c r="AQ42" s="779" t="s">
        <v>347</v>
      </c>
      <c r="AR42" s="780"/>
      <c r="AS42" s="780"/>
      <c r="AT42" s="780"/>
      <c r="AU42" s="780"/>
      <c r="AV42" s="780"/>
      <c r="AW42" s="780"/>
      <c r="AX42" s="780"/>
      <c r="AY42" s="781"/>
      <c r="AZ42" s="765">
        <v>783349</v>
      </c>
      <c r="BA42" s="766"/>
      <c r="BB42" s="766"/>
      <c r="BC42" s="766"/>
      <c r="BD42" s="751"/>
      <c r="BE42" s="751"/>
      <c r="BF42" s="753"/>
      <c r="BG42" s="763"/>
      <c r="BH42" s="764"/>
      <c r="BI42" s="764"/>
      <c r="BJ42" s="764"/>
      <c r="BK42" s="764"/>
      <c r="BL42" s="231"/>
      <c r="BM42" s="706" t="s">
        <v>348</v>
      </c>
      <c r="BN42" s="706"/>
      <c r="BO42" s="706"/>
      <c r="BP42" s="706"/>
      <c r="BQ42" s="706"/>
      <c r="BR42" s="706"/>
      <c r="BS42" s="706"/>
      <c r="BT42" s="706"/>
      <c r="BU42" s="707"/>
      <c r="BV42" s="765">
        <v>337</v>
      </c>
      <c r="BW42" s="766"/>
      <c r="BX42" s="766"/>
      <c r="BY42" s="766"/>
      <c r="BZ42" s="766"/>
      <c r="CA42" s="766"/>
      <c r="CB42" s="773"/>
      <c r="CD42" s="677" t="s">
        <v>349</v>
      </c>
      <c r="CE42" s="678"/>
      <c r="CF42" s="678"/>
      <c r="CG42" s="678"/>
      <c r="CH42" s="678"/>
      <c r="CI42" s="678"/>
      <c r="CJ42" s="678"/>
      <c r="CK42" s="678"/>
      <c r="CL42" s="678"/>
      <c r="CM42" s="678"/>
      <c r="CN42" s="678"/>
      <c r="CO42" s="678"/>
      <c r="CP42" s="678"/>
      <c r="CQ42" s="679"/>
      <c r="CR42" s="680">
        <v>779377</v>
      </c>
      <c r="CS42" s="681"/>
      <c r="CT42" s="681"/>
      <c r="CU42" s="681"/>
      <c r="CV42" s="681"/>
      <c r="CW42" s="681"/>
      <c r="CX42" s="681"/>
      <c r="CY42" s="682"/>
      <c r="CZ42" s="685">
        <v>6.6</v>
      </c>
      <c r="DA42" s="686"/>
      <c r="DB42" s="686"/>
      <c r="DC42" s="698"/>
      <c r="DD42" s="689">
        <v>291433</v>
      </c>
      <c r="DE42" s="681"/>
      <c r="DF42" s="681"/>
      <c r="DG42" s="681"/>
      <c r="DH42" s="681"/>
      <c r="DI42" s="681"/>
      <c r="DJ42" s="681"/>
      <c r="DK42" s="682"/>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V43" s="232"/>
      <c r="BW43" s="232"/>
      <c r="BX43" s="232"/>
      <c r="BY43" s="232"/>
      <c r="BZ43" s="232"/>
      <c r="CA43" s="232"/>
      <c r="CB43" s="232"/>
      <c r="CD43" s="677" t="s">
        <v>350</v>
      </c>
      <c r="CE43" s="678"/>
      <c r="CF43" s="678"/>
      <c r="CG43" s="678"/>
      <c r="CH43" s="678"/>
      <c r="CI43" s="678"/>
      <c r="CJ43" s="678"/>
      <c r="CK43" s="678"/>
      <c r="CL43" s="678"/>
      <c r="CM43" s="678"/>
      <c r="CN43" s="678"/>
      <c r="CO43" s="678"/>
      <c r="CP43" s="678"/>
      <c r="CQ43" s="679"/>
      <c r="CR43" s="680">
        <v>36900</v>
      </c>
      <c r="CS43" s="716"/>
      <c r="CT43" s="716"/>
      <c r="CU43" s="716"/>
      <c r="CV43" s="716"/>
      <c r="CW43" s="716"/>
      <c r="CX43" s="716"/>
      <c r="CY43" s="717"/>
      <c r="CZ43" s="685">
        <v>0.3</v>
      </c>
      <c r="DA43" s="714"/>
      <c r="DB43" s="714"/>
      <c r="DC43" s="718"/>
      <c r="DD43" s="689">
        <v>36900</v>
      </c>
      <c r="DE43" s="716"/>
      <c r="DF43" s="716"/>
      <c r="DG43" s="716"/>
      <c r="DH43" s="716"/>
      <c r="DI43" s="716"/>
      <c r="DJ43" s="716"/>
      <c r="DK43" s="717"/>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CD44" s="792" t="s">
        <v>298</v>
      </c>
      <c r="CE44" s="793"/>
      <c r="CF44" s="677" t="s">
        <v>351</v>
      </c>
      <c r="CG44" s="678"/>
      <c r="CH44" s="678"/>
      <c r="CI44" s="678"/>
      <c r="CJ44" s="678"/>
      <c r="CK44" s="678"/>
      <c r="CL44" s="678"/>
      <c r="CM44" s="678"/>
      <c r="CN44" s="678"/>
      <c r="CO44" s="678"/>
      <c r="CP44" s="678"/>
      <c r="CQ44" s="679"/>
      <c r="CR44" s="680">
        <v>641904</v>
      </c>
      <c r="CS44" s="681"/>
      <c r="CT44" s="681"/>
      <c r="CU44" s="681"/>
      <c r="CV44" s="681"/>
      <c r="CW44" s="681"/>
      <c r="CX44" s="681"/>
      <c r="CY44" s="682"/>
      <c r="CZ44" s="685">
        <v>5.4</v>
      </c>
      <c r="DA44" s="686"/>
      <c r="DB44" s="686"/>
      <c r="DC44" s="698"/>
      <c r="DD44" s="689">
        <v>208341</v>
      </c>
      <c r="DE44" s="681"/>
      <c r="DF44" s="681"/>
      <c r="DG44" s="681"/>
      <c r="DH44" s="681"/>
      <c r="DI44" s="681"/>
      <c r="DJ44" s="681"/>
      <c r="DK44" s="682"/>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CD45" s="794"/>
      <c r="CE45" s="795"/>
      <c r="CF45" s="677" t="s">
        <v>352</v>
      </c>
      <c r="CG45" s="678"/>
      <c r="CH45" s="678"/>
      <c r="CI45" s="678"/>
      <c r="CJ45" s="678"/>
      <c r="CK45" s="678"/>
      <c r="CL45" s="678"/>
      <c r="CM45" s="678"/>
      <c r="CN45" s="678"/>
      <c r="CO45" s="678"/>
      <c r="CP45" s="678"/>
      <c r="CQ45" s="679"/>
      <c r="CR45" s="680">
        <v>262578</v>
      </c>
      <c r="CS45" s="716"/>
      <c r="CT45" s="716"/>
      <c r="CU45" s="716"/>
      <c r="CV45" s="716"/>
      <c r="CW45" s="716"/>
      <c r="CX45" s="716"/>
      <c r="CY45" s="717"/>
      <c r="CZ45" s="685">
        <v>2.2000000000000002</v>
      </c>
      <c r="DA45" s="714"/>
      <c r="DB45" s="714"/>
      <c r="DC45" s="718"/>
      <c r="DD45" s="689">
        <v>45877</v>
      </c>
      <c r="DE45" s="716"/>
      <c r="DF45" s="716"/>
      <c r="DG45" s="716"/>
      <c r="DH45" s="716"/>
      <c r="DI45" s="716"/>
      <c r="DJ45" s="716"/>
      <c r="DK45" s="717"/>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24" t="s">
        <v>353</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4"/>
      <c r="CE46" s="795"/>
      <c r="CF46" s="677" t="s">
        <v>354</v>
      </c>
      <c r="CG46" s="678"/>
      <c r="CH46" s="678"/>
      <c r="CI46" s="678"/>
      <c r="CJ46" s="678"/>
      <c r="CK46" s="678"/>
      <c r="CL46" s="678"/>
      <c r="CM46" s="678"/>
      <c r="CN46" s="678"/>
      <c r="CO46" s="678"/>
      <c r="CP46" s="678"/>
      <c r="CQ46" s="679"/>
      <c r="CR46" s="680">
        <v>370492</v>
      </c>
      <c r="CS46" s="681"/>
      <c r="CT46" s="681"/>
      <c r="CU46" s="681"/>
      <c r="CV46" s="681"/>
      <c r="CW46" s="681"/>
      <c r="CX46" s="681"/>
      <c r="CY46" s="682"/>
      <c r="CZ46" s="685">
        <v>3.1</v>
      </c>
      <c r="DA46" s="686"/>
      <c r="DB46" s="686"/>
      <c r="DC46" s="698"/>
      <c r="DD46" s="689">
        <v>154183</v>
      </c>
      <c r="DE46" s="681"/>
      <c r="DF46" s="681"/>
      <c r="DG46" s="681"/>
      <c r="DH46" s="681"/>
      <c r="DI46" s="681"/>
      <c r="DJ46" s="681"/>
      <c r="DK46" s="682"/>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34" t="s">
        <v>355</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4"/>
      <c r="CE47" s="795"/>
      <c r="CF47" s="677" t="s">
        <v>356</v>
      </c>
      <c r="CG47" s="678"/>
      <c r="CH47" s="678"/>
      <c r="CI47" s="678"/>
      <c r="CJ47" s="678"/>
      <c r="CK47" s="678"/>
      <c r="CL47" s="678"/>
      <c r="CM47" s="678"/>
      <c r="CN47" s="678"/>
      <c r="CO47" s="678"/>
      <c r="CP47" s="678"/>
      <c r="CQ47" s="679"/>
      <c r="CR47" s="680">
        <v>137473</v>
      </c>
      <c r="CS47" s="716"/>
      <c r="CT47" s="716"/>
      <c r="CU47" s="716"/>
      <c r="CV47" s="716"/>
      <c r="CW47" s="716"/>
      <c r="CX47" s="716"/>
      <c r="CY47" s="717"/>
      <c r="CZ47" s="685">
        <v>1.2</v>
      </c>
      <c r="DA47" s="714"/>
      <c r="DB47" s="714"/>
      <c r="DC47" s="718"/>
      <c r="DD47" s="689">
        <v>83092</v>
      </c>
      <c r="DE47" s="716"/>
      <c r="DF47" s="716"/>
      <c r="DG47" s="716"/>
      <c r="DH47" s="716"/>
      <c r="DI47" s="716"/>
      <c r="DJ47" s="716"/>
      <c r="DK47" s="717"/>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5" t="s">
        <v>357</v>
      </c>
      <c r="CD48" s="796"/>
      <c r="CE48" s="797"/>
      <c r="CF48" s="677" t="s">
        <v>358</v>
      </c>
      <c r="CG48" s="678"/>
      <c r="CH48" s="678"/>
      <c r="CI48" s="678"/>
      <c r="CJ48" s="678"/>
      <c r="CK48" s="678"/>
      <c r="CL48" s="678"/>
      <c r="CM48" s="678"/>
      <c r="CN48" s="678"/>
      <c r="CO48" s="678"/>
      <c r="CP48" s="678"/>
      <c r="CQ48" s="679"/>
      <c r="CR48" s="680" t="s">
        <v>124</v>
      </c>
      <c r="CS48" s="681"/>
      <c r="CT48" s="681"/>
      <c r="CU48" s="681"/>
      <c r="CV48" s="681"/>
      <c r="CW48" s="681"/>
      <c r="CX48" s="681"/>
      <c r="CY48" s="682"/>
      <c r="CZ48" s="685" t="s">
        <v>168</v>
      </c>
      <c r="DA48" s="686"/>
      <c r="DB48" s="686"/>
      <c r="DC48" s="698"/>
      <c r="DD48" s="689" t="s">
        <v>124</v>
      </c>
      <c r="DE48" s="681"/>
      <c r="DF48" s="681"/>
      <c r="DG48" s="681"/>
      <c r="DH48" s="681"/>
      <c r="DI48" s="681"/>
      <c r="DJ48" s="681"/>
      <c r="DK48" s="682"/>
      <c r="DL48" s="767"/>
      <c r="DM48" s="768"/>
      <c r="DN48" s="768"/>
      <c r="DO48" s="768"/>
      <c r="DP48" s="768"/>
      <c r="DQ48" s="768"/>
      <c r="DR48" s="768"/>
      <c r="DS48" s="768"/>
      <c r="DT48" s="768"/>
      <c r="DU48" s="768"/>
      <c r="DV48" s="769"/>
      <c r="DW48" s="770"/>
      <c r="DX48" s="771"/>
      <c r="DY48" s="771"/>
      <c r="DZ48" s="771"/>
      <c r="EA48" s="771"/>
      <c r="EB48" s="771"/>
      <c r="EC48" s="772"/>
    </row>
    <row r="49" spans="82:133" ht="11.25" customHeight="1" x14ac:dyDescent="0.15">
      <c r="CD49" s="721" t="s">
        <v>359</v>
      </c>
      <c r="CE49" s="722"/>
      <c r="CF49" s="722"/>
      <c r="CG49" s="722"/>
      <c r="CH49" s="722"/>
      <c r="CI49" s="722"/>
      <c r="CJ49" s="722"/>
      <c r="CK49" s="722"/>
      <c r="CL49" s="722"/>
      <c r="CM49" s="722"/>
      <c r="CN49" s="722"/>
      <c r="CO49" s="722"/>
      <c r="CP49" s="722"/>
      <c r="CQ49" s="723"/>
      <c r="CR49" s="765">
        <v>11840875</v>
      </c>
      <c r="CS49" s="751"/>
      <c r="CT49" s="751"/>
      <c r="CU49" s="751"/>
      <c r="CV49" s="751"/>
      <c r="CW49" s="751"/>
      <c r="CX49" s="751"/>
      <c r="CY49" s="782"/>
      <c r="CZ49" s="777">
        <v>100</v>
      </c>
      <c r="DA49" s="783"/>
      <c r="DB49" s="783"/>
      <c r="DC49" s="784"/>
      <c r="DD49" s="785">
        <v>8939481</v>
      </c>
      <c r="DE49" s="751"/>
      <c r="DF49" s="751"/>
      <c r="DG49" s="751"/>
      <c r="DH49" s="751"/>
      <c r="DI49" s="751"/>
      <c r="DJ49" s="751"/>
      <c r="DK49" s="782"/>
      <c r="DL49" s="786"/>
      <c r="DM49" s="787"/>
      <c r="DN49" s="787"/>
      <c r="DO49" s="787"/>
      <c r="DP49" s="787"/>
      <c r="DQ49" s="787"/>
      <c r="DR49" s="787"/>
      <c r="DS49" s="787"/>
      <c r="DT49" s="787"/>
      <c r="DU49" s="787"/>
      <c r="DV49" s="788"/>
      <c r="DW49" s="789"/>
      <c r="DX49" s="790"/>
      <c r="DY49" s="790"/>
      <c r="DZ49" s="790"/>
      <c r="EA49" s="790"/>
      <c r="EB49" s="790"/>
      <c r="EC49" s="791"/>
    </row>
  </sheetData>
  <sheetProtection algorithmName="SHA-512" hashValue="ZvMFXs9hQ3le8/k/LHAOLvK+gE6KWvKLMNWMcawyv1CD0d4N+QWQaKiLNMDt0JolKEl7so7dKQVyWskmOriuqQ==" saltValue="pziJbyQ6YsvBUrdcoYRc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6" zoomScaleNormal="46"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7" t="s">
        <v>361</v>
      </c>
      <c r="DK2" s="828"/>
      <c r="DL2" s="828"/>
      <c r="DM2" s="828"/>
      <c r="DN2" s="828"/>
      <c r="DO2" s="829"/>
      <c r="DP2" s="244"/>
      <c r="DQ2" s="827" t="s">
        <v>362</v>
      </c>
      <c r="DR2" s="828"/>
      <c r="DS2" s="828"/>
      <c r="DT2" s="828"/>
      <c r="DU2" s="828"/>
      <c r="DV2" s="828"/>
      <c r="DW2" s="828"/>
      <c r="DX2" s="828"/>
      <c r="DY2" s="828"/>
      <c r="DZ2" s="829"/>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0" t="s">
        <v>363</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47"/>
      <c r="BA4" s="247"/>
      <c r="BB4" s="247"/>
      <c r="BC4" s="247"/>
      <c r="BD4" s="247"/>
      <c r="BE4" s="248"/>
      <c r="BF4" s="248"/>
      <c r="BG4" s="248"/>
      <c r="BH4" s="248"/>
      <c r="BI4" s="248"/>
      <c r="BJ4" s="248"/>
      <c r="BK4" s="248"/>
      <c r="BL4" s="248"/>
      <c r="BM4" s="248"/>
      <c r="BN4" s="248"/>
      <c r="BO4" s="248"/>
      <c r="BP4" s="248"/>
      <c r="BQ4" s="247" t="s">
        <v>364</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1" t="s">
        <v>365</v>
      </c>
      <c r="B5" s="822"/>
      <c r="C5" s="822"/>
      <c r="D5" s="822"/>
      <c r="E5" s="822"/>
      <c r="F5" s="822"/>
      <c r="G5" s="822"/>
      <c r="H5" s="822"/>
      <c r="I5" s="822"/>
      <c r="J5" s="822"/>
      <c r="K5" s="822"/>
      <c r="L5" s="822"/>
      <c r="M5" s="822"/>
      <c r="N5" s="822"/>
      <c r="O5" s="822"/>
      <c r="P5" s="823"/>
      <c r="Q5" s="798" t="s">
        <v>366</v>
      </c>
      <c r="R5" s="799"/>
      <c r="S5" s="799"/>
      <c r="T5" s="799"/>
      <c r="U5" s="800"/>
      <c r="V5" s="798" t="s">
        <v>367</v>
      </c>
      <c r="W5" s="799"/>
      <c r="X5" s="799"/>
      <c r="Y5" s="799"/>
      <c r="Z5" s="800"/>
      <c r="AA5" s="798" t="s">
        <v>368</v>
      </c>
      <c r="AB5" s="799"/>
      <c r="AC5" s="799"/>
      <c r="AD5" s="799"/>
      <c r="AE5" s="799"/>
      <c r="AF5" s="831" t="s">
        <v>369</v>
      </c>
      <c r="AG5" s="799"/>
      <c r="AH5" s="799"/>
      <c r="AI5" s="799"/>
      <c r="AJ5" s="810"/>
      <c r="AK5" s="799" t="s">
        <v>370</v>
      </c>
      <c r="AL5" s="799"/>
      <c r="AM5" s="799"/>
      <c r="AN5" s="799"/>
      <c r="AO5" s="800"/>
      <c r="AP5" s="798" t="s">
        <v>371</v>
      </c>
      <c r="AQ5" s="799"/>
      <c r="AR5" s="799"/>
      <c r="AS5" s="799"/>
      <c r="AT5" s="800"/>
      <c r="AU5" s="798" t="s">
        <v>372</v>
      </c>
      <c r="AV5" s="799"/>
      <c r="AW5" s="799"/>
      <c r="AX5" s="799"/>
      <c r="AY5" s="810"/>
      <c r="AZ5" s="251"/>
      <c r="BA5" s="251"/>
      <c r="BB5" s="251"/>
      <c r="BC5" s="251"/>
      <c r="BD5" s="251"/>
      <c r="BE5" s="252"/>
      <c r="BF5" s="252"/>
      <c r="BG5" s="252"/>
      <c r="BH5" s="252"/>
      <c r="BI5" s="252"/>
      <c r="BJ5" s="252"/>
      <c r="BK5" s="252"/>
      <c r="BL5" s="252"/>
      <c r="BM5" s="252"/>
      <c r="BN5" s="252"/>
      <c r="BO5" s="252"/>
      <c r="BP5" s="252"/>
      <c r="BQ5" s="821" t="s">
        <v>373</v>
      </c>
      <c r="BR5" s="822"/>
      <c r="BS5" s="822"/>
      <c r="BT5" s="822"/>
      <c r="BU5" s="822"/>
      <c r="BV5" s="822"/>
      <c r="BW5" s="822"/>
      <c r="BX5" s="822"/>
      <c r="BY5" s="822"/>
      <c r="BZ5" s="822"/>
      <c r="CA5" s="822"/>
      <c r="CB5" s="822"/>
      <c r="CC5" s="822"/>
      <c r="CD5" s="822"/>
      <c r="CE5" s="822"/>
      <c r="CF5" s="822"/>
      <c r="CG5" s="823"/>
      <c r="CH5" s="798" t="s">
        <v>374</v>
      </c>
      <c r="CI5" s="799"/>
      <c r="CJ5" s="799"/>
      <c r="CK5" s="799"/>
      <c r="CL5" s="800"/>
      <c r="CM5" s="798" t="s">
        <v>375</v>
      </c>
      <c r="CN5" s="799"/>
      <c r="CO5" s="799"/>
      <c r="CP5" s="799"/>
      <c r="CQ5" s="800"/>
      <c r="CR5" s="798" t="s">
        <v>376</v>
      </c>
      <c r="CS5" s="799"/>
      <c r="CT5" s="799"/>
      <c r="CU5" s="799"/>
      <c r="CV5" s="800"/>
      <c r="CW5" s="798" t="s">
        <v>377</v>
      </c>
      <c r="CX5" s="799"/>
      <c r="CY5" s="799"/>
      <c r="CZ5" s="799"/>
      <c r="DA5" s="800"/>
      <c r="DB5" s="798" t="s">
        <v>378</v>
      </c>
      <c r="DC5" s="799"/>
      <c r="DD5" s="799"/>
      <c r="DE5" s="799"/>
      <c r="DF5" s="800"/>
      <c r="DG5" s="804" t="s">
        <v>379</v>
      </c>
      <c r="DH5" s="805"/>
      <c r="DI5" s="805"/>
      <c r="DJ5" s="805"/>
      <c r="DK5" s="806"/>
      <c r="DL5" s="804" t="s">
        <v>380</v>
      </c>
      <c r="DM5" s="805"/>
      <c r="DN5" s="805"/>
      <c r="DO5" s="805"/>
      <c r="DP5" s="806"/>
      <c r="DQ5" s="798" t="s">
        <v>381</v>
      </c>
      <c r="DR5" s="799"/>
      <c r="DS5" s="799"/>
      <c r="DT5" s="799"/>
      <c r="DU5" s="800"/>
      <c r="DV5" s="798" t="s">
        <v>372</v>
      </c>
      <c r="DW5" s="799"/>
      <c r="DX5" s="799"/>
      <c r="DY5" s="799"/>
      <c r="DZ5" s="810"/>
      <c r="EA5" s="249"/>
    </row>
    <row r="6" spans="1:131" s="250"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47"/>
      <c r="BA6" s="247"/>
      <c r="BB6" s="247"/>
      <c r="BC6" s="247"/>
      <c r="BD6" s="247"/>
      <c r="BE6" s="248"/>
      <c r="BF6" s="248"/>
      <c r="BG6" s="248"/>
      <c r="BH6" s="248"/>
      <c r="BI6" s="248"/>
      <c r="BJ6" s="248"/>
      <c r="BK6" s="248"/>
      <c r="BL6" s="248"/>
      <c r="BM6" s="248"/>
      <c r="BN6" s="248"/>
      <c r="BO6" s="248"/>
      <c r="BP6" s="248"/>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49"/>
    </row>
    <row r="7" spans="1:131" s="250" customFormat="1" ht="26.25" customHeight="1" thickTop="1" x14ac:dyDescent="0.15">
      <c r="A7" s="253">
        <v>1</v>
      </c>
      <c r="B7" s="812" t="s">
        <v>382</v>
      </c>
      <c r="C7" s="813"/>
      <c r="D7" s="813"/>
      <c r="E7" s="813"/>
      <c r="F7" s="813"/>
      <c r="G7" s="813"/>
      <c r="H7" s="813"/>
      <c r="I7" s="813"/>
      <c r="J7" s="813"/>
      <c r="K7" s="813"/>
      <c r="L7" s="813"/>
      <c r="M7" s="813"/>
      <c r="N7" s="813"/>
      <c r="O7" s="813"/>
      <c r="P7" s="814"/>
      <c r="Q7" s="815">
        <v>12388</v>
      </c>
      <c r="R7" s="816"/>
      <c r="S7" s="816"/>
      <c r="T7" s="816"/>
      <c r="U7" s="816"/>
      <c r="V7" s="816">
        <v>11799</v>
      </c>
      <c r="W7" s="816"/>
      <c r="X7" s="816"/>
      <c r="Y7" s="816"/>
      <c r="Z7" s="816"/>
      <c r="AA7" s="816">
        <v>589</v>
      </c>
      <c r="AB7" s="816"/>
      <c r="AC7" s="816"/>
      <c r="AD7" s="816"/>
      <c r="AE7" s="817"/>
      <c r="AF7" s="818">
        <v>523</v>
      </c>
      <c r="AG7" s="819"/>
      <c r="AH7" s="819"/>
      <c r="AI7" s="819"/>
      <c r="AJ7" s="820"/>
      <c r="AK7" s="855">
        <v>141</v>
      </c>
      <c r="AL7" s="856"/>
      <c r="AM7" s="856"/>
      <c r="AN7" s="856"/>
      <c r="AO7" s="856"/>
      <c r="AP7" s="856">
        <v>10974</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t="s">
        <v>585</v>
      </c>
      <c r="BT7" s="860"/>
      <c r="BU7" s="860"/>
      <c r="BV7" s="860"/>
      <c r="BW7" s="860"/>
      <c r="BX7" s="860"/>
      <c r="BY7" s="860"/>
      <c r="BZ7" s="860"/>
      <c r="CA7" s="860"/>
      <c r="CB7" s="860"/>
      <c r="CC7" s="860"/>
      <c r="CD7" s="860"/>
      <c r="CE7" s="860"/>
      <c r="CF7" s="860"/>
      <c r="CG7" s="861"/>
      <c r="CH7" s="852">
        <v>-1</v>
      </c>
      <c r="CI7" s="853"/>
      <c r="CJ7" s="853"/>
      <c r="CK7" s="853"/>
      <c r="CL7" s="854"/>
      <c r="CM7" s="852">
        <v>55</v>
      </c>
      <c r="CN7" s="853"/>
      <c r="CO7" s="853"/>
      <c r="CP7" s="853"/>
      <c r="CQ7" s="854"/>
      <c r="CR7" s="852" t="s">
        <v>577</v>
      </c>
      <c r="CS7" s="853"/>
      <c r="CT7" s="853"/>
      <c r="CU7" s="853"/>
      <c r="CV7" s="854"/>
      <c r="CW7" s="852">
        <v>4</v>
      </c>
      <c r="CX7" s="853"/>
      <c r="CY7" s="853"/>
      <c r="CZ7" s="853"/>
      <c r="DA7" s="854"/>
      <c r="DB7" s="852" t="s">
        <v>502</v>
      </c>
      <c r="DC7" s="853"/>
      <c r="DD7" s="853"/>
      <c r="DE7" s="853"/>
      <c r="DF7" s="854"/>
      <c r="DG7" s="852" t="s">
        <v>587</v>
      </c>
      <c r="DH7" s="853"/>
      <c r="DI7" s="853"/>
      <c r="DJ7" s="853"/>
      <c r="DK7" s="854"/>
      <c r="DL7" s="852" t="s">
        <v>575</v>
      </c>
      <c r="DM7" s="853"/>
      <c r="DN7" s="853"/>
      <c r="DO7" s="853"/>
      <c r="DP7" s="854"/>
      <c r="DQ7" s="852" t="s">
        <v>575</v>
      </c>
      <c r="DR7" s="853"/>
      <c r="DS7" s="853"/>
      <c r="DT7" s="853"/>
      <c r="DU7" s="854"/>
      <c r="DV7" s="833"/>
      <c r="DW7" s="834"/>
      <c r="DX7" s="834"/>
      <c r="DY7" s="834"/>
      <c r="DZ7" s="835"/>
      <c r="EA7" s="249"/>
    </row>
    <row r="8" spans="1:131" s="250" customFormat="1" ht="26.25" customHeight="1" x14ac:dyDescent="0.15">
      <c r="A8" s="256">
        <v>2</v>
      </c>
      <c r="B8" s="836" t="s">
        <v>383</v>
      </c>
      <c r="C8" s="837"/>
      <c r="D8" s="837"/>
      <c r="E8" s="837"/>
      <c r="F8" s="837"/>
      <c r="G8" s="837"/>
      <c r="H8" s="837"/>
      <c r="I8" s="837"/>
      <c r="J8" s="837"/>
      <c r="K8" s="837"/>
      <c r="L8" s="837"/>
      <c r="M8" s="837"/>
      <c r="N8" s="837"/>
      <c r="O8" s="837"/>
      <c r="P8" s="838"/>
      <c r="Q8" s="839">
        <v>45</v>
      </c>
      <c r="R8" s="840"/>
      <c r="S8" s="840"/>
      <c r="T8" s="840"/>
      <c r="U8" s="840"/>
      <c r="V8" s="840">
        <v>44</v>
      </c>
      <c r="W8" s="840"/>
      <c r="X8" s="840"/>
      <c r="Y8" s="840"/>
      <c r="Z8" s="840"/>
      <c r="AA8" s="840">
        <v>1</v>
      </c>
      <c r="AB8" s="840"/>
      <c r="AC8" s="840"/>
      <c r="AD8" s="840"/>
      <c r="AE8" s="841"/>
      <c r="AF8" s="842">
        <v>1</v>
      </c>
      <c r="AG8" s="843"/>
      <c r="AH8" s="843"/>
      <c r="AI8" s="843"/>
      <c r="AJ8" s="844"/>
      <c r="AK8" s="845">
        <v>8</v>
      </c>
      <c r="AL8" s="846"/>
      <c r="AM8" s="846"/>
      <c r="AN8" s="846"/>
      <c r="AO8" s="846"/>
      <c r="AP8" s="846" t="s">
        <v>575</v>
      </c>
      <c r="AQ8" s="846"/>
      <c r="AR8" s="846"/>
      <c r="AS8" s="846"/>
      <c r="AT8" s="846"/>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49"/>
    </row>
    <row r="9" spans="1:131" s="250" customFormat="1" ht="26.25" customHeight="1" x14ac:dyDescent="0.15">
      <c r="A9" s="256">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49"/>
    </row>
    <row r="10" spans="1:131" s="250" customFormat="1" ht="26.25" customHeight="1" x14ac:dyDescent="0.15">
      <c r="A10" s="256">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49"/>
    </row>
    <row r="11" spans="1:131" s="250" customFormat="1" ht="26.25" customHeight="1" x14ac:dyDescent="0.15">
      <c r="A11" s="256">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49"/>
    </row>
    <row r="12" spans="1:131" s="250" customFormat="1" ht="26.25" customHeight="1" x14ac:dyDescent="0.15">
      <c r="A12" s="256">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49"/>
    </row>
    <row r="13" spans="1:131" s="250" customFormat="1" ht="26.25" customHeight="1" x14ac:dyDescent="0.15">
      <c r="A13" s="256">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49"/>
    </row>
    <row r="14" spans="1:131" s="250" customFormat="1" ht="26.25" customHeight="1" x14ac:dyDescent="0.15">
      <c r="A14" s="256">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49"/>
    </row>
    <row r="15" spans="1:131" s="250" customFormat="1" ht="26.25" customHeight="1" x14ac:dyDescent="0.15">
      <c r="A15" s="256">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49"/>
    </row>
    <row r="16" spans="1:131" s="250" customFormat="1" ht="26.25" customHeight="1" x14ac:dyDescent="0.15">
      <c r="A16" s="256">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49"/>
    </row>
    <row r="17" spans="1:131" s="250" customFormat="1" ht="26.25" customHeight="1" x14ac:dyDescent="0.15">
      <c r="A17" s="256">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49"/>
    </row>
    <row r="18" spans="1:131" s="250" customFormat="1" ht="26.25" customHeight="1" x14ac:dyDescent="0.15">
      <c r="A18" s="256">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49"/>
    </row>
    <row r="19" spans="1:131" s="250" customFormat="1" ht="26.25" customHeight="1" x14ac:dyDescent="0.15">
      <c r="A19" s="256">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49"/>
    </row>
    <row r="20" spans="1:131" s="250" customFormat="1" ht="26.25" customHeight="1" x14ac:dyDescent="0.15">
      <c r="A20" s="256">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49"/>
    </row>
    <row r="21" spans="1:131" s="250" customFormat="1" ht="26.25" customHeight="1" thickBot="1" x14ac:dyDescent="0.2">
      <c r="A21" s="256">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49"/>
    </row>
    <row r="22" spans="1:131" s="250" customFormat="1" ht="26.25" customHeight="1" x14ac:dyDescent="0.15">
      <c r="A22" s="256">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384</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49"/>
    </row>
    <row r="23" spans="1:131" s="250" customFormat="1" ht="26.25" customHeight="1" thickBot="1" x14ac:dyDescent="0.2">
      <c r="A23" s="259" t="s">
        <v>385</v>
      </c>
      <c r="B23" s="871" t="s">
        <v>386</v>
      </c>
      <c r="C23" s="872"/>
      <c r="D23" s="872"/>
      <c r="E23" s="872"/>
      <c r="F23" s="872"/>
      <c r="G23" s="872"/>
      <c r="H23" s="872"/>
      <c r="I23" s="872"/>
      <c r="J23" s="872"/>
      <c r="K23" s="872"/>
      <c r="L23" s="872"/>
      <c r="M23" s="872"/>
      <c r="N23" s="872"/>
      <c r="O23" s="872"/>
      <c r="P23" s="873"/>
      <c r="Q23" s="874">
        <v>12433</v>
      </c>
      <c r="R23" s="875"/>
      <c r="S23" s="875"/>
      <c r="T23" s="875"/>
      <c r="U23" s="875"/>
      <c r="V23" s="875">
        <v>11843</v>
      </c>
      <c r="W23" s="875"/>
      <c r="X23" s="875"/>
      <c r="Y23" s="875"/>
      <c r="Z23" s="875"/>
      <c r="AA23" s="875">
        <v>590</v>
      </c>
      <c r="AB23" s="875"/>
      <c r="AC23" s="875"/>
      <c r="AD23" s="875"/>
      <c r="AE23" s="876"/>
      <c r="AF23" s="877">
        <v>523</v>
      </c>
      <c r="AG23" s="875"/>
      <c r="AH23" s="875"/>
      <c r="AI23" s="875"/>
      <c r="AJ23" s="878"/>
      <c r="AK23" s="879"/>
      <c r="AL23" s="880"/>
      <c r="AM23" s="880"/>
      <c r="AN23" s="880"/>
      <c r="AO23" s="880"/>
      <c r="AP23" s="875">
        <v>10974</v>
      </c>
      <c r="AQ23" s="875"/>
      <c r="AR23" s="875"/>
      <c r="AS23" s="875"/>
      <c r="AT23" s="875"/>
      <c r="AU23" s="881"/>
      <c r="AV23" s="881"/>
      <c r="AW23" s="881"/>
      <c r="AX23" s="881"/>
      <c r="AY23" s="882"/>
      <c r="AZ23" s="890" t="s">
        <v>124</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49"/>
    </row>
    <row r="24" spans="1:131" s="250" customFormat="1" ht="26.25" customHeight="1" x14ac:dyDescent="0.15">
      <c r="A24" s="889" t="s">
        <v>387</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49"/>
    </row>
    <row r="25" spans="1:131" s="242" customFormat="1" ht="26.25" customHeight="1" thickBot="1" x14ac:dyDescent="0.2">
      <c r="A25" s="830" t="s">
        <v>388</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1"/>
    </row>
    <row r="26" spans="1:131" s="242" customFormat="1" ht="26.25" customHeight="1" x14ac:dyDescent="0.15">
      <c r="A26" s="821" t="s">
        <v>365</v>
      </c>
      <c r="B26" s="822"/>
      <c r="C26" s="822"/>
      <c r="D26" s="822"/>
      <c r="E26" s="822"/>
      <c r="F26" s="822"/>
      <c r="G26" s="822"/>
      <c r="H26" s="822"/>
      <c r="I26" s="822"/>
      <c r="J26" s="822"/>
      <c r="K26" s="822"/>
      <c r="L26" s="822"/>
      <c r="M26" s="822"/>
      <c r="N26" s="822"/>
      <c r="O26" s="822"/>
      <c r="P26" s="823"/>
      <c r="Q26" s="798" t="s">
        <v>389</v>
      </c>
      <c r="R26" s="799"/>
      <c r="S26" s="799"/>
      <c r="T26" s="799"/>
      <c r="U26" s="800"/>
      <c r="V26" s="798" t="s">
        <v>390</v>
      </c>
      <c r="W26" s="799"/>
      <c r="X26" s="799"/>
      <c r="Y26" s="799"/>
      <c r="Z26" s="800"/>
      <c r="AA26" s="798" t="s">
        <v>391</v>
      </c>
      <c r="AB26" s="799"/>
      <c r="AC26" s="799"/>
      <c r="AD26" s="799"/>
      <c r="AE26" s="799"/>
      <c r="AF26" s="893" t="s">
        <v>392</v>
      </c>
      <c r="AG26" s="894"/>
      <c r="AH26" s="894"/>
      <c r="AI26" s="894"/>
      <c r="AJ26" s="895"/>
      <c r="AK26" s="799" t="s">
        <v>393</v>
      </c>
      <c r="AL26" s="799"/>
      <c r="AM26" s="799"/>
      <c r="AN26" s="799"/>
      <c r="AO26" s="800"/>
      <c r="AP26" s="798" t="s">
        <v>394</v>
      </c>
      <c r="AQ26" s="799"/>
      <c r="AR26" s="799"/>
      <c r="AS26" s="799"/>
      <c r="AT26" s="800"/>
      <c r="AU26" s="798" t="s">
        <v>395</v>
      </c>
      <c r="AV26" s="799"/>
      <c r="AW26" s="799"/>
      <c r="AX26" s="799"/>
      <c r="AY26" s="800"/>
      <c r="AZ26" s="798" t="s">
        <v>396</v>
      </c>
      <c r="BA26" s="799"/>
      <c r="BB26" s="799"/>
      <c r="BC26" s="799"/>
      <c r="BD26" s="800"/>
      <c r="BE26" s="798" t="s">
        <v>372</v>
      </c>
      <c r="BF26" s="799"/>
      <c r="BG26" s="799"/>
      <c r="BH26" s="799"/>
      <c r="BI26" s="810"/>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1"/>
    </row>
    <row r="27" spans="1:131" s="242"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1"/>
    </row>
    <row r="28" spans="1:131" s="242" customFormat="1" ht="26.25" customHeight="1" thickTop="1" x14ac:dyDescent="0.15">
      <c r="A28" s="261">
        <v>1</v>
      </c>
      <c r="B28" s="812" t="s">
        <v>397</v>
      </c>
      <c r="C28" s="813"/>
      <c r="D28" s="813"/>
      <c r="E28" s="813"/>
      <c r="F28" s="813"/>
      <c r="G28" s="813"/>
      <c r="H28" s="813"/>
      <c r="I28" s="813"/>
      <c r="J28" s="813"/>
      <c r="K28" s="813"/>
      <c r="L28" s="813"/>
      <c r="M28" s="813"/>
      <c r="N28" s="813"/>
      <c r="O28" s="813"/>
      <c r="P28" s="814"/>
      <c r="Q28" s="903">
        <v>3620</v>
      </c>
      <c r="R28" s="904"/>
      <c r="S28" s="904"/>
      <c r="T28" s="904"/>
      <c r="U28" s="904"/>
      <c r="V28" s="904">
        <v>3471</v>
      </c>
      <c r="W28" s="904"/>
      <c r="X28" s="904"/>
      <c r="Y28" s="904"/>
      <c r="Z28" s="904"/>
      <c r="AA28" s="904">
        <v>149</v>
      </c>
      <c r="AB28" s="904"/>
      <c r="AC28" s="904"/>
      <c r="AD28" s="904"/>
      <c r="AE28" s="905"/>
      <c r="AF28" s="906">
        <v>149</v>
      </c>
      <c r="AG28" s="904"/>
      <c r="AH28" s="904"/>
      <c r="AI28" s="904"/>
      <c r="AJ28" s="907"/>
      <c r="AK28" s="908">
        <v>271</v>
      </c>
      <c r="AL28" s="899"/>
      <c r="AM28" s="899"/>
      <c r="AN28" s="899"/>
      <c r="AO28" s="899"/>
      <c r="AP28" s="899" t="s">
        <v>575</v>
      </c>
      <c r="AQ28" s="899"/>
      <c r="AR28" s="899"/>
      <c r="AS28" s="899"/>
      <c r="AT28" s="899"/>
      <c r="AU28" s="899" t="s">
        <v>575</v>
      </c>
      <c r="AV28" s="899"/>
      <c r="AW28" s="899"/>
      <c r="AX28" s="899"/>
      <c r="AY28" s="899"/>
      <c r="AZ28" s="900" t="s">
        <v>575</v>
      </c>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1"/>
    </row>
    <row r="29" spans="1:131" s="242" customFormat="1" ht="26.25" customHeight="1" x14ac:dyDescent="0.15">
      <c r="A29" s="261">
        <v>2</v>
      </c>
      <c r="B29" s="836" t="s">
        <v>398</v>
      </c>
      <c r="C29" s="837"/>
      <c r="D29" s="837"/>
      <c r="E29" s="837"/>
      <c r="F29" s="837"/>
      <c r="G29" s="837"/>
      <c r="H29" s="837"/>
      <c r="I29" s="837"/>
      <c r="J29" s="837"/>
      <c r="K29" s="837"/>
      <c r="L29" s="837"/>
      <c r="M29" s="837"/>
      <c r="N29" s="837"/>
      <c r="O29" s="837"/>
      <c r="P29" s="838"/>
      <c r="Q29" s="839">
        <v>2826</v>
      </c>
      <c r="R29" s="840"/>
      <c r="S29" s="840"/>
      <c r="T29" s="840"/>
      <c r="U29" s="840"/>
      <c r="V29" s="840">
        <v>2765</v>
      </c>
      <c r="W29" s="840"/>
      <c r="X29" s="840"/>
      <c r="Y29" s="840"/>
      <c r="Z29" s="840"/>
      <c r="AA29" s="840">
        <v>61</v>
      </c>
      <c r="AB29" s="840"/>
      <c r="AC29" s="840"/>
      <c r="AD29" s="840"/>
      <c r="AE29" s="841"/>
      <c r="AF29" s="842">
        <v>61</v>
      </c>
      <c r="AG29" s="843"/>
      <c r="AH29" s="843"/>
      <c r="AI29" s="843"/>
      <c r="AJ29" s="844"/>
      <c r="AK29" s="911">
        <v>419</v>
      </c>
      <c r="AL29" s="912"/>
      <c r="AM29" s="912"/>
      <c r="AN29" s="912"/>
      <c r="AO29" s="912"/>
      <c r="AP29" s="912" t="s">
        <v>576</v>
      </c>
      <c r="AQ29" s="912"/>
      <c r="AR29" s="912"/>
      <c r="AS29" s="912"/>
      <c r="AT29" s="912"/>
      <c r="AU29" s="912" t="s">
        <v>575</v>
      </c>
      <c r="AV29" s="912"/>
      <c r="AW29" s="912"/>
      <c r="AX29" s="912"/>
      <c r="AY29" s="912"/>
      <c r="AZ29" s="913" t="s">
        <v>575</v>
      </c>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1"/>
    </row>
    <row r="30" spans="1:131" s="242" customFormat="1" ht="26.25" customHeight="1" x14ac:dyDescent="0.15">
      <c r="A30" s="261">
        <v>3</v>
      </c>
      <c r="B30" s="836" t="s">
        <v>399</v>
      </c>
      <c r="C30" s="837"/>
      <c r="D30" s="837"/>
      <c r="E30" s="837"/>
      <c r="F30" s="837"/>
      <c r="G30" s="837"/>
      <c r="H30" s="837"/>
      <c r="I30" s="837"/>
      <c r="J30" s="837"/>
      <c r="K30" s="837"/>
      <c r="L30" s="837"/>
      <c r="M30" s="837"/>
      <c r="N30" s="837"/>
      <c r="O30" s="837"/>
      <c r="P30" s="838"/>
      <c r="Q30" s="839">
        <v>353</v>
      </c>
      <c r="R30" s="840"/>
      <c r="S30" s="840"/>
      <c r="T30" s="840"/>
      <c r="U30" s="840"/>
      <c r="V30" s="840">
        <v>349</v>
      </c>
      <c r="W30" s="840"/>
      <c r="X30" s="840"/>
      <c r="Y30" s="840"/>
      <c r="Z30" s="840"/>
      <c r="AA30" s="840">
        <v>4</v>
      </c>
      <c r="AB30" s="840"/>
      <c r="AC30" s="840"/>
      <c r="AD30" s="840"/>
      <c r="AE30" s="841"/>
      <c r="AF30" s="842">
        <v>4</v>
      </c>
      <c r="AG30" s="843"/>
      <c r="AH30" s="843"/>
      <c r="AI30" s="843"/>
      <c r="AJ30" s="844"/>
      <c r="AK30" s="911">
        <v>92</v>
      </c>
      <c r="AL30" s="912"/>
      <c r="AM30" s="912"/>
      <c r="AN30" s="912"/>
      <c r="AO30" s="912"/>
      <c r="AP30" s="912" t="s">
        <v>577</v>
      </c>
      <c r="AQ30" s="912"/>
      <c r="AR30" s="912"/>
      <c r="AS30" s="912"/>
      <c r="AT30" s="912"/>
      <c r="AU30" s="912" t="s">
        <v>575</v>
      </c>
      <c r="AV30" s="912"/>
      <c r="AW30" s="912"/>
      <c r="AX30" s="912"/>
      <c r="AY30" s="912"/>
      <c r="AZ30" s="913" t="s">
        <v>575</v>
      </c>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1"/>
    </row>
    <row r="31" spans="1:131" s="242" customFormat="1" ht="26.25" customHeight="1" x14ac:dyDescent="0.15">
      <c r="A31" s="261">
        <v>4</v>
      </c>
      <c r="B31" s="836" t="s">
        <v>400</v>
      </c>
      <c r="C31" s="837"/>
      <c r="D31" s="837"/>
      <c r="E31" s="837"/>
      <c r="F31" s="837"/>
      <c r="G31" s="837"/>
      <c r="H31" s="837"/>
      <c r="I31" s="837"/>
      <c r="J31" s="837"/>
      <c r="K31" s="837"/>
      <c r="L31" s="837"/>
      <c r="M31" s="837"/>
      <c r="N31" s="837"/>
      <c r="O31" s="837"/>
      <c r="P31" s="838"/>
      <c r="Q31" s="839">
        <v>593</v>
      </c>
      <c r="R31" s="840"/>
      <c r="S31" s="840"/>
      <c r="T31" s="840"/>
      <c r="U31" s="840"/>
      <c r="V31" s="840">
        <v>496</v>
      </c>
      <c r="W31" s="840"/>
      <c r="X31" s="840"/>
      <c r="Y31" s="840"/>
      <c r="Z31" s="840"/>
      <c r="AA31" s="840">
        <v>97</v>
      </c>
      <c r="AB31" s="840"/>
      <c r="AC31" s="840"/>
      <c r="AD31" s="840"/>
      <c r="AE31" s="841"/>
      <c r="AF31" s="842">
        <v>1036</v>
      </c>
      <c r="AG31" s="843"/>
      <c r="AH31" s="843"/>
      <c r="AI31" s="843"/>
      <c r="AJ31" s="844"/>
      <c r="AK31" s="911">
        <v>6</v>
      </c>
      <c r="AL31" s="912"/>
      <c r="AM31" s="912"/>
      <c r="AN31" s="912"/>
      <c r="AO31" s="912"/>
      <c r="AP31" s="912">
        <v>2046</v>
      </c>
      <c r="AQ31" s="912"/>
      <c r="AR31" s="912"/>
      <c r="AS31" s="912"/>
      <c r="AT31" s="912"/>
      <c r="AU31" s="912">
        <v>358</v>
      </c>
      <c r="AV31" s="912"/>
      <c r="AW31" s="912"/>
      <c r="AX31" s="912"/>
      <c r="AY31" s="912"/>
      <c r="AZ31" s="913" t="s">
        <v>575</v>
      </c>
      <c r="BA31" s="913"/>
      <c r="BB31" s="913"/>
      <c r="BC31" s="913"/>
      <c r="BD31" s="913"/>
      <c r="BE31" s="909" t="s">
        <v>401</v>
      </c>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1"/>
    </row>
    <row r="32" spans="1:131" s="242" customFormat="1" ht="26.25" customHeight="1" x14ac:dyDescent="0.15">
      <c r="A32" s="261">
        <v>5</v>
      </c>
      <c r="B32" s="836" t="s">
        <v>402</v>
      </c>
      <c r="C32" s="837"/>
      <c r="D32" s="837"/>
      <c r="E32" s="837"/>
      <c r="F32" s="837"/>
      <c r="G32" s="837"/>
      <c r="H32" s="837"/>
      <c r="I32" s="837"/>
      <c r="J32" s="837"/>
      <c r="K32" s="837"/>
      <c r="L32" s="837"/>
      <c r="M32" s="837"/>
      <c r="N32" s="837"/>
      <c r="O32" s="837"/>
      <c r="P32" s="838"/>
      <c r="Q32" s="839">
        <v>340</v>
      </c>
      <c r="R32" s="840"/>
      <c r="S32" s="840"/>
      <c r="T32" s="840"/>
      <c r="U32" s="840"/>
      <c r="V32" s="840">
        <v>320</v>
      </c>
      <c r="W32" s="840"/>
      <c r="X32" s="840"/>
      <c r="Y32" s="840"/>
      <c r="Z32" s="840"/>
      <c r="AA32" s="840">
        <v>20</v>
      </c>
      <c r="AB32" s="840"/>
      <c r="AC32" s="840"/>
      <c r="AD32" s="840"/>
      <c r="AE32" s="841"/>
      <c r="AF32" s="842">
        <v>6</v>
      </c>
      <c r="AG32" s="843"/>
      <c r="AH32" s="843"/>
      <c r="AI32" s="843"/>
      <c r="AJ32" s="844"/>
      <c r="AK32" s="911">
        <v>216</v>
      </c>
      <c r="AL32" s="912"/>
      <c r="AM32" s="912"/>
      <c r="AN32" s="912"/>
      <c r="AO32" s="912"/>
      <c r="AP32" s="912">
        <v>2327</v>
      </c>
      <c r="AQ32" s="912"/>
      <c r="AR32" s="912"/>
      <c r="AS32" s="912"/>
      <c r="AT32" s="912"/>
      <c r="AU32" s="912">
        <v>2327</v>
      </c>
      <c r="AV32" s="912"/>
      <c r="AW32" s="912"/>
      <c r="AX32" s="912"/>
      <c r="AY32" s="912"/>
      <c r="AZ32" s="913" t="s">
        <v>575</v>
      </c>
      <c r="BA32" s="913"/>
      <c r="BB32" s="913"/>
      <c r="BC32" s="913"/>
      <c r="BD32" s="913"/>
      <c r="BE32" s="909" t="s">
        <v>403</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1"/>
    </row>
    <row r="33" spans="1:131" s="242" customFormat="1" ht="26.25" customHeight="1" x14ac:dyDescent="0.15">
      <c r="A33" s="261">
        <v>6</v>
      </c>
      <c r="B33" s="836" t="s">
        <v>404</v>
      </c>
      <c r="C33" s="837"/>
      <c r="D33" s="837"/>
      <c r="E33" s="837"/>
      <c r="F33" s="837"/>
      <c r="G33" s="837"/>
      <c r="H33" s="837"/>
      <c r="I33" s="837"/>
      <c r="J33" s="837"/>
      <c r="K33" s="837"/>
      <c r="L33" s="837"/>
      <c r="M33" s="837"/>
      <c r="N33" s="837"/>
      <c r="O33" s="837"/>
      <c r="P33" s="838"/>
      <c r="Q33" s="839">
        <v>62</v>
      </c>
      <c r="R33" s="840"/>
      <c r="S33" s="840"/>
      <c r="T33" s="840"/>
      <c r="U33" s="840"/>
      <c r="V33" s="840">
        <v>60</v>
      </c>
      <c r="W33" s="840"/>
      <c r="X33" s="840"/>
      <c r="Y33" s="840"/>
      <c r="Z33" s="840"/>
      <c r="AA33" s="840">
        <v>3</v>
      </c>
      <c r="AB33" s="840"/>
      <c r="AC33" s="840"/>
      <c r="AD33" s="840"/>
      <c r="AE33" s="841"/>
      <c r="AF33" s="842">
        <v>3</v>
      </c>
      <c r="AG33" s="843"/>
      <c r="AH33" s="843"/>
      <c r="AI33" s="843"/>
      <c r="AJ33" s="844"/>
      <c r="AK33" s="911">
        <v>41</v>
      </c>
      <c r="AL33" s="912"/>
      <c r="AM33" s="912"/>
      <c r="AN33" s="912"/>
      <c r="AO33" s="912"/>
      <c r="AP33" s="912">
        <v>217</v>
      </c>
      <c r="AQ33" s="912"/>
      <c r="AR33" s="912"/>
      <c r="AS33" s="912"/>
      <c r="AT33" s="912"/>
      <c r="AU33" s="912">
        <v>217</v>
      </c>
      <c r="AV33" s="912"/>
      <c r="AW33" s="912"/>
      <c r="AX33" s="912"/>
      <c r="AY33" s="912"/>
      <c r="AZ33" s="913" t="s">
        <v>578</v>
      </c>
      <c r="BA33" s="913"/>
      <c r="BB33" s="913"/>
      <c r="BC33" s="913"/>
      <c r="BD33" s="913"/>
      <c r="BE33" s="909" t="s">
        <v>403</v>
      </c>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1"/>
    </row>
    <row r="34" spans="1:131" s="242" customFormat="1" ht="26.25" customHeight="1" x14ac:dyDescent="0.15">
      <c r="A34" s="261">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1"/>
    </row>
    <row r="35" spans="1:131" s="242" customFormat="1" ht="26.25" customHeight="1" x14ac:dyDescent="0.15">
      <c r="A35" s="261">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1"/>
    </row>
    <row r="36" spans="1:131" s="242" customFormat="1" ht="26.25" customHeight="1" x14ac:dyDescent="0.15">
      <c r="A36" s="261">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1"/>
    </row>
    <row r="37" spans="1:131" s="242" customFormat="1" ht="26.25" customHeight="1" x14ac:dyDescent="0.15">
      <c r="A37" s="261">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1"/>
    </row>
    <row r="38" spans="1:131" s="242" customFormat="1" ht="26.25" customHeight="1" x14ac:dyDescent="0.15">
      <c r="A38" s="261">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1"/>
    </row>
    <row r="39" spans="1:131" s="242" customFormat="1" ht="26.25" customHeight="1" x14ac:dyDescent="0.15">
      <c r="A39" s="261">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1"/>
    </row>
    <row r="40" spans="1:131" s="242" customFormat="1" ht="26.25" customHeight="1" x14ac:dyDescent="0.15">
      <c r="A40" s="256">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1"/>
    </row>
    <row r="41" spans="1:131" s="242" customFormat="1" ht="26.25" customHeight="1" x14ac:dyDescent="0.15">
      <c r="A41" s="256">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1"/>
    </row>
    <row r="42" spans="1:131" s="242" customFormat="1" ht="26.25" customHeight="1" x14ac:dyDescent="0.15">
      <c r="A42" s="256">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1"/>
    </row>
    <row r="43" spans="1:131" s="242" customFormat="1" ht="26.25" customHeight="1" x14ac:dyDescent="0.15">
      <c r="A43" s="256">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1"/>
    </row>
    <row r="44" spans="1:131" s="242" customFormat="1" ht="26.25" customHeight="1" x14ac:dyDescent="0.15">
      <c r="A44" s="256">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1"/>
    </row>
    <row r="45" spans="1:131" s="242" customFormat="1" ht="26.25" customHeight="1" x14ac:dyDescent="0.15">
      <c r="A45" s="256">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1"/>
    </row>
    <row r="46" spans="1:131" s="242" customFormat="1" ht="26.25" customHeight="1" x14ac:dyDescent="0.15">
      <c r="A46" s="256">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1"/>
    </row>
    <row r="47" spans="1:131" s="242" customFormat="1" ht="26.25" customHeight="1" x14ac:dyDescent="0.15">
      <c r="A47" s="256">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1"/>
    </row>
    <row r="48" spans="1:131" s="242" customFormat="1" ht="26.25" customHeight="1" x14ac:dyDescent="0.15">
      <c r="A48" s="256">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1"/>
    </row>
    <row r="49" spans="1:131" s="242" customFormat="1" ht="26.25" customHeight="1" x14ac:dyDescent="0.15">
      <c r="A49" s="256">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1"/>
    </row>
    <row r="50" spans="1:131" s="242" customFormat="1" ht="26.25" customHeight="1" x14ac:dyDescent="0.15">
      <c r="A50" s="256">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1"/>
    </row>
    <row r="51" spans="1:131" s="242" customFormat="1" ht="26.25" customHeight="1" x14ac:dyDescent="0.15">
      <c r="A51" s="256">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1"/>
    </row>
    <row r="52" spans="1:131" s="242" customFormat="1" ht="26.25" customHeight="1" x14ac:dyDescent="0.15">
      <c r="A52" s="256">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1"/>
    </row>
    <row r="53" spans="1:131" s="242" customFormat="1" ht="26.25" customHeight="1" x14ac:dyDescent="0.15">
      <c r="A53" s="256">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1"/>
    </row>
    <row r="54" spans="1:131" s="242" customFormat="1" ht="26.25" customHeight="1" x14ac:dyDescent="0.15">
      <c r="A54" s="256">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1"/>
    </row>
    <row r="55" spans="1:131" s="242" customFormat="1" ht="26.25" customHeight="1" x14ac:dyDescent="0.15">
      <c r="A55" s="256">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1"/>
    </row>
    <row r="56" spans="1:131" s="242" customFormat="1" ht="26.25" customHeight="1" x14ac:dyDescent="0.15">
      <c r="A56" s="256">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1"/>
    </row>
    <row r="57" spans="1:131" s="242" customFormat="1" ht="26.25" customHeight="1" x14ac:dyDescent="0.15">
      <c r="A57" s="256">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1"/>
    </row>
    <row r="58" spans="1:131" s="242" customFormat="1" ht="26.25" customHeight="1" x14ac:dyDescent="0.15">
      <c r="A58" s="256">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1"/>
    </row>
    <row r="59" spans="1:131" s="242" customFormat="1" ht="26.25" customHeight="1" x14ac:dyDescent="0.15">
      <c r="A59" s="256">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1"/>
    </row>
    <row r="60" spans="1:131" s="242" customFormat="1" ht="26.25" customHeight="1" x14ac:dyDescent="0.15">
      <c r="A60" s="256">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1"/>
    </row>
    <row r="61" spans="1:131" s="242" customFormat="1" ht="26.25" customHeight="1" thickBot="1" x14ac:dyDescent="0.2">
      <c r="A61" s="256">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1"/>
    </row>
    <row r="62" spans="1:131" s="242" customFormat="1" ht="26.25" customHeight="1" x14ac:dyDescent="0.15">
      <c r="A62" s="256">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1"/>
    </row>
    <row r="63" spans="1:131" s="242" customFormat="1" ht="26.25" customHeight="1" thickBot="1" x14ac:dyDescent="0.2">
      <c r="A63" s="259" t="s">
        <v>385</v>
      </c>
      <c r="B63" s="871" t="s">
        <v>406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1259</v>
      </c>
      <c r="AG63" s="923"/>
      <c r="AH63" s="923"/>
      <c r="AI63" s="923"/>
      <c r="AJ63" s="924"/>
      <c r="AK63" s="925"/>
      <c r="AL63" s="920"/>
      <c r="AM63" s="920"/>
      <c r="AN63" s="920"/>
      <c r="AO63" s="920"/>
      <c r="AP63" s="923">
        <v>4590</v>
      </c>
      <c r="AQ63" s="923"/>
      <c r="AR63" s="923"/>
      <c r="AS63" s="923"/>
      <c r="AT63" s="923"/>
      <c r="AU63" s="923">
        <v>2902</v>
      </c>
      <c r="AV63" s="923"/>
      <c r="AW63" s="923"/>
      <c r="AX63" s="923"/>
      <c r="AY63" s="923"/>
      <c r="AZ63" s="927"/>
      <c r="BA63" s="927"/>
      <c r="BB63" s="927"/>
      <c r="BC63" s="927"/>
      <c r="BD63" s="927"/>
      <c r="BE63" s="928"/>
      <c r="BF63" s="928"/>
      <c r="BG63" s="928"/>
      <c r="BH63" s="928"/>
      <c r="BI63" s="929"/>
      <c r="BJ63" s="930" t="s">
        <v>407</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1"/>
    </row>
    <row r="65" spans="1:131" s="242" customFormat="1" ht="26.25" customHeight="1" thickBot="1" x14ac:dyDescent="0.2">
      <c r="A65" s="247" t="s">
        <v>408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1"/>
    </row>
    <row r="66" spans="1:131" s="242" customFormat="1" ht="26.25" customHeight="1" x14ac:dyDescent="0.15">
      <c r="A66" s="821" t="s">
        <v>409</v>
      </c>
      <c r="B66" s="822"/>
      <c r="C66" s="822"/>
      <c r="D66" s="822"/>
      <c r="E66" s="822"/>
      <c r="F66" s="822"/>
      <c r="G66" s="822"/>
      <c r="H66" s="822"/>
      <c r="I66" s="822"/>
      <c r="J66" s="822"/>
      <c r="K66" s="822"/>
      <c r="L66" s="822"/>
      <c r="M66" s="822"/>
      <c r="N66" s="822"/>
      <c r="O66" s="822"/>
      <c r="P66" s="823"/>
      <c r="Q66" s="798" t="s">
        <v>389</v>
      </c>
      <c r="R66" s="799"/>
      <c r="S66" s="799"/>
      <c r="T66" s="799"/>
      <c r="U66" s="800"/>
      <c r="V66" s="798" t="s">
        <v>390</v>
      </c>
      <c r="W66" s="799"/>
      <c r="X66" s="799"/>
      <c r="Y66" s="799"/>
      <c r="Z66" s="800"/>
      <c r="AA66" s="798" t="s">
        <v>391</v>
      </c>
      <c r="AB66" s="799"/>
      <c r="AC66" s="799"/>
      <c r="AD66" s="799"/>
      <c r="AE66" s="800"/>
      <c r="AF66" s="933" t="s">
        <v>392</v>
      </c>
      <c r="AG66" s="894"/>
      <c r="AH66" s="894"/>
      <c r="AI66" s="894"/>
      <c r="AJ66" s="934"/>
      <c r="AK66" s="798" t="s">
        <v>393</v>
      </c>
      <c r="AL66" s="822"/>
      <c r="AM66" s="822"/>
      <c r="AN66" s="822"/>
      <c r="AO66" s="823"/>
      <c r="AP66" s="798" t="s">
        <v>394</v>
      </c>
      <c r="AQ66" s="799"/>
      <c r="AR66" s="799"/>
      <c r="AS66" s="799"/>
      <c r="AT66" s="800"/>
      <c r="AU66" s="798" t="s">
        <v>410</v>
      </c>
      <c r="AV66" s="799"/>
      <c r="AW66" s="799"/>
      <c r="AX66" s="799"/>
      <c r="AY66" s="800"/>
      <c r="AZ66" s="798" t="s">
        <v>372</v>
      </c>
      <c r="BA66" s="799"/>
      <c r="BB66" s="799"/>
      <c r="BC66" s="799"/>
      <c r="BD66" s="810"/>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15">
      <c r="A68" s="253">
        <v>1</v>
      </c>
      <c r="B68" s="950" t="s">
        <v>579</v>
      </c>
      <c r="C68" s="951"/>
      <c r="D68" s="951"/>
      <c r="E68" s="951"/>
      <c r="F68" s="951"/>
      <c r="G68" s="951"/>
      <c r="H68" s="951"/>
      <c r="I68" s="951"/>
      <c r="J68" s="951"/>
      <c r="K68" s="951"/>
      <c r="L68" s="951"/>
      <c r="M68" s="951"/>
      <c r="N68" s="951"/>
      <c r="O68" s="951"/>
      <c r="P68" s="952"/>
      <c r="Q68" s="953">
        <v>1799</v>
      </c>
      <c r="R68" s="947"/>
      <c r="S68" s="947"/>
      <c r="T68" s="947"/>
      <c r="U68" s="947"/>
      <c r="V68" s="947">
        <v>1768</v>
      </c>
      <c r="W68" s="947"/>
      <c r="X68" s="947"/>
      <c r="Y68" s="947"/>
      <c r="Z68" s="947"/>
      <c r="AA68" s="947">
        <v>31</v>
      </c>
      <c r="AB68" s="947"/>
      <c r="AC68" s="947"/>
      <c r="AD68" s="947"/>
      <c r="AE68" s="947"/>
      <c r="AF68" s="947">
        <v>31</v>
      </c>
      <c r="AG68" s="947"/>
      <c r="AH68" s="947"/>
      <c r="AI68" s="947"/>
      <c r="AJ68" s="947"/>
      <c r="AK68" s="947">
        <v>30</v>
      </c>
      <c r="AL68" s="947"/>
      <c r="AM68" s="947"/>
      <c r="AN68" s="947"/>
      <c r="AO68" s="947"/>
      <c r="AP68" s="947">
        <v>310</v>
      </c>
      <c r="AQ68" s="947"/>
      <c r="AR68" s="947"/>
      <c r="AS68" s="947"/>
      <c r="AT68" s="947"/>
      <c r="AU68" s="947">
        <v>164</v>
      </c>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15">
      <c r="A69" s="256">
        <v>2</v>
      </c>
      <c r="B69" s="954" t="s">
        <v>580</v>
      </c>
      <c r="C69" s="955"/>
      <c r="D69" s="955"/>
      <c r="E69" s="955"/>
      <c r="F69" s="955"/>
      <c r="G69" s="955"/>
      <c r="H69" s="955"/>
      <c r="I69" s="955"/>
      <c r="J69" s="955"/>
      <c r="K69" s="955"/>
      <c r="L69" s="955"/>
      <c r="M69" s="955"/>
      <c r="N69" s="955"/>
      <c r="O69" s="955"/>
      <c r="P69" s="956"/>
      <c r="Q69" s="957">
        <v>954</v>
      </c>
      <c r="R69" s="912"/>
      <c r="S69" s="912"/>
      <c r="T69" s="912"/>
      <c r="U69" s="912"/>
      <c r="V69" s="912">
        <v>244</v>
      </c>
      <c r="W69" s="912"/>
      <c r="X69" s="912"/>
      <c r="Y69" s="912"/>
      <c r="Z69" s="912"/>
      <c r="AA69" s="912">
        <v>710</v>
      </c>
      <c r="AB69" s="912"/>
      <c r="AC69" s="912"/>
      <c r="AD69" s="912"/>
      <c r="AE69" s="912"/>
      <c r="AF69" s="912">
        <v>710</v>
      </c>
      <c r="AG69" s="912"/>
      <c r="AH69" s="912"/>
      <c r="AI69" s="912"/>
      <c r="AJ69" s="912"/>
      <c r="AK69" s="912" t="s">
        <v>586</v>
      </c>
      <c r="AL69" s="912"/>
      <c r="AM69" s="912"/>
      <c r="AN69" s="912"/>
      <c r="AO69" s="912"/>
      <c r="AP69" s="912">
        <v>1080</v>
      </c>
      <c r="AQ69" s="912"/>
      <c r="AR69" s="912"/>
      <c r="AS69" s="912"/>
      <c r="AT69" s="912"/>
      <c r="AU69" s="912">
        <v>585</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15">
      <c r="A70" s="256">
        <v>3</v>
      </c>
      <c r="B70" s="954" t="s">
        <v>581</v>
      </c>
      <c r="C70" s="955"/>
      <c r="D70" s="955"/>
      <c r="E70" s="955"/>
      <c r="F70" s="955"/>
      <c r="G70" s="955"/>
      <c r="H70" s="955"/>
      <c r="I70" s="955"/>
      <c r="J70" s="955"/>
      <c r="K70" s="955"/>
      <c r="L70" s="955"/>
      <c r="M70" s="955"/>
      <c r="N70" s="955"/>
      <c r="O70" s="955"/>
      <c r="P70" s="956"/>
      <c r="Q70" s="957">
        <v>9468</v>
      </c>
      <c r="R70" s="912"/>
      <c r="S70" s="912"/>
      <c r="T70" s="912"/>
      <c r="U70" s="912"/>
      <c r="V70" s="912">
        <v>9276</v>
      </c>
      <c r="W70" s="912"/>
      <c r="X70" s="912"/>
      <c r="Y70" s="912"/>
      <c r="Z70" s="912"/>
      <c r="AA70" s="912">
        <v>192</v>
      </c>
      <c r="AB70" s="912"/>
      <c r="AC70" s="912"/>
      <c r="AD70" s="912"/>
      <c r="AE70" s="912"/>
      <c r="AF70" s="912">
        <v>192</v>
      </c>
      <c r="AG70" s="912"/>
      <c r="AH70" s="912"/>
      <c r="AI70" s="912"/>
      <c r="AJ70" s="912"/>
      <c r="AK70" s="912">
        <v>52</v>
      </c>
      <c r="AL70" s="912"/>
      <c r="AM70" s="912"/>
      <c r="AN70" s="912"/>
      <c r="AO70" s="912"/>
      <c r="AP70" s="912" t="s">
        <v>575</v>
      </c>
      <c r="AQ70" s="912"/>
      <c r="AR70" s="912"/>
      <c r="AS70" s="912"/>
      <c r="AT70" s="912"/>
      <c r="AU70" s="912" t="s">
        <v>586</v>
      </c>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15">
      <c r="A71" s="256">
        <v>4</v>
      </c>
      <c r="B71" s="954" t="s">
        <v>582</v>
      </c>
      <c r="C71" s="955"/>
      <c r="D71" s="955"/>
      <c r="E71" s="955"/>
      <c r="F71" s="955"/>
      <c r="G71" s="955"/>
      <c r="H71" s="955"/>
      <c r="I71" s="955"/>
      <c r="J71" s="955"/>
      <c r="K71" s="955"/>
      <c r="L71" s="955"/>
      <c r="M71" s="955"/>
      <c r="N71" s="955"/>
      <c r="O71" s="955"/>
      <c r="P71" s="956"/>
      <c r="Q71" s="957">
        <v>22</v>
      </c>
      <c r="R71" s="912"/>
      <c r="S71" s="912"/>
      <c r="T71" s="912"/>
      <c r="U71" s="912"/>
      <c r="V71" s="912">
        <v>16</v>
      </c>
      <c r="W71" s="912"/>
      <c r="X71" s="912"/>
      <c r="Y71" s="912"/>
      <c r="Z71" s="912"/>
      <c r="AA71" s="912">
        <v>7</v>
      </c>
      <c r="AB71" s="912"/>
      <c r="AC71" s="912"/>
      <c r="AD71" s="912"/>
      <c r="AE71" s="912"/>
      <c r="AF71" s="912">
        <v>7</v>
      </c>
      <c r="AG71" s="912"/>
      <c r="AH71" s="912"/>
      <c r="AI71" s="912"/>
      <c r="AJ71" s="912"/>
      <c r="AK71" s="912">
        <v>2</v>
      </c>
      <c r="AL71" s="912"/>
      <c r="AM71" s="912"/>
      <c r="AN71" s="912"/>
      <c r="AO71" s="912"/>
      <c r="AP71" s="912" t="s">
        <v>575</v>
      </c>
      <c r="AQ71" s="912"/>
      <c r="AR71" s="912"/>
      <c r="AS71" s="912"/>
      <c r="AT71" s="912"/>
      <c r="AU71" s="912" t="s">
        <v>575</v>
      </c>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15">
      <c r="A72" s="256">
        <v>5</v>
      </c>
      <c r="B72" s="954" t="s">
        <v>583</v>
      </c>
      <c r="C72" s="955"/>
      <c r="D72" s="955"/>
      <c r="E72" s="955"/>
      <c r="F72" s="955"/>
      <c r="G72" s="955"/>
      <c r="H72" s="955"/>
      <c r="I72" s="955"/>
      <c r="J72" s="955"/>
      <c r="K72" s="955"/>
      <c r="L72" s="955"/>
      <c r="M72" s="955"/>
      <c r="N72" s="955"/>
      <c r="O72" s="955"/>
      <c r="P72" s="956"/>
      <c r="Q72" s="957">
        <v>237</v>
      </c>
      <c r="R72" s="912"/>
      <c r="S72" s="912"/>
      <c r="T72" s="912"/>
      <c r="U72" s="912"/>
      <c r="V72" s="912">
        <v>234</v>
      </c>
      <c r="W72" s="912"/>
      <c r="X72" s="912"/>
      <c r="Y72" s="912"/>
      <c r="Z72" s="912"/>
      <c r="AA72" s="912">
        <v>3</v>
      </c>
      <c r="AB72" s="912"/>
      <c r="AC72" s="912"/>
      <c r="AD72" s="912"/>
      <c r="AE72" s="912"/>
      <c r="AF72" s="912">
        <v>3</v>
      </c>
      <c r="AG72" s="912"/>
      <c r="AH72" s="912"/>
      <c r="AI72" s="912"/>
      <c r="AJ72" s="912"/>
      <c r="AK72" s="912">
        <v>122</v>
      </c>
      <c r="AL72" s="912"/>
      <c r="AM72" s="912"/>
      <c r="AN72" s="912"/>
      <c r="AO72" s="912"/>
      <c r="AP72" s="912" t="s">
        <v>575</v>
      </c>
      <c r="AQ72" s="912"/>
      <c r="AR72" s="912"/>
      <c r="AS72" s="912"/>
      <c r="AT72" s="912"/>
      <c r="AU72" s="912" t="s">
        <v>575</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15">
      <c r="A73" s="256">
        <v>6</v>
      </c>
      <c r="B73" s="954" t="s">
        <v>584</v>
      </c>
      <c r="C73" s="955"/>
      <c r="D73" s="955"/>
      <c r="E73" s="955"/>
      <c r="F73" s="955"/>
      <c r="G73" s="955"/>
      <c r="H73" s="955"/>
      <c r="I73" s="955"/>
      <c r="J73" s="955"/>
      <c r="K73" s="955"/>
      <c r="L73" s="955"/>
      <c r="M73" s="955"/>
      <c r="N73" s="955"/>
      <c r="O73" s="955"/>
      <c r="P73" s="956"/>
      <c r="Q73" s="957">
        <v>222319</v>
      </c>
      <c r="R73" s="912"/>
      <c r="S73" s="912"/>
      <c r="T73" s="912"/>
      <c r="U73" s="912"/>
      <c r="V73" s="912">
        <v>215489</v>
      </c>
      <c r="W73" s="912"/>
      <c r="X73" s="912"/>
      <c r="Y73" s="912"/>
      <c r="Z73" s="912"/>
      <c r="AA73" s="912">
        <v>6830</v>
      </c>
      <c r="AB73" s="912"/>
      <c r="AC73" s="912"/>
      <c r="AD73" s="912"/>
      <c r="AE73" s="912"/>
      <c r="AF73" s="912">
        <v>6830</v>
      </c>
      <c r="AG73" s="912"/>
      <c r="AH73" s="912"/>
      <c r="AI73" s="912"/>
      <c r="AJ73" s="912"/>
      <c r="AK73" s="912" t="s">
        <v>575</v>
      </c>
      <c r="AL73" s="912"/>
      <c r="AM73" s="912"/>
      <c r="AN73" s="912"/>
      <c r="AO73" s="912"/>
      <c r="AP73" s="912" t="s">
        <v>575</v>
      </c>
      <c r="AQ73" s="912"/>
      <c r="AR73" s="912"/>
      <c r="AS73" s="912"/>
      <c r="AT73" s="912"/>
      <c r="AU73" s="912" t="s">
        <v>575</v>
      </c>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15">
      <c r="A74" s="256">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15">
      <c r="A75" s="256">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15">
      <c r="A76" s="256">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15">
      <c r="A77" s="256">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15">
      <c r="A78" s="256">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15">
      <c r="A79" s="256">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15">
      <c r="A80" s="256">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15">
      <c r="A81" s="256">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15">
      <c r="A82" s="256">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15">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15">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15">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15">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15">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
      <c r="A88" s="259" t="s">
        <v>385</v>
      </c>
      <c r="B88" s="871" t="s">
        <v>411</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7772</v>
      </c>
      <c r="AG88" s="923"/>
      <c r="AH88" s="923"/>
      <c r="AI88" s="923"/>
      <c r="AJ88" s="923"/>
      <c r="AK88" s="920"/>
      <c r="AL88" s="920"/>
      <c r="AM88" s="920"/>
      <c r="AN88" s="920"/>
      <c r="AO88" s="920"/>
      <c r="AP88" s="923">
        <v>1390</v>
      </c>
      <c r="AQ88" s="923"/>
      <c r="AR88" s="923"/>
      <c r="AS88" s="923"/>
      <c r="AT88" s="923"/>
      <c r="AU88" s="923">
        <v>749</v>
      </c>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385</v>
      </c>
      <c r="BR102" s="871" t="s">
        <v>412</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v>4</v>
      </c>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413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414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415</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416</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2" t="s">
        <v>417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15">
      <c r="A109" s="995" t="s">
        <v>419</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420</v>
      </c>
      <c r="AB109" s="976"/>
      <c r="AC109" s="976"/>
      <c r="AD109" s="976"/>
      <c r="AE109" s="977"/>
      <c r="AF109" s="975" t="s">
        <v>302</v>
      </c>
      <c r="AG109" s="976"/>
      <c r="AH109" s="976"/>
      <c r="AI109" s="976"/>
      <c r="AJ109" s="977"/>
      <c r="AK109" s="975" t="s">
        <v>301</v>
      </c>
      <c r="AL109" s="976"/>
      <c r="AM109" s="976"/>
      <c r="AN109" s="976"/>
      <c r="AO109" s="977"/>
      <c r="AP109" s="975" t="s">
        <v>421</v>
      </c>
      <c r="AQ109" s="976"/>
      <c r="AR109" s="976"/>
      <c r="AS109" s="976"/>
      <c r="AT109" s="978"/>
      <c r="AU109" s="995" t="s">
        <v>419</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420</v>
      </c>
      <c r="BR109" s="976"/>
      <c r="BS109" s="976"/>
      <c r="BT109" s="976"/>
      <c r="BU109" s="977"/>
      <c r="BV109" s="975" t="s">
        <v>302</v>
      </c>
      <c r="BW109" s="976"/>
      <c r="BX109" s="976"/>
      <c r="BY109" s="976"/>
      <c r="BZ109" s="977"/>
      <c r="CA109" s="975" t="s">
        <v>301</v>
      </c>
      <c r="CB109" s="976"/>
      <c r="CC109" s="976"/>
      <c r="CD109" s="976"/>
      <c r="CE109" s="977"/>
      <c r="CF109" s="996" t="s">
        <v>421</v>
      </c>
      <c r="CG109" s="996"/>
      <c r="CH109" s="996"/>
      <c r="CI109" s="996"/>
      <c r="CJ109" s="996"/>
      <c r="CK109" s="975" t="s">
        <v>422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420</v>
      </c>
      <c r="DH109" s="976"/>
      <c r="DI109" s="976"/>
      <c r="DJ109" s="976"/>
      <c r="DK109" s="977"/>
      <c r="DL109" s="975" t="s">
        <v>302</v>
      </c>
      <c r="DM109" s="976"/>
      <c r="DN109" s="976"/>
      <c r="DO109" s="976"/>
      <c r="DP109" s="977"/>
      <c r="DQ109" s="975" t="s">
        <v>301</v>
      </c>
      <c r="DR109" s="976"/>
      <c r="DS109" s="976"/>
      <c r="DT109" s="976"/>
      <c r="DU109" s="977"/>
      <c r="DV109" s="975" t="s">
        <v>421</v>
      </c>
      <c r="DW109" s="976"/>
      <c r="DX109" s="976"/>
      <c r="DY109" s="976"/>
      <c r="DZ109" s="978"/>
    </row>
    <row r="110" spans="1:131" s="241" customFormat="1" ht="26.25" customHeight="1" x14ac:dyDescent="0.15">
      <c r="A110" s="979" t="s">
        <v>423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1433317</v>
      </c>
      <c r="AB110" s="983"/>
      <c r="AC110" s="983"/>
      <c r="AD110" s="983"/>
      <c r="AE110" s="984"/>
      <c r="AF110" s="985">
        <v>1393783</v>
      </c>
      <c r="AG110" s="983"/>
      <c r="AH110" s="983"/>
      <c r="AI110" s="983"/>
      <c r="AJ110" s="984"/>
      <c r="AK110" s="985">
        <v>1368822</v>
      </c>
      <c r="AL110" s="983"/>
      <c r="AM110" s="983"/>
      <c r="AN110" s="983"/>
      <c r="AO110" s="984"/>
      <c r="AP110" s="986">
        <v>20.2</v>
      </c>
      <c r="AQ110" s="987"/>
      <c r="AR110" s="987"/>
      <c r="AS110" s="987"/>
      <c r="AT110" s="988"/>
      <c r="AU110" s="989" t="s">
        <v>72</v>
      </c>
      <c r="AV110" s="990"/>
      <c r="AW110" s="990"/>
      <c r="AX110" s="990"/>
      <c r="AY110" s="990"/>
      <c r="AZ110" s="1031" t="s">
        <v>424</v>
      </c>
      <c r="BA110" s="980"/>
      <c r="BB110" s="980"/>
      <c r="BC110" s="980"/>
      <c r="BD110" s="980"/>
      <c r="BE110" s="980"/>
      <c r="BF110" s="980"/>
      <c r="BG110" s="980"/>
      <c r="BH110" s="980"/>
      <c r="BI110" s="980"/>
      <c r="BJ110" s="980"/>
      <c r="BK110" s="980"/>
      <c r="BL110" s="980"/>
      <c r="BM110" s="980"/>
      <c r="BN110" s="980"/>
      <c r="BO110" s="980"/>
      <c r="BP110" s="981"/>
      <c r="BQ110" s="1017">
        <v>12443095</v>
      </c>
      <c r="BR110" s="1018"/>
      <c r="BS110" s="1018"/>
      <c r="BT110" s="1018"/>
      <c r="BU110" s="1018"/>
      <c r="BV110" s="1018">
        <v>11646751</v>
      </c>
      <c r="BW110" s="1018"/>
      <c r="BX110" s="1018"/>
      <c r="BY110" s="1018"/>
      <c r="BZ110" s="1018"/>
      <c r="CA110" s="1018">
        <v>10973589</v>
      </c>
      <c r="CB110" s="1018"/>
      <c r="CC110" s="1018"/>
      <c r="CD110" s="1018"/>
      <c r="CE110" s="1018"/>
      <c r="CF110" s="1032">
        <v>162</v>
      </c>
      <c r="CG110" s="1033"/>
      <c r="CH110" s="1033"/>
      <c r="CI110" s="1033"/>
      <c r="CJ110" s="1033"/>
      <c r="CK110" s="1034" t="s">
        <v>425</v>
      </c>
      <c r="CL110" s="1035"/>
      <c r="CM110" s="1014" t="s">
        <v>426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427</v>
      </c>
      <c r="DH110" s="1018"/>
      <c r="DI110" s="1018"/>
      <c r="DJ110" s="1018"/>
      <c r="DK110" s="1018"/>
      <c r="DL110" s="1018" t="s">
        <v>407</v>
      </c>
      <c r="DM110" s="1018"/>
      <c r="DN110" s="1018"/>
      <c r="DO110" s="1018"/>
      <c r="DP110" s="1018"/>
      <c r="DQ110" s="1018" t="s">
        <v>407</v>
      </c>
      <c r="DR110" s="1018"/>
      <c r="DS110" s="1018"/>
      <c r="DT110" s="1018"/>
      <c r="DU110" s="1018"/>
      <c r="DV110" s="1019" t="s">
        <v>427</v>
      </c>
      <c r="DW110" s="1019"/>
      <c r="DX110" s="1019"/>
      <c r="DY110" s="1019"/>
      <c r="DZ110" s="1020"/>
    </row>
    <row r="111" spans="1:131" s="241" customFormat="1" ht="26.25" customHeight="1" x14ac:dyDescent="0.15">
      <c r="A111" s="1021" t="s">
        <v>428</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124</v>
      </c>
      <c r="AB111" s="1025"/>
      <c r="AC111" s="1025"/>
      <c r="AD111" s="1025"/>
      <c r="AE111" s="1026"/>
      <c r="AF111" s="1027" t="s">
        <v>427</v>
      </c>
      <c r="AG111" s="1025"/>
      <c r="AH111" s="1025"/>
      <c r="AI111" s="1025"/>
      <c r="AJ111" s="1026"/>
      <c r="AK111" s="1027" t="s">
        <v>427</v>
      </c>
      <c r="AL111" s="1025"/>
      <c r="AM111" s="1025"/>
      <c r="AN111" s="1025"/>
      <c r="AO111" s="1026"/>
      <c r="AP111" s="1028" t="s">
        <v>407</v>
      </c>
      <c r="AQ111" s="1029"/>
      <c r="AR111" s="1029"/>
      <c r="AS111" s="1029"/>
      <c r="AT111" s="1030"/>
      <c r="AU111" s="991"/>
      <c r="AV111" s="992"/>
      <c r="AW111" s="992"/>
      <c r="AX111" s="992"/>
      <c r="AY111" s="992"/>
      <c r="AZ111" s="1040" t="s">
        <v>429</v>
      </c>
      <c r="BA111" s="1041"/>
      <c r="BB111" s="1041"/>
      <c r="BC111" s="1041"/>
      <c r="BD111" s="1041"/>
      <c r="BE111" s="1041"/>
      <c r="BF111" s="1041"/>
      <c r="BG111" s="1041"/>
      <c r="BH111" s="1041"/>
      <c r="BI111" s="1041"/>
      <c r="BJ111" s="1041"/>
      <c r="BK111" s="1041"/>
      <c r="BL111" s="1041"/>
      <c r="BM111" s="1041"/>
      <c r="BN111" s="1041"/>
      <c r="BO111" s="1041"/>
      <c r="BP111" s="1042"/>
      <c r="BQ111" s="1010" t="s">
        <v>427</v>
      </c>
      <c r="BR111" s="1011"/>
      <c r="BS111" s="1011"/>
      <c r="BT111" s="1011"/>
      <c r="BU111" s="1011"/>
      <c r="BV111" s="1011" t="s">
        <v>427</v>
      </c>
      <c r="BW111" s="1011"/>
      <c r="BX111" s="1011"/>
      <c r="BY111" s="1011"/>
      <c r="BZ111" s="1011"/>
      <c r="CA111" s="1011" t="s">
        <v>427</v>
      </c>
      <c r="CB111" s="1011"/>
      <c r="CC111" s="1011"/>
      <c r="CD111" s="1011"/>
      <c r="CE111" s="1011"/>
      <c r="CF111" s="1005" t="s">
        <v>407</v>
      </c>
      <c r="CG111" s="1006"/>
      <c r="CH111" s="1006"/>
      <c r="CI111" s="1006"/>
      <c r="CJ111" s="1006"/>
      <c r="CK111" s="1036"/>
      <c r="CL111" s="1037"/>
      <c r="CM111" s="1007" t="s">
        <v>430</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407</v>
      </c>
      <c r="DH111" s="1011"/>
      <c r="DI111" s="1011"/>
      <c r="DJ111" s="1011"/>
      <c r="DK111" s="1011"/>
      <c r="DL111" s="1011" t="s">
        <v>407</v>
      </c>
      <c r="DM111" s="1011"/>
      <c r="DN111" s="1011"/>
      <c r="DO111" s="1011"/>
      <c r="DP111" s="1011"/>
      <c r="DQ111" s="1011" t="s">
        <v>427</v>
      </c>
      <c r="DR111" s="1011"/>
      <c r="DS111" s="1011"/>
      <c r="DT111" s="1011"/>
      <c r="DU111" s="1011"/>
      <c r="DV111" s="1012" t="s">
        <v>407</v>
      </c>
      <c r="DW111" s="1012"/>
      <c r="DX111" s="1012"/>
      <c r="DY111" s="1012"/>
      <c r="DZ111" s="1013"/>
    </row>
    <row r="112" spans="1:131" s="241" customFormat="1" ht="26.25" customHeight="1" x14ac:dyDescent="0.15">
      <c r="A112" s="1043" t="s">
        <v>431</v>
      </c>
      <c r="B112" s="1044"/>
      <c r="C112" s="1041" t="s">
        <v>432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124</v>
      </c>
      <c r="AB112" s="1050"/>
      <c r="AC112" s="1050"/>
      <c r="AD112" s="1050"/>
      <c r="AE112" s="1051"/>
      <c r="AF112" s="1052" t="s">
        <v>407</v>
      </c>
      <c r="AG112" s="1050"/>
      <c r="AH112" s="1050"/>
      <c r="AI112" s="1050"/>
      <c r="AJ112" s="1051"/>
      <c r="AK112" s="1052" t="s">
        <v>124</v>
      </c>
      <c r="AL112" s="1050"/>
      <c r="AM112" s="1050"/>
      <c r="AN112" s="1050"/>
      <c r="AO112" s="1051"/>
      <c r="AP112" s="1053" t="s">
        <v>124</v>
      </c>
      <c r="AQ112" s="1054"/>
      <c r="AR112" s="1054"/>
      <c r="AS112" s="1054"/>
      <c r="AT112" s="1055"/>
      <c r="AU112" s="991"/>
      <c r="AV112" s="992"/>
      <c r="AW112" s="992"/>
      <c r="AX112" s="992"/>
      <c r="AY112" s="992"/>
      <c r="AZ112" s="1040" t="s">
        <v>433</v>
      </c>
      <c r="BA112" s="1041"/>
      <c r="BB112" s="1041"/>
      <c r="BC112" s="1041"/>
      <c r="BD112" s="1041"/>
      <c r="BE112" s="1041"/>
      <c r="BF112" s="1041"/>
      <c r="BG112" s="1041"/>
      <c r="BH112" s="1041"/>
      <c r="BI112" s="1041"/>
      <c r="BJ112" s="1041"/>
      <c r="BK112" s="1041"/>
      <c r="BL112" s="1041"/>
      <c r="BM112" s="1041"/>
      <c r="BN112" s="1041"/>
      <c r="BO112" s="1041"/>
      <c r="BP112" s="1042"/>
      <c r="BQ112" s="1010">
        <v>3210071</v>
      </c>
      <c r="BR112" s="1011"/>
      <c r="BS112" s="1011"/>
      <c r="BT112" s="1011"/>
      <c r="BU112" s="1011"/>
      <c r="BV112" s="1011">
        <v>3029680</v>
      </c>
      <c r="BW112" s="1011"/>
      <c r="BX112" s="1011"/>
      <c r="BY112" s="1011"/>
      <c r="BZ112" s="1011"/>
      <c r="CA112" s="1011">
        <v>2901743</v>
      </c>
      <c r="CB112" s="1011"/>
      <c r="CC112" s="1011"/>
      <c r="CD112" s="1011"/>
      <c r="CE112" s="1011"/>
      <c r="CF112" s="1005">
        <v>42.9</v>
      </c>
      <c r="CG112" s="1006"/>
      <c r="CH112" s="1006"/>
      <c r="CI112" s="1006"/>
      <c r="CJ112" s="1006"/>
      <c r="CK112" s="1036"/>
      <c r="CL112" s="1037"/>
      <c r="CM112" s="1007" t="s">
        <v>434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427</v>
      </c>
      <c r="DH112" s="1011"/>
      <c r="DI112" s="1011"/>
      <c r="DJ112" s="1011"/>
      <c r="DK112" s="1011"/>
      <c r="DL112" s="1011" t="s">
        <v>407</v>
      </c>
      <c r="DM112" s="1011"/>
      <c r="DN112" s="1011"/>
      <c r="DO112" s="1011"/>
      <c r="DP112" s="1011"/>
      <c r="DQ112" s="1011" t="s">
        <v>427</v>
      </c>
      <c r="DR112" s="1011"/>
      <c r="DS112" s="1011"/>
      <c r="DT112" s="1011"/>
      <c r="DU112" s="1011"/>
      <c r="DV112" s="1012" t="s">
        <v>427</v>
      </c>
      <c r="DW112" s="1012"/>
      <c r="DX112" s="1012"/>
      <c r="DY112" s="1012"/>
      <c r="DZ112" s="1013"/>
    </row>
    <row r="113" spans="1:130" s="241" customFormat="1" ht="26.25" customHeight="1" x14ac:dyDescent="0.15">
      <c r="A113" s="1045"/>
      <c r="B113" s="1046"/>
      <c r="C113" s="1041" t="s">
        <v>435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247664</v>
      </c>
      <c r="AB113" s="1025"/>
      <c r="AC113" s="1025"/>
      <c r="AD113" s="1025"/>
      <c r="AE113" s="1026"/>
      <c r="AF113" s="1027">
        <v>242057</v>
      </c>
      <c r="AG113" s="1025"/>
      <c r="AH113" s="1025"/>
      <c r="AI113" s="1025"/>
      <c r="AJ113" s="1026"/>
      <c r="AK113" s="1027">
        <v>226879</v>
      </c>
      <c r="AL113" s="1025"/>
      <c r="AM113" s="1025"/>
      <c r="AN113" s="1025"/>
      <c r="AO113" s="1026"/>
      <c r="AP113" s="1028">
        <v>3.4</v>
      </c>
      <c r="AQ113" s="1029"/>
      <c r="AR113" s="1029"/>
      <c r="AS113" s="1029"/>
      <c r="AT113" s="1030"/>
      <c r="AU113" s="991"/>
      <c r="AV113" s="992"/>
      <c r="AW113" s="992"/>
      <c r="AX113" s="992"/>
      <c r="AY113" s="992"/>
      <c r="AZ113" s="1040" t="s">
        <v>436</v>
      </c>
      <c r="BA113" s="1041"/>
      <c r="BB113" s="1041"/>
      <c r="BC113" s="1041"/>
      <c r="BD113" s="1041"/>
      <c r="BE113" s="1041"/>
      <c r="BF113" s="1041"/>
      <c r="BG113" s="1041"/>
      <c r="BH113" s="1041"/>
      <c r="BI113" s="1041"/>
      <c r="BJ113" s="1041"/>
      <c r="BK113" s="1041"/>
      <c r="BL113" s="1041"/>
      <c r="BM113" s="1041"/>
      <c r="BN113" s="1041"/>
      <c r="BO113" s="1041"/>
      <c r="BP113" s="1042"/>
      <c r="BQ113" s="1010">
        <v>1091450</v>
      </c>
      <c r="BR113" s="1011"/>
      <c r="BS113" s="1011"/>
      <c r="BT113" s="1011"/>
      <c r="BU113" s="1011"/>
      <c r="BV113" s="1011">
        <v>894992</v>
      </c>
      <c r="BW113" s="1011"/>
      <c r="BX113" s="1011"/>
      <c r="BY113" s="1011"/>
      <c r="BZ113" s="1011"/>
      <c r="CA113" s="1011">
        <v>748869</v>
      </c>
      <c r="CB113" s="1011"/>
      <c r="CC113" s="1011"/>
      <c r="CD113" s="1011"/>
      <c r="CE113" s="1011"/>
      <c r="CF113" s="1005">
        <v>11.1</v>
      </c>
      <c r="CG113" s="1006"/>
      <c r="CH113" s="1006"/>
      <c r="CI113" s="1006"/>
      <c r="CJ113" s="1006"/>
      <c r="CK113" s="1036"/>
      <c r="CL113" s="1037"/>
      <c r="CM113" s="1007" t="s">
        <v>437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407</v>
      </c>
      <c r="DH113" s="1050"/>
      <c r="DI113" s="1050"/>
      <c r="DJ113" s="1050"/>
      <c r="DK113" s="1051"/>
      <c r="DL113" s="1052" t="s">
        <v>407</v>
      </c>
      <c r="DM113" s="1050"/>
      <c r="DN113" s="1050"/>
      <c r="DO113" s="1050"/>
      <c r="DP113" s="1051"/>
      <c r="DQ113" s="1052" t="s">
        <v>407</v>
      </c>
      <c r="DR113" s="1050"/>
      <c r="DS113" s="1050"/>
      <c r="DT113" s="1050"/>
      <c r="DU113" s="1051"/>
      <c r="DV113" s="1053" t="s">
        <v>427</v>
      </c>
      <c r="DW113" s="1054"/>
      <c r="DX113" s="1054"/>
      <c r="DY113" s="1054"/>
      <c r="DZ113" s="1055"/>
    </row>
    <row r="114" spans="1:130" s="241" customFormat="1" ht="26.25" customHeight="1" x14ac:dyDescent="0.15">
      <c r="A114" s="1045"/>
      <c r="B114" s="1046"/>
      <c r="C114" s="1041" t="s">
        <v>438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231390</v>
      </c>
      <c r="AB114" s="1050"/>
      <c r="AC114" s="1050"/>
      <c r="AD114" s="1050"/>
      <c r="AE114" s="1051"/>
      <c r="AF114" s="1052">
        <v>230532</v>
      </c>
      <c r="AG114" s="1050"/>
      <c r="AH114" s="1050"/>
      <c r="AI114" s="1050"/>
      <c r="AJ114" s="1051"/>
      <c r="AK114" s="1052">
        <v>214254</v>
      </c>
      <c r="AL114" s="1050"/>
      <c r="AM114" s="1050"/>
      <c r="AN114" s="1050"/>
      <c r="AO114" s="1051"/>
      <c r="AP114" s="1053">
        <v>3.2</v>
      </c>
      <c r="AQ114" s="1054"/>
      <c r="AR114" s="1054"/>
      <c r="AS114" s="1054"/>
      <c r="AT114" s="1055"/>
      <c r="AU114" s="991"/>
      <c r="AV114" s="992"/>
      <c r="AW114" s="992"/>
      <c r="AX114" s="992"/>
      <c r="AY114" s="992"/>
      <c r="AZ114" s="1040" t="s">
        <v>439</v>
      </c>
      <c r="BA114" s="1041"/>
      <c r="BB114" s="1041"/>
      <c r="BC114" s="1041"/>
      <c r="BD114" s="1041"/>
      <c r="BE114" s="1041"/>
      <c r="BF114" s="1041"/>
      <c r="BG114" s="1041"/>
      <c r="BH114" s="1041"/>
      <c r="BI114" s="1041"/>
      <c r="BJ114" s="1041"/>
      <c r="BK114" s="1041"/>
      <c r="BL114" s="1041"/>
      <c r="BM114" s="1041"/>
      <c r="BN114" s="1041"/>
      <c r="BO114" s="1041"/>
      <c r="BP114" s="1042"/>
      <c r="BQ114" s="1010">
        <v>2959848</v>
      </c>
      <c r="BR114" s="1011"/>
      <c r="BS114" s="1011"/>
      <c r="BT114" s="1011"/>
      <c r="BU114" s="1011"/>
      <c r="BV114" s="1011">
        <v>2834244</v>
      </c>
      <c r="BW114" s="1011"/>
      <c r="BX114" s="1011"/>
      <c r="BY114" s="1011"/>
      <c r="BZ114" s="1011"/>
      <c r="CA114" s="1011">
        <v>2780058</v>
      </c>
      <c r="CB114" s="1011"/>
      <c r="CC114" s="1011"/>
      <c r="CD114" s="1011"/>
      <c r="CE114" s="1011"/>
      <c r="CF114" s="1005">
        <v>41.1</v>
      </c>
      <c r="CG114" s="1006"/>
      <c r="CH114" s="1006"/>
      <c r="CI114" s="1006"/>
      <c r="CJ114" s="1006"/>
      <c r="CK114" s="1036"/>
      <c r="CL114" s="1037"/>
      <c r="CM114" s="1007" t="s">
        <v>440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407</v>
      </c>
      <c r="DH114" s="1050"/>
      <c r="DI114" s="1050"/>
      <c r="DJ114" s="1050"/>
      <c r="DK114" s="1051"/>
      <c r="DL114" s="1052" t="s">
        <v>407</v>
      </c>
      <c r="DM114" s="1050"/>
      <c r="DN114" s="1050"/>
      <c r="DO114" s="1050"/>
      <c r="DP114" s="1051"/>
      <c r="DQ114" s="1052" t="s">
        <v>427</v>
      </c>
      <c r="DR114" s="1050"/>
      <c r="DS114" s="1050"/>
      <c r="DT114" s="1050"/>
      <c r="DU114" s="1051"/>
      <c r="DV114" s="1053" t="s">
        <v>427</v>
      </c>
      <c r="DW114" s="1054"/>
      <c r="DX114" s="1054"/>
      <c r="DY114" s="1054"/>
      <c r="DZ114" s="1055"/>
    </row>
    <row r="115" spans="1:130" s="241" customFormat="1" ht="26.25" customHeight="1" x14ac:dyDescent="0.15">
      <c r="A115" s="1045"/>
      <c r="B115" s="1046"/>
      <c r="C115" s="1041" t="s">
        <v>441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11422</v>
      </c>
      <c r="AB115" s="1025"/>
      <c r="AC115" s="1025"/>
      <c r="AD115" s="1025"/>
      <c r="AE115" s="1026"/>
      <c r="AF115" s="1027" t="s">
        <v>407</v>
      </c>
      <c r="AG115" s="1025"/>
      <c r="AH115" s="1025"/>
      <c r="AI115" s="1025"/>
      <c r="AJ115" s="1026"/>
      <c r="AK115" s="1027" t="s">
        <v>407</v>
      </c>
      <c r="AL115" s="1025"/>
      <c r="AM115" s="1025"/>
      <c r="AN115" s="1025"/>
      <c r="AO115" s="1026"/>
      <c r="AP115" s="1028" t="s">
        <v>427</v>
      </c>
      <c r="AQ115" s="1029"/>
      <c r="AR115" s="1029"/>
      <c r="AS115" s="1029"/>
      <c r="AT115" s="1030"/>
      <c r="AU115" s="991"/>
      <c r="AV115" s="992"/>
      <c r="AW115" s="992"/>
      <c r="AX115" s="992"/>
      <c r="AY115" s="992"/>
      <c r="AZ115" s="1040" t="s">
        <v>442</v>
      </c>
      <c r="BA115" s="1041"/>
      <c r="BB115" s="1041"/>
      <c r="BC115" s="1041"/>
      <c r="BD115" s="1041"/>
      <c r="BE115" s="1041"/>
      <c r="BF115" s="1041"/>
      <c r="BG115" s="1041"/>
      <c r="BH115" s="1041"/>
      <c r="BI115" s="1041"/>
      <c r="BJ115" s="1041"/>
      <c r="BK115" s="1041"/>
      <c r="BL115" s="1041"/>
      <c r="BM115" s="1041"/>
      <c r="BN115" s="1041"/>
      <c r="BO115" s="1041"/>
      <c r="BP115" s="1042"/>
      <c r="BQ115" s="1010" t="s">
        <v>124</v>
      </c>
      <c r="BR115" s="1011"/>
      <c r="BS115" s="1011"/>
      <c r="BT115" s="1011"/>
      <c r="BU115" s="1011"/>
      <c r="BV115" s="1011" t="s">
        <v>427</v>
      </c>
      <c r="BW115" s="1011"/>
      <c r="BX115" s="1011"/>
      <c r="BY115" s="1011"/>
      <c r="BZ115" s="1011"/>
      <c r="CA115" s="1011" t="s">
        <v>407</v>
      </c>
      <c r="CB115" s="1011"/>
      <c r="CC115" s="1011"/>
      <c r="CD115" s="1011"/>
      <c r="CE115" s="1011"/>
      <c r="CF115" s="1005" t="s">
        <v>124</v>
      </c>
      <c r="CG115" s="1006"/>
      <c r="CH115" s="1006"/>
      <c r="CI115" s="1006"/>
      <c r="CJ115" s="1006"/>
      <c r="CK115" s="1036"/>
      <c r="CL115" s="1037"/>
      <c r="CM115" s="1040" t="s">
        <v>443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427</v>
      </c>
      <c r="DH115" s="1050"/>
      <c r="DI115" s="1050"/>
      <c r="DJ115" s="1050"/>
      <c r="DK115" s="1051"/>
      <c r="DL115" s="1052" t="s">
        <v>407</v>
      </c>
      <c r="DM115" s="1050"/>
      <c r="DN115" s="1050"/>
      <c r="DO115" s="1050"/>
      <c r="DP115" s="1051"/>
      <c r="DQ115" s="1052" t="s">
        <v>407</v>
      </c>
      <c r="DR115" s="1050"/>
      <c r="DS115" s="1050"/>
      <c r="DT115" s="1050"/>
      <c r="DU115" s="1051"/>
      <c r="DV115" s="1053" t="s">
        <v>427</v>
      </c>
      <c r="DW115" s="1054"/>
      <c r="DX115" s="1054"/>
      <c r="DY115" s="1054"/>
      <c r="DZ115" s="1055"/>
    </row>
    <row r="116" spans="1:130" s="241" customFormat="1" ht="26.25" customHeight="1" x14ac:dyDescent="0.15">
      <c r="A116" s="1047"/>
      <c r="B116" s="1048"/>
      <c r="C116" s="1056" t="s">
        <v>444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427</v>
      </c>
      <c r="AB116" s="1050"/>
      <c r="AC116" s="1050"/>
      <c r="AD116" s="1050"/>
      <c r="AE116" s="1051"/>
      <c r="AF116" s="1052" t="s">
        <v>124</v>
      </c>
      <c r="AG116" s="1050"/>
      <c r="AH116" s="1050"/>
      <c r="AI116" s="1050"/>
      <c r="AJ116" s="1051"/>
      <c r="AK116" s="1052" t="s">
        <v>407</v>
      </c>
      <c r="AL116" s="1050"/>
      <c r="AM116" s="1050"/>
      <c r="AN116" s="1050"/>
      <c r="AO116" s="1051"/>
      <c r="AP116" s="1053" t="s">
        <v>124</v>
      </c>
      <c r="AQ116" s="1054"/>
      <c r="AR116" s="1054"/>
      <c r="AS116" s="1054"/>
      <c r="AT116" s="1055"/>
      <c r="AU116" s="991"/>
      <c r="AV116" s="992"/>
      <c r="AW116" s="992"/>
      <c r="AX116" s="992"/>
      <c r="AY116" s="992"/>
      <c r="AZ116" s="1058" t="s">
        <v>445</v>
      </c>
      <c r="BA116" s="1059"/>
      <c r="BB116" s="1059"/>
      <c r="BC116" s="1059"/>
      <c r="BD116" s="1059"/>
      <c r="BE116" s="1059"/>
      <c r="BF116" s="1059"/>
      <c r="BG116" s="1059"/>
      <c r="BH116" s="1059"/>
      <c r="BI116" s="1059"/>
      <c r="BJ116" s="1059"/>
      <c r="BK116" s="1059"/>
      <c r="BL116" s="1059"/>
      <c r="BM116" s="1059"/>
      <c r="BN116" s="1059"/>
      <c r="BO116" s="1059"/>
      <c r="BP116" s="1060"/>
      <c r="BQ116" s="1010" t="s">
        <v>427</v>
      </c>
      <c r="BR116" s="1011"/>
      <c r="BS116" s="1011"/>
      <c r="BT116" s="1011"/>
      <c r="BU116" s="1011"/>
      <c r="BV116" s="1011" t="s">
        <v>427</v>
      </c>
      <c r="BW116" s="1011"/>
      <c r="BX116" s="1011"/>
      <c r="BY116" s="1011"/>
      <c r="BZ116" s="1011"/>
      <c r="CA116" s="1011" t="s">
        <v>407</v>
      </c>
      <c r="CB116" s="1011"/>
      <c r="CC116" s="1011"/>
      <c r="CD116" s="1011"/>
      <c r="CE116" s="1011"/>
      <c r="CF116" s="1005" t="s">
        <v>427</v>
      </c>
      <c r="CG116" s="1006"/>
      <c r="CH116" s="1006"/>
      <c r="CI116" s="1006"/>
      <c r="CJ116" s="1006"/>
      <c r="CK116" s="1036"/>
      <c r="CL116" s="1037"/>
      <c r="CM116" s="1007" t="s">
        <v>446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124</v>
      </c>
      <c r="DH116" s="1050"/>
      <c r="DI116" s="1050"/>
      <c r="DJ116" s="1050"/>
      <c r="DK116" s="1051"/>
      <c r="DL116" s="1052" t="s">
        <v>427</v>
      </c>
      <c r="DM116" s="1050"/>
      <c r="DN116" s="1050"/>
      <c r="DO116" s="1050"/>
      <c r="DP116" s="1051"/>
      <c r="DQ116" s="1052" t="s">
        <v>124</v>
      </c>
      <c r="DR116" s="1050"/>
      <c r="DS116" s="1050"/>
      <c r="DT116" s="1050"/>
      <c r="DU116" s="1051"/>
      <c r="DV116" s="1053" t="s">
        <v>427</v>
      </c>
      <c r="DW116" s="1054"/>
      <c r="DX116" s="1054"/>
      <c r="DY116" s="1054"/>
      <c r="DZ116" s="1055"/>
    </row>
    <row r="117" spans="1:130" s="241" customFormat="1" ht="26.25" customHeight="1" x14ac:dyDescent="0.15">
      <c r="A117" s="995" t="s">
        <v>181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447</v>
      </c>
      <c r="Z117" s="977"/>
      <c r="AA117" s="1067">
        <v>1923793</v>
      </c>
      <c r="AB117" s="1068"/>
      <c r="AC117" s="1068"/>
      <c r="AD117" s="1068"/>
      <c r="AE117" s="1069"/>
      <c r="AF117" s="1070">
        <v>1866372</v>
      </c>
      <c r="AG117" s="1068"/>
      <c r="AH117" s="1068"/>
      <c r="AI117" s="1068"/>
      <c r="AJ117" s="1069"/>
      <c r="AK117" s="1070">
        <v>1809955</v>
      </c>
      <c r="AL117" s="1068"/>
      <c r="AM117" s="1068"/>
      <c r="AN117" s="1068"/>
      <c r="AO117" s="1069"/>
      <c r="AP117" s="1071"/>
      <c r="AQ117" s="1072"/>
      <c r="AR117" s="1072"/>
      <c r="AS117" s="1072"/>
      <c r="AT117" s="1073"/>
      <c r="AU117" s="991"/>
      <c r="AV117" s="992"/>
      <c r="AW117" s="992"/>
      <c r="AX117" s="992"/>
      <c r="AY117" s="992"/>
      <c r="AZ117" s="1058" t="s">
        <v>448</v>
      </c>
      <c r="BA117" s="1059"/>
      <c r="BB117" s="1059"/>
      <c r="BC117" s="1059"/>
      <c r="BD117" s="1059"/>
      <c r="BE117" s="1059"/>
      <c r="BF117" s="1059"/>
      <c r="BG117" s="1059"/>
      <c r="BH117" s="1059"/>
      <c r="BI117" s="1059"/>
      <c r="BJ117" s="1059"/>
      <c r="BK117" s="1059"/>
      <c r="BL117" s="1059"/>
      <c r="BM117" s="1059"/>
      <c r="BN117" s="1059"/>
      <c r="BO117" s="1059"/>
      <c r="BP117" s="1060"/>
      <c r="BQ117" s="1010" t="s">
        <v>407</v>
      </c>
      <c r="BR117" s="1011"/>
      <c r="BS117" s="1011"/>
      <c r="BT117" s="1011"/>
      <c r="BU117" s="1011"/>
      <c r="BV117" s="1011" t="s">
        <v>407</v>
      </c>
      <c r="BW117" s="1011"/>
      <c r="BX117" s="1011"/>
      <c r="BY117" s="1011"/>
      <c r="BZ117" s="1011"/>
      <c r="CA117" s="1011" t="s">
        <v>124</v>
      </c>
      <c r="CB117" s="1011"/>
      <c r="CC117" s="1011"/>
      <c r="CD117" s="1011"/>
      <c r="CE117" s="1011"/>
      <c r="CF117" s="1005" t="s">
        <v>407</v>
      </c>
      <c r="CG117" s="1006"/>
      <c r="CH117" s="1006"/>
      <c r="CI117" s="1006"/>
      <c r="CJ117" s="1006"/>
      <c r="CK117" s="1036"/>
      <c r="CL117" s="1037"/>
      <c r="CM117" s="1007" t="s">
        <v>449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407</v>
      </c>
      <c r="DH117" s="1050"/>
      <c r="DI117" s="1050"/>
      <c r="DJ117" s="1050"/>
      <c r="DK117" s="1051"/>
      <c r="DL117" s="1052" t="s">
        <v>407</v>
      </c>
      <c r="DM117" s="1050"/>
      <c r="DN117" s="1050"/>
      <c r="DO117" s="1050"/>
      <c r="DP117" s="1051"/>
      <c r="DQ117" s="1052" t="s">
        <v>407</v>
      </c>
      <c r="DR117" s="1050"/>
      <c r="DS117" s="1050"/>
      <c r="DT117" s="1050"/>
      <c r="DU117" s="1051"/>
      <c r="DV117" s="1053" t="s">
        <v>407</v>
      </c>
      <c r="DW117" s="1054"/>
      <c r="DX117" s="1054"/>
      <c r="DY117" s="1054"/>
      <c r="DZ117" s="1055"/>
    </row>
    <row r="118" spans="1:130" s="241" customFormat="1" ht="26.25" customHeight="1" x14ac:dyDescent="0.15">
      <c r="A118" s="995" t="s">
        <v>422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420</v>
      </c>
      <c r="AB118" s="976"/>
      <c r="AC118" s="976"/>
      <c r="AD118" s="976"/>
      <c r="AE118" s="977"/>
      <c r="AF118" s="975" t="s">
        <v>302</v>
      </c>
      <c r="AG118" s="976"/>
      <c r="AH118" s="976"/>
      <c r="AI118" s="976"/>
      <c r="AJ118" s="977"/>
      <c r="AK118" s="975" t="s">
        <v>301</v>
      </c>
      <c r="AL118" s="976"/>
      <c r="AM118" s="976"/>
      <c r="AN118" s="976"/>
      <c r="AO118" s="977"/>
      <c r="AP118" s="1062" t="s">
        <v>421</v>
      </c>
      <c r="AQ118" s="1063"/>
      <c r="AR118" s="1063"/>
      <c r="AS118" s="1063"/>
      <c r="AT118" s="1064"/>
      <c r="AU118" s="991"/>
      <c r="AV118" s="992"/>
      <c r="AW118" s="992"/>
      <c r="AX118" s="992"/>
      <c r="AY118" s="992"/>
      <c r="AZ118" s="1065" t="s">
        <v>450</v>
      </c>
      <c r="BA118" s="1056"/>
      <c r="BB118" s="1056"/>
      <c r="BC118" s="1056"/>
      <c r="BD118" s="1056"/>
      <c r="BE118" s="1056"/>
      <c r="BF118" s="1056"/>
      <c r="BG118" s="1056"/>
      <c r="BH118" s="1056"/>
      <c r="BI118" s="1056"/>
      <c r="BJ118" s="1056"/>
      <c r="BK118" s="1056"/>
      <c r="BL118" s="1056"/>
      <c r="BM118" s="1056"/>
      <c r="BN118" s="1056"/>
      <c r="BO118" s="1056"/>
      <c r="BP118" s="1057"/>
      <c r="BQ118" s="1088" t="s">
        <v>407</v>
      </c>
      <c r="BR118" s="1089"/>
      <c r="BS118" s="1089"/>
      <c r="BT118" s="1089"/>
      <c r="BU118" s="1089"/>
      <c r="BV118" s="1089" t="s">
        <v>407</v>
      </c>
      <c r="BW118" s="1089"/>
      <c r="BX118" s="1089"/>
      <c r="BY118" s="1089"/>
      <c r="BZ118" s="1089"/>
      <c r="CA118" s="1089" t="s">
        <v>407</v>
      </c>
      <c r="CB118" s="1089"/>
      <c r="CC118" s="1089"/>
      <c r="CD118" s="1089"/>
      <c r="CE118" s="1089"/>
      <c r="CF118" s="1005" t="s">
        <v>407</v>
      </c>
      <c r="CG118" s="1006"/>
      <c r="CH118" s="1006"/>
      <c r="CI118" s="1006"/>
      <c r="CJ118" s="1006"/>
      <c r="CK118" s="1036"/>
      <c r="CL118" s="1037"/>
      <c r="CM118" s="1007" t="s">
        <v>451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407</v>
      </c>
      <c r="DH118" s="1050"/>
      <c r="DI118" s="1050"/>
      <c r="DJ118" s="1050"/>
      <c r="DK118" s="1051"/>
      <c r="DL118" s="1052" t="s">
        <v>407</v>
      </c>
      <c r="DM118" s="1050"/>
      <c r="DN118" s="1050"/>
      <c r="DO118" s="1050"/>
      <c r="DP118" s="1051"/>
      <c r="DQ118" s="1052" t="s">
        <v>407</v>
      </c>
      <c r="DR118" s="1050"/>
      <c r="DS118" s="1050"/>
      <c r="DT118" s="1050"/>
      <c r="DU118" s="1051"/>
      <c r="DV118" s="1053" t="s">
        <v>407</v>
      </c>
      <c r="DW118" s="1054"/>
      <c r="DX118" s="1054"/>
      <c r="DY118" s="1054"/>
      <c r="DZ118" s="1055"/>
    </row>
    <row r="119" spans="1:130" s="241" customFormat="1" ht="26.25" customHeight="1" x14ac:dyDescent="0.15">
      <c r="A119" s="1149" t="s">
        <v>425</v>
      </c>
      <c r="B119" s="1035"/>
      <c r="C119" s="1014" t="s">
        <v>426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407</v>
      </c>
      <c r="AB119" s="983"/>
      <c r="AC119" s="983"/>
      <c r="AD119" s="983"/>
      <c r="AE119" s="984"/>
      <c r="AF119" s="985" t="s">
        <v>407</v>
      </c>
      <c r="AG119" s="983"/>
      <c r="AH119" s="983"/>
      <c r="AI119" s="983"/>
      <c r="AJ119" s="984"/>
      <c r="AK119" s="985" t="s">
        <v>407</v>
      </c>
      <c r="AL119" s="983"/>
      <c r="AM119" s="983"/>
      <c r="AN119" s="983"/>
      <c r="AO119" s="984"/>
      <c r="AP119" s="986" t="s">
        <v>407</v>
      </c>
      <c r="AQ119" s="987"/>
      <c r="AR119" s="987"/>
      <c r="AS119" s="987"/>
      <c r="AT119" s="988"/>
      <c r="AU119" s="993"/>
      <c r="AV119" s="994"/>
      <c r="AW119" s="994"/>
      <c r="AX119" s="994"/>
      <c r="AY119" s="994"/>
      <c r="AZ119" s="272" t="s">
        <v>181</v>
      </c>
      <c r="BA119" s="272"/>
      <c r="BB119" s="272"/>
      <c r="BC119" s="272"/>
      <c r="BD119" s="272"/>
      <c r="BE119" s="272"/>
      <c r="BF119" s="272"/>
      <c r="BG119" s="272"/>
      <c r="BH119" s="272"/>
      <c r="BI119" s="272"/>
      <c r="BJ119" s="272"/>
      <c r="BK119" s="272"/>
      <c r="BL119" s="272"/>
      <c r="BM119" s="272"/>
      <c r="BN119" s="272"/>
      <c r="BO119" s="1066" t="s">
        <v>452</v>
      </c>
      <c r="BP119" s="1097"/>
      <c r="BQ119" s="1088">
        <v>19704464</v>
      </c>
      <c r="BR119" s="1089"/>
      <c r="BS119" s="1089"/>
      <c r="BT119" s="1089"/>
      <c r="BU119" s="1089"/>
      <c r="BV119" s="1089">
        <v>18405667</v>
      </c>
      <c r="BW119" s="1089"/>
      <c r="BX119" s="1089"/>
      <c r="BY119" s="1089"/>
      <c r="BZ119" s="1089"/>
      <c r="CA119" s="1089">
        <v>17404259</v>
      </c>
      <c r="CB119" s="1089"/>
      <c r="CC119" s="1089"/>
      <c r="CD119" s="1089"/>
      <c r="CE119" s="1089"/>
      <c r="CF119" s="1090"/>
      <c r="CG119" s="1091"/>
      <c r="CH119" s="1091"/>
      <c r="CI119" s="1091"/>
      <c r="CJ119" s="1092"/>
      <c r="CK119" s="1038"/>
      <c r="CL119" s="1039"/>
      <c r="CM119" s="1093" t="s">
        <v>453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124</v>
      </c>
      <c r="DH119" s="1075"/>
      <c r="DI119" s="1075"/>
      <c r="DJ119" s="1075"/>
      <c r="DK119" s="1076"/>
      <c r="DL119" s="1074" t="s">
        <v>124</v>
      </c>
      <c r="DM119" s="1075"/>
      <c r="DN119" s="1075"/>
      <c r="DO119" s="1075"/>
      <c r="DP119" s="1076"/>
      <c r="DQ119" s="1074" t="s">
        <v>124</v>
      </c>
      <c r="DR119" s="1075"/>
      <c r="DS119" s="1075"/>
      <c r="DT119" s="1075"/>
      <c r="DU119" s="1076"/>
      <c r="DV119" s="1077" t="s">
        <v>124</v>
      </c>
      <c r="DW119" s="1078"/>
      <c r="DX119" s="1078"/>
      <c r="DY119" s="1078"/>
      <c r="DZ119" s="1079"/>
    </row>
    <row r="120" spans="1:130" s="241" customFormat="1" ht="26.25" customHeight="1" x14ac:dyDescent="0.15">
      <c r="A120" s="1150"/>
      <c r="B120" s="1037"/>
      <c r="C120" s="1007" t="s">
        <v>430</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124</v>
      </c>
      <c r="AB120" s="1050"/>
      <c r="AC120" s="1050"/>
      <c r="AD120" s="1050"/>
      <c r="AE120" s="1051"/>
      <c r="AF120" s="1052" t="s">
        <v>407</v>
      </c>
      <c r="AG120" s="1050"/>
      <c r="AH120" s="1050"/>
      <c r="AI120" s="1050"/>
      <c r="AJ120" s="1051"/>
      <c r="AK120" s="1052" t="s">
        <v>124</v>
      </c>
      <c r="AL120" s="1050"/>
      <c r="AM120" s="1050"/>
      <c r="AN120" s="1050"/>
      <c r="AO120" s="1051"/>
      <c r="AP120" s="1053" t="s">
        <v>124</v>
      </c>
      <c r="AQ120" s="1054"/>
      <c r="AR120" s="1054"/>
      <c r="AS120" s="1054"/>
      <c r="AT120" s="1055"/>
      <c r="AU120" s="1080" t="s">
        <v>454</v>
      </c>
      <c r="AV120" s="1081"/>
      <c r="AW120" s="1081"/>
      <c r="AX120" s="1081"/>
      <c r="AY120" s="1082"/>
      <c r="AZ120" s="1031" t="s">
        <v>455</v>
      </c>
      <c r="BA120" s="980"/>
      <c r="BB120" s="980"/>
      <c r="BC120" s="980"/>
      <c r="BD120" s="980"/>
      <c r="BE120" s="980"/>
      <c r="BF120" s="980"/>
      <c r="BG120" s="980"/>
      <c r="BH120" s="980"/>
      <c r="BI120" s="980"/>
      <c r="BJ120" s="980"/>
      <c r="BK120" s="980"/>
      <c r="BL120" s="980"/>
      <c r="BM120" s="980"/>
      <c r="BN120" s="980"/>
      <c r="BO120" s="980"/>
      <c r="BP120" s="981"/>
      <c r="BQ120" s="1017">
        <v>5792325</v>
      </c>
      <c r="BR120" s="1018"/>
      <c r="BS120" s="1018"/>
      <c r="BT120" s="1018"/>
      <c r="BU120" s="1018"/>
      <c r="BV120" s="1018">
        <v>6231692</v>
      </c>
      <c r="BW120" s="1018"/>
      <c r="BX120" s="1018"/>
      <c r="BY120" s="1018"/>
      <c r="BZ120" s="1018"/>
      <c r="CA120" s="1018">
        <v>6836962</v>
      </c>
      <c r="CB120" s="1018"/>
      <c r="CC120" s="1018"/>
      <c r="CD120" s="1018"/>
      <c r="CE120" s="1018"/>
      <c r="CF120" s="1032">
        <v>101</v>
      </c>
      <c r="CG120" s="1033"/>
      <c r="CH120" s="1033"/>
      <c r="CI120" s="1033"/>
      <c r="CJ120" s="1033"/>
      <c r="CK120" s="1098" t="s">
        <v>456</v>
      </c>
      <c r="CL120" s="1099"/>
      <c r="CM120" s="1099"/>
      <c r="CN120" s="1099"/>
      <c r="CO120" s="1100"/>
      <c r="CP120" s="1106" t="s">
        <v>402</v>
      </c>
      <c r="CQ120" s="1107"/>
      <c r="CR120" s="1107"/>
      <c r="CS120" s="1107"/>
      <c r="CT120" s="1107"/>
      <c r="CU120" s="1107"/>
      <c r="CV120" s="1107"/>
      <c r="CW120" s="1107"/>
      <c r="CX120" s="1107"/>
      <c r="CY120" s="1107"/>
      <c r="CZ120" s="1107"/>
      <c r="DA120" s="1107"/>
      <c r="DB120" s="1107"/>
      <c r="DC120" s="1107"/>
      <c r="DD120" s="1107"/>
      <c r="DE120" s="1107"/>
      <c r="DF120" s="1108"/>
      <c r="DG120" s="1017">
        <v>2515980</v>
      </c>
      <c r="DH120" s="1018"/>
      <c r="DI120" s="1018"/>
      <c r="DJ120" s="1018"/>
      <c r="DK120" s="1018"/>
      <c r="DL120" s="1018">
        <v>2428955</v>
      </c>
      <c r="DM120" s="1018"/>
      <c r="DN120" s="1018"/>
      <c r="DO120" s="1018"/>
      <c r="DP120" s="1018"/>
      <c r="DQ120" s="1018">
        <v>2326679</v>
      </c>
      <c r="DR120" s="1018"/>
      <c r="DS120" s="1018"/>
      <c r="DT120" s="1018"/>
      <c r="DU120" s="1018"/>
      <c r="DV120" s="1019">
        <v>34.4</v>
      </c>
      <c r="DW120" s="1019"/>
      <c r="DX120" s="1019"/>
      <c r="DY120" s="1019"/>
      <c r="DZ120" s="1020"/>
    </row>
    <row r="121" spans="1:130" s="241" customFormat="1" ht="26.25" customHeight="1" x14ac:dyDescent="0.15">
      <c r="A121" s="1150"/>
      <c r="B121" s="1037"/>
      <c r="C121" s="1058" t="s">
        <v>457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124</v>
      </c>
      <c r="AB121" s="1050"/>
      <c r="AC121" s="1050"/>
      <c r="AD121" s="1050"/>
      <c r="AE121" s="1051"/>
      <c r="AF121" s="1052" t="s">
        <v>124</v>
      </c>
      <c r="AG121" s="1050"/>
      <c r="AH121" s="1050"/>
      <c r="AI121" s="1050"/>
      <c r="AJ121" s="1051"/>
      <c r="AK121" s="1052" t="s">
        <v>407</v>
      </c>
      <c r="AL121" s="1050"/>
      <c r="AM121" s="1050"/>
      <c r="AN121" s="1050"/>
      <c r="AO121" s="1051"/>
      <c r="AP121" s="1053" t="s">
        <v>124</v>
      </c>
      <c r="AQ121" s="1054"/>
      <c r="AR121" s="1054"/>
      <c r="AS121" s="1054"/>
      <c r="AT121" s="1055"/>
      <c r="AU121" s="1083"/>
      <c r="AV121" s="1084"/>
      <c r="AW121" s="1084"/>
      <c r="AX121" s="1084"/>
      <c r="AY121" s="1085"/>
      <c r="AZ121" s="1040" t="s">
        <v>458</v>
      </c>
      <c r="BA121" s="1041"/>
      <c r="BB121" s="1041"/>
      <c r="BC121" s="1041"/>
      <c r="BD121" s="1041"/>
      <c r="BE121" s="1041"/>
      <c r="BF121" s="1041"/>
      <c r="BG121" s="1041"/>
      <c r="BH121" s="1041"/>
      <c r="BI121" s="1041"/>
      <c r="BJ121" s="1041"/>
      <c r="BK121" s="1041"/>
      <c r="BL121" s="1041"/>
      <c r="BM121" s="1041"/>
      <c r="BN121" s="1041"/>
      <c r="BO121" s="1041"/>
      <c r="BP121" s="1042"/>
      <c r="BQ121" s="1010">
        <v>13734</v>
      </c>
      <c r="BR121" s="1011"/>
      <c r="BS121" s="1011"/>
      <c r="BT121" s="1011"/>
      <c r="BU121" s="1011"/>
      <c r="BV121" s="1011">
        <v>11894</v>
      </c>
      <c r="BW121" s="1011"/>
      <c r="BX121" s="1011"/>
      <c r="BY121" s="1011"/>
      <c r="BZ121" s="1011"/>
      <c r="CA121" s="1011">
        <v>12190</v>
      </c>
      <c r="CB121" s="1011"/>
      <c r="CC121" s="1011"/>
      <c r="CD121" s="1011"/>
      <c r="CE121" s="1011"/>
      <c r="CF121" s="1005">
        <v>0.2</v>
      </c>
      <c r="CG121" s="1006"/>
      <c r="CH121" s="1006"/>
      <c r="CI121" s="1006"/>
      <c r="CJ121" s="1006"/>
      <c r="CK121" s="1101"/>
      <c r="CL121" s="1102"/>
      <c r="CM121" s="1102"/>
      <c r="CN121" s="1102"/>
      <c r="CO121" s="1103"/>
      <c r="CP121" s="1111" t="s">
        <v>459</v>
      </c>
      <c r="CQ121" s="1112"/>
      <c r="CR121" s="1112"/>
      <c r="CS121" s="1112"/>
      <c r="CT121" s="1112"/>
      <c r="CU121" s="1112"/>
      <c r="CV121" s="1112"/>
      <c r="CW121" s="1112"/>
      <c r="CX121" s="1112"/>
      <c r="CY121" s="1112"/>
      <c r="CZ121" s="1112"/>
      <c r="DA121" s="1112"/>
      <c r="DB121" s="1112"/>
      <c r="DC121" s="1112"/>
      <c r="DD121" s="1112"/>
      <c r="DE121" s="1112"/>
      <c r="DF121" s="1113"/>
      <c r="DG121" s="1010">
        <v>369677</v>
      </c>
      <c r="DH121" s="1011"/>
      <c r="DI121" s="1011"/>
      <c r="DJ121" s="1011"/>
      <c r="DK121" s="1011"/>
      <c r="DL121" s="1011">
        <v>307920</v>
      </c>
      <c r="DM121" s="1011"/>
      <c r="DN121" s="1011"/>
      <c r="DO121" s="1011"/>
      <c r="DP121" s="1011"/>
      <c r="DQ121" s="1011">
        <v>358011</v>
      </c>
      <c r="DR121" s="1011"/>
      <c r="DS121" s="1011"/>
      <c r="DT121" s="1011"/>
      <c r="DU121" s="1011"/>
      <c r="DV121" s="1012">
        <v>5.3</v>
      </c>
      <c r="DW121" s="1012"/>
      <c r="DX121" s="1012"/>
      <c r="DY121" s="1012"/>
      <c r="DZ121" s="1013"/>
    </row>
    <row r="122" spans="1:130" s="241" customFormat="1" ht="26.25" customHeight="1" x14ac:dyDescent="0.15">
      <c r="A122" s="1150"/>
      <c r="B122" s="1037"/>
      <c r="C122" s="1007" t="s">
        <v>440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124</v>
      </c>
      <c r="AB122" s="1050"/>
      <c r="AC122" s="1050"/>
      <c r="AD122" s="1050"/>
      <c r="AE122" s="1051"/>
      <c r="AF122" s="1052" t="s">
        <v>407</v>
      </c>
      <c r="AG122" s="1050"/>
      <c r="AH122" s="1050"/>
      <c r="AI122" s="1050"/>
      <c r="AJ122" s="1051"/>
      <c r="AK122" s="1052" t="s">
        <v>124</v>
      </c>
      <c r="AL122" s="1050"/>
      <c r="AM122" s="1050"/>
      <c r="AN122" s="1050"/>
      <c r="AO122" s="1051"/>
      <c r="AP122" s="1053" t="s">
        <v>124</v>
      </c>
      <c r="AQ122" s="1054"/>
      <c r="AR122" s="1054"/>
      <c r="AS122" s="1054"/>
      <c r="AT122" s="1055"/>
      <c r="AU122" s="1083"/>
      <c r="AV122" s="1084"/>
      <c r="AW122" s="1084"/>
      <c r="AX122" s="1084"/>
      <c r="AY122" s="1085"/>
      <c r="AZ122" s="1065" t="s">
        <v>460</v>
      </c>
      <c r="BA122" s="1056"/>
      <c r="BB122" s="1056"/>
      <c r="BC122" s="1056"/>
      <c r="BD122" s="1056"/>
      <c r="BE122" s="1056"/>
      <c r="BF122" s="1056"/>
      <c r="BG122" s="1056"/>
      <c r="BH122" s="1056"/>
      <c r="BI122" s="1056"/>
      <c r="BJ122" s="1056"/>
      <c r="BK122" s="1056"/>
      <c r="BL122" s="1056"/>
      <c r="BM122" s="1056"/>
      <c r="BN122" s="1056"/>
      <c r="BO122" s="1056"/>
      <c r="BP122" s="1057"/>
      <c r="BQ122" s="1088">
        <v>13277842</v>
      </c>
      <c r="BR122" s="1089"/>
      <c r="BS122" s="1089"/>
      <c r="BT122" s="1089"/>
      <c r="BU122" s="1089"/>
      <c r="BV122" s="1089">
        <v>12541239</v>
      </c>
      <c r="BW122" s="1089"/>
      <c r="BX122" s="1089"/>
      <c r="BY122" s="1089"/>
      <c r="BZ122" s="1089"/>
      <c r="CA122" s="1089">
        <v>11866787</v>
      </c>
      <c r="CB122" s="1089"/>
      <c r="CC122" s="1089"/>
      <c r="CD122" s="1089"/>
      <c r="CE122" s="1089"/>
      <c r="CF122" s="1109">
        <v>175.2</v>
      </c>
      <c r="CG122" s="1110"/>
      <c r="CH122" s="1110"/>
      <c r="CI122" s="1110"/>
      <c r="CJ122" s="1110"/>
      <c r="CK122" s="1101"/>
      <c r="CL122" s="1102"/>
      <c r="CM122" s="1102"/>
      <c r="CN122" s="1102"/>
      <c r="CO122" s="1103"/>
      <c r="CP122" s="1111" t="s">
        <v>461</v>
      </c>
      <c r="CQ122" s="1112"/>
      <c r="CR122" s="1112"/>
      <c r="CS122" s="1112"/>
      <c r="CT122" s="1112"/>
      <c r="CU122" s="1112"/>
      <c r="CV122" s="1112"/>
      <c r="CW122" s="1112"/>
      <c r="CX122" s="1112"/>
      <c r="CY122" s="1112"/>
      <c r="CZ122" s="1112"/>
      <c r="DA122" s="1112"/>
      <c r="DB122" s="1112"/>
      <c r="DC122" s="1112"/>
      <c r="DD122" s="1112"/>
      <c r="DE122" s="1112"/>
      <c r="DF122" s="1113"/>
      <c r="DG122" s="1010">
        <v>249397</v>
      </c>
      <c r="DH122" s="1011"/>
      <c r="DI122" s="1011"/>
      <c r="DJ122" s="1011"/>
      <c r="DK122" s="1011"/>
      <c r="DL122" s="1011">
        <v>233030</v>
      </c>
      <c r="DM122" s="1011"/>
      <c r="DN122" s="1011"/>
      <c r="DO122" s="1011"/>
      <c r="DP122" s="1011"/>
      <c r="DQ122" s="1011">
        <v>217053</v>
      </c>
      <c r="DR122" s="1011"/>
      <c r="DS122" s="1011"/>
      <c r="DT122" s="1011"/>
      <c r="DU122" s="1011"/>
      <c r="DV122" s="1012">
        <v>3.2</v>
      </c>
      <c r="DW122" s="1012"/>
      <c r="DX122" s="1012"/>
      <c r="DY122" s="1012"/>
      <c r="DZ122" s="1013"/>
    </row>
    <row r="123" spans="1:130" s="241" customFormat="1" ht="26.25" customHeight="1" x14ac:dyDescent="0.15">
      <c r="A123" s="1150"/>
      <c r="B123" s="1037"/>
      <c r="C123" s="1007" t="s">
        <v>446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407</v>
      </c>
      <c r="AB123" s="1050"/>
      <c r="AC123" s="1050"/>
      <c r="AD123" s="1050"/>
      <c r="AE123" s="1051"/>
      <c r="AF123" s="1052" t="s">
        <v>407</v>
      </c>
      <c r="AG123" s="1050"/>
      <c r="AH123" s="1050"/>
      <c r="AI123" s="1050"/>
      <c r="AJ123" s="1051"/>
      <c r="AK123" s="1052" t="s">
        <v>124</v>
      </c>
      <c r="AL123" s="1050"/>
      <c r="AM123" s="1050"/>
      <c r="AN123" s="1050"/>
      <c r="AO123" s="1051"/>
      <c r="AP123" s="1053" t="s">
        <v>462</v>
      </c>
      <c r="AQ123" s="1054"/>
      <c r="AR123" s="1054"/>
      <c r="AS123" s="1054"/>
      <c r="AT123" s="1055"/>
      <c r="AU123" s="1086"/>
      <c r="AV123" s="1087"/>
      <c r="AW123" s="1087"/>
      <c r="AX123" s="1087"/>
      <c r="AY123" s="1087"/>
      <c r="AZ123" s="272" t="s">
        <v>181</v>
      </c>
      <c r="BA123" s="272"/>
      <c r="BB123" s="272"/>
      <c r="BC123" s="272"/>
      <c r="BD123" s="272"/>
      <c r="BE123" s="272"/>
      <c r="BF123" s="272"/>
      <c r="BG123" s="272"/>
      <c r="BH123" s="272"/>
      <c r="BI123" s="272"/>
      <c r="BJ123" s="272"/>
      <c r="BK123" s="272"/>
      <c r="BL123" s="272"/>
      <c r="BM123" s="272"/>
      <c r="BN123" s="272"/>
      <c r="BO123" s="1066" t="s">
        <v>463</v>
      </c>
      <c r="BP123" s="1097"/>
      <c r="BQ123" s="1156">
        <v>19083901</v>
      </c>
      <c r="BR123" s="1157"/>
      <c r="BS123" s="1157"/>
      <c r="BT123" s="1157"/>
      <c r="BU123" s="1157"/>
      <c r="BV123" s="1157">
        <v>18784825</v>
      </c>
      <c r="BW123" s="1157"/>
      <c r="BX123" s="1157"/>
      <c r="BY123" s="1157"/>
      <c r="BZ123" s="1157"/>
      <c r="CA123" s="1157">
        <v>18715939</v>
      </c>
      <c r="CB123" s="1157"/>
      <c r="CC123" s="1157"/>
      <c r="CD123" s="1157"/>
      <c r="CE123" s="1157"/>
      <c r="CF123" s="1090"/>
      <c r="CG123" s="1091"/>
      <c r="CH123" s="1091"/>
      <c r="CI123" s="1091"/>
      <c r="CJ123" s="1092"/>
      <c r="CK123" s="1101"/>
      <c r="CL123" s="1102"/>
      <c r="CM123" s="1102"/>
      <c r="CN123" s="1102"/>
      <c r="CO123" s="1103"/>
      <c r="CP123" s="1111" t="s">
        <v>464</v>
      </c>
      <c r="CQ123" s="1112"/>
      <c r="CR123" s="1112"/>
      <c r="CS123" s="1112"/>
      <c r="CT123" s="1112"/>
      <c r="CU123" s="1112"/>
      <c r="CV123" s="1112"/>
      <c r="CW123" s="1112"/>
      <c r="CX123" s="1112"/>
      <c r="CY123" s="1112"/>
      <c r="CZ123" s="1112"/>
      <c r="DA123" s="1112"/>
      <c r="DB123" s="1112"/>
      <c r="DC123" s="1112"/>
      <c r="DD123" s="1112"/>
      <c r="DE123" s="1112"/>
      <c r="DF123" s="1113"/>
      <c r="DG123" s="1049" t="s">
        <v>124</v>
      </c>
      <c r="DH123" s="1050"/>
      <c r="DI123" s="1050"/>
      <c r="DJ123" s="1050"/>
      <c r="DK123" s="1051"/>
      <c r="DL123" s="1052" t="s">
        <v>124</v>
      </c>
      <c r="DM123" s="1050"/>
      <c r="DN123" s="1050"/>
      <c r="DO123" s="1050"/>
      <c r="DP123" s="1051"/>
      <c r="DQ123" s="1052" t="s">
        <v>407</v>
      </c>
      <c r="DR123" s="1050"/>
      <c r="DS123" s="1050"/>
      <c r="DT123" s="1050"/>
      <c r="DU123" s="1051"/>
      <c r="DV123" s="1053" t="s">
        <v>124</v>
      </c>
      <c r="DW123" s="1054"/>
      <c r="DX123" s="1054"/>
      <c r="DY123" s="1054"/>
      <c r="DZ123" s="1055"/>
    </row>
    <row r="124" spans="1:130" s="241" customFormat="1" ht="26.25" customHeight="1" thickBot="1" x14ac:dyDescent="0.2">
      <c r="A124" s="1150"/>
      <c r="B124" s="1037"/>
      <c r="C124" s="1007" t="s">
        <v>449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124</v>
      </c>
      <c r="AB124" s="1050"/>
      <c r="AC124" s="1050"/>
      <c r="AD124" s="1050"/>
      <c r="AE124" s="1051"/>
      <c r="AF124" s="1052" t="s">
        <v>124</v>
      </c>
      <c r="AG124" s="1050"/>
      <c r="AH124" s="1050"/>
      <c r="AI124" s="1050"/>
      <c r="AJ124" s="1051"/>
      <c r="AK124" s="1052" t="s">
        <v>407</v>
      </c>
      <c r="AL124" s="1050"/>
      <c r="AM124" s="1050"/>
      <c r="AN124" s="1050"/>
      <c r="AO124" s="1051"/>
      <c r="AP124" s="1053" t="s">
        <v>407</v>
      </c>
      <c r="AQ124" s="1054"/>
      <c r="AR124" s="1054"/>
      <c r="AS124" s="1054"/>
      <c r="AT124" s="1055"/>
      <c r="AU124" s="1152" t="s">
        <v>465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8.9</v>
      </c>
      <c r="BR124" s="1119"/>
      <c r="BS124" s="1119"/>
      <c r="BT124" s="1119"/>
      <c r="BU124" s="1119"/>
      <c r="BV124" s="1119" t="s">
        <v>124</v>
      </c>
      <c r="BW124" s="1119"/>
      <c r="BX124" s="1119"/>
      <c r="BY124" s="1119"/>
      <c r="BZ124" s="1119"/>
      <c r="CA124" s="1119" t="s">
        <v>407</v>
      </c>
      <c r="CB124" s="1119"/>
      <c r="CC124" s="1119"/>
      <c r="CD124" s="1119"/>
      <c r="CE124" s="1119"/>
      <c r="CF124" s="1120"/>
      <c r="CG124" s="1121"/>
      <c r="CH124" s="1121"/>
      <c r="CI124" s="1121"/>
      <c r="CJ124" s="1122"/>
      <c r="CK124" s="1104"/>
      <c r="CL124" s="1104"/>
      <c r="CM124" s="1104"/>
      <c r="CN124" s="1104"/>
      <c r="CO124" s="1105"/>
      <c r="CP124" s="1111" t="s">
        <v>466</v>
      </c>
      <c r="CQ124" s="1112"/>
      <c r="CR124" s="1112"/>
      <c r="CS124" s="1112"/>
      <c r="CT124" s="1112"/>
      <c r="CU124" s="1112"/>
      <c r="CV124" s="1112"/>
      <c r="CW124" s="1112"/>
      <c r="CX124" s="1112"/>
      <c r="CY124" s="1112"/>
      <c r="CZ124" s="1112"/>
      <c r="DA124" s="1112"/>
      <c r="DB124" s="1112"/>
      <c r="DC124" s="1112"/>
      <c r="DD124" s="1112"/>
      <c r="DE124" s="1112"/>
      <c r="DF124" s="1113"/>
      <c r="DG124" s="1096">
        <v>75017</v>
      </c>
      <c r="DH124" s="1075"/>
      <c r="DI124" s="1075"/>
      <c r="DJ124" s="1075"/>
      <c r="DK124" s="1076"/>
      <c r="DL124" s="1074">
        <v>59775</v>
      </c>
      <c r="DM124" s="1075"/>
      <c r="DN124" s="1075"/>
      <c r="DO124" s="1075"/>
      <c r="DP124" s="1076"/>
      <c r="DQ124" s="1074" t="s">
        <v>407</v>
      </c>
      <c r="DR124" s="1075"/>
      <c r="DS124" s="1075"/>
      <c r="DT124" s="1075"/>
      <c r="DU124" s="1076"/>
      <c r="DV124" s="1077" t="s">
        <v>407</v>
      </c>
      <c r="DW124" s="1078"/>
      <c r="DX124" s="1078"/>
      <c r="DY124" s="1078"/>
      <c r="DZ124" s="1079"/>
    </row>
    <row r="125" spans="1:130" s="241" customFormat="1" ht="26.25" customHeight="1" x14ac:dyDescent="0.15">
      <c r="A125" s="1150"/>
      <c r="B125" s="1037"/>
      <c r="C125" s="1007" t="s">
        <v>451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407</v>
      </c>
      <c r="AB125" s="1050"/>
      <c r="AC125" s="1050"/>
      <c r="AD125" s="1050"/>
      <c r="AE125" s="1051"/>
      <c r="AF125" s="1052" t="s">
        <v>407</v>
      </c>
      <c r="AG125" s="1050"/>
      <c r="AH125" s="1050"/>
      <c r="AI125" s="1050"/>
      <c r="AJ125" s="1051"/>
      <c r="AK125" s="1052" t="s">
        <v>124</v>
      </c>
      <c r="AL125" s="1050"/>
      <c r="AM125" s="1050"/>
      <c r="AN125" s="1050"/>
      <c r="AO125" s="1051"/>
      <c r="AP125" s="1053" t="s">
        <v>124</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467</v>
      </c>
      <c r="CL125" s="1099"/>
      <c r="CM125" s="1099"/>
      <c r="CN125" s="1099"/>
      <c r="CO125" s="1100"/>
      <c r="CP125" s="1031" t="s">
        <v>468</v>
      </c>
      <c r="CQ125" s="980"/>
      <c r="CR125" s="980"/>
      <c r="CS125" s="980"/>
      <c r="CT125" s="980"/>
      <c r="CU125" s="980"/>
      <c r="CV125" s="980"/>
      <c r="CW125" s="980"/>
      <c r="CX125" s="980"/>
      <c r="CY125" s="980"/>
      <c r="CZ125" s="980"/>
      <c r="DA125" s="980"/>
      <c r="DB125" s="980"/>
      <c r="DC125" s="980"/>
      <c r="DD125" s="980"/>
      <c r="DE125" s="980"/>
      <c r="DF125" s="981"/>
      <c r="DG125" s="1017" t="s">
        <v>407</v>
      </c>
      <c r="DH125" s="1018"/>
      <c r="DI125" s="1018"/>
      <c r="DJ125" s="1018"/>
      <c r="DK125" s="1018"/>
      <c r="DL125" s="1018" t="s">
        <v>407</v>
      </c>
      <c r="DM125" s="1018"/>
      <c r="DN125" s="1018"/>
      <c r="DO125" s="1018"/>
      <c r="DP125" s="1018"/>
      <c r="DQ125" s="1018" t="s">
        <v>407</v>
      </c>
      <c r="DR125" s="1018"/>
      <c r="DS125" s="1018"/>
      <c r="DT125" s="1018"/>
      <c r="DU125" s="1018"/>
      <c r="DV125" s="1019" t="s">
        <v>124</v>
      </c>
      <c r="DW125" s="1019"/>
      <c r="DX125" s="1019"/>
      <c r="DY125" s="1019"/>
      <c r="DZ125" s="1020"/>
    </row>
    <row r="126" spans="1:130" s="241" customFormat="1" ht="26.25" customHeight="1" thickBot="1" x14ac:dyDescent="0.2">
      <c r="A126" s="1150"/>
      <c r="B126" s="1037"/>
      <c r="C126" s="1007" t="s">
        <v>453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11422</v>
      </c>
      <c r="AB126" s="1050"/>
      <c r="AC126" s="1050"/>
      <c r="AD126" s="1050"/>
      <c r="AE126" s="1051"/>
      <c r="AF126" s="1052" t="s">
        <v>124</v>
      </c>
      <c r="AG126" s="1050"/>
      <c r="AH126" s="1050"/>
      <c r="AI126" s="1050"/>
      <c r="AJ126" s="1051"/>
      <c r="AK126" s="1052" t="s">
        <v>407</v>
      </c>
      <c r="AL126" s="1050"/>
      <c r="AM126" s="1050"/>
      <c r="AN126" s="1050"/>
      <c r="AO126" s="1051"/>
      <c r="AP126" s="1053" t="s">
        <v>124</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469</v>
      </c>
      <c r="CQ126" s="1041"/>
      <c r="CR126" s="1041"/>
      <c r="CS126" s="1041"/>
      <c r="CT126" s="1041"/>
      <c r="CU126" s="1041"/>
      <c r="CV126" s="1041"/>
      <c r="CW126" s="1041"/>
      <c r="CX126" s="1041"/>
      <c r="CY126" s="1041"/>
      <c r="CZ126" s="1041"/>
      <c r="DA126" s="1041"/>
      <c r="DB126" s="1041"/>
      <c r="DC126" s="1041"/>
      <c r="DD126" s="1041"/>
      <c r="DE126" s="1041"/>
      <c r="DF126" s="1042"/>
      <c r="DG126" s="1010" t="s">
        <v>407</v>
      </c>
      <c r="DH126" s="1011"/>
      <c r="DI126" s="1011"/>
      <c r="DJ126" s="1011"/>
      <c r="DK126" s="1011"/>
      <c r="DL126" s="1011" t="s">
        <v>407</v>
      </c>
      <c r="DM126" s="1011"/>
      <c r="DN126" s="1011"/>
      <c r="DO126" s="1011"/>
      <c r="DP126" s="1011"/>
      <c r="DQ126" s="1011" t="s">
        <v>124</v>
      </c>
      <c r="DR126" s="1011"/>
      <c r="DS126" s="1011"/>
      <c r="DT126" s="1011"/>
      <c r="DU126" s="1011"/>
      <c r="DV126" s="1012" t="s">
        <v>407</v>
      </c>
      <c r="DW126" s="1012"/>
      <c r="DX126" s="1012"/>
      <c r="DY126" s="1012"/>
      <c r="DZ126" s="1013"/>
    </row>
    <row r="127" spans="1:130" s="241" customFormat="1" ht="26.25" customHeight="1" x14ac:dyDescent="0.15">
      <c r="A127" s="1151"/>
      <c r="B127" s="1039"/>
      <c r="C127" s="1093" t="s">
        <v>470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124</v>
      </c>
      <c r="AB127" s="1050"/>
      <c r="AC127" s="1050"/>
      <c r="AD127" s="1050"/>
      <c r="AE127" s="1051"/>
      <c r="AF127" s="1052" t="s">
        <v>124</v>
      </c>
      <c r="AG127" s="1050"/>
      <c r="AH127" s="1050"/>
      <c r="AI127" s="1050"/>
      <c r="AJ127" s="1051"/>
      <c r="AK127" s="1052" t="s">
        <v>462</v>
      </c>
      <c r="AL127" s="1050"/>
      <c r="AM127" s="1050"/>
      <c r="AN127" s="1050"/>
      <c r="AO127" s="1051"/>
      <c r="AP127" s="1053" t="s">
        <v>407</v>
      </c>
      <c r="AQ127" s="1054"/>
      <c r="AR127" s="1054"/>
      <c r="AS127" s="1054"/>
      <c r="AT127" s="1055"/>
      <c r="AU127" s="277"/>
      <c r="AV127" s="277"/>
      <c r="AW127" s="277"/>
      <c r="AX127" s="1123" t="s">
        <v>471</v>
      </c>
      <c r="AY127" s="1124"/>
      <c r="AZ127" s="1124"/>
      <c r="BA127" s="1124"/>
      <c r="BB127" s="1124"/>
      <c r="BC127" s="1124"/>
      <c r="BD127" s="1124"/>
      <c r="BE127" s="1125"/>
      <c r="BF127" s="1126" t="s">
        <v>472</v>
      </c>
      <c r="BG127" s="1124"/>
      <c r="BH127" s="1124"/>
      <c r="BI127" s="1124"/>
      <c r="BJ127" s="1124"/>
      <c r="BK127" s="1124"/>
      <c r="BL127" s="1125"/>
      <c r="BM127" s="1126" t="s">
        <v>473</v>
      </c>
      <c r="BN127" s="1124"/>
      <c r="BO127" s="1124"/>
      <c r="BP127" s="1124"/>
      <c r="BQ127" s="1124"/>
      <c r="BR127" s="1124"/>
      <c r="BS127" s="1125"/>
      <c r="BT127" s="1126" t="s">
        <v>474</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475</v>
      </c>
      <c r="CQ127" s="1041"/>
      <c r="CR127" s="1041"/>
      <c r="CS127" s="1041"/>
      <c r="CT127" s="1041"/>
      <c r="CU127" s="1041"/>
      <c r="CV127" s="1041"/>
      <c r="CW127" s="1041"/>
      <c r="CX127" s="1041"/>
      <c r="CY127" s="1041"/>
      <c r="CZ127" s="1041"/>
      <c r="DA127" s="1041"/>
      <c r="DB127" s="1041"/>
      <c r="DC127" s="1041"/>
      <c r="DD127" s="1041"/>
      <c r="DE127" s="1041"/>
      <c r="DF127" s="1042"/>
      <c r="DG127" s="1010" t="s">
        <v>407</v>
      </c>
      <c r="DH127" s="1011"/>
      <c r="DI127" s="1011"/>
      <c r="DJ127" s="1011"/>
      <c r="DK127" s="1011"/>
      <c r="DL127" s="1011" t="s">
        <v>124</v>
      </c>
      <c r="DM127" s="1011"/>
      <c r="DN127" s="1011"/>
      <c r="DO127" s="1011"/>
      <c r="DP127" s="1011"/>
      <c r="DQ127" s="1011" t="s">
        <v>124</v>
      </c>
      <c r="DR127" s="1011"/>
      <c r="DS127" s="1011"/>
      <c r="DT127" s="1011"/>
      <c r="DU127" s="1011"/>
      <c r="DV127" s="1012" t="s">
        <v>124</v>
      </c>
      <c r="DW127" s="1012"/>
      <c r="DX127" s="1012"/>
      <c r="DY127" s="1012"/>
      <c r="DZ127" s="1013"/>
    </row>
    <row r="128" spans="1:130" s="241" customFormat="1" ht="26.25" customHeight="1" thickBot="1" x14ac:dyDescent="0.2">
      <c r="A128" s="1134" t="s">
        <v>476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477</v>
      </c>
      <c r="X128" s="1136"/>
      <c r="Y128" s="1136"/>
      <c r="Z128" s="1137"/>
      <c r="AA128" s="1138">
        <v>5000</v>
      </c>
      <c r="AB128" s="1139"/>
      <c r="AC128" s="1139"/>
      <c r="AD128" s="1139"/>
      <c r="AE128" s="1140"/>
      <c r="AF128" s="1141">
        <v>452</v>
      </c>
      <c r="AG128" s="1139"/>
      <c r="AH128" s="1139"/>
      <c r="AI128" s="1139"/>
      <c r="AJ128" s="1140"/>
      <c r="AK128" s="1141">
        <v>221</v>
      </c>
      <c r="AL128" s="1139"/>
      <c r="AM128" s="1139"/>
      <c r="AN128" s="1139"/>
      <c r="AO128" s="1140"/>
      <c r="AP128" s="1142"/>
      <c r="AQ128" s="1143"/>
      <c r="AR128" s="1143"/>
      <c r="AS128" s="1143"/>
      <c r="AT128" s="1144"/>
      <c r="AU128" s="277"/>
      <c r="AV128" s="277"/>
      <c r="AW128" s="277"/>
      <c r="AX128" s="979" t="s">
        <v>478</v>
      </c>
      <c r="AY128" s="980"/>
      <c r="AZ128" s="980"/>
      <c r="BA128" s="980"/>
      <c r="BB128" s="980"/>
      <c r="BC128" s="980"/>
      <c r="BD128" s="980"/>
      <c r="BE128" s="981"/>
      <c r="BF128" s="1145" t="s">
        <v>407</v>
      </c>
      <c r="BG128" s="1146"/>
      <c r="BH128" s="1146"/>
      <c r="BI128" s="1146"/>
      <c r="BJ128" s="1146"/>
      <c r="BK128" s="1146"/>
      <c r="BL128" s="1147"/>
      <c r="BM128" s="1145">
        <v>13.71</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479</v>
      </c>
      <c r="CQ128" s="1128"/>
      <c r="CR128" s="1128"/>
      <c r="CS128" s="1128"/>
      <c r="CT128" s="1128"/>
      <c r="CU128" s="1128"/>
      <c r="CV128" s="1128"/>
      <c r="CW128" s="1128"/>
      <c r="CX128" s="1128"/>
      <c r="CY128" s="1128"/>
      <c r="CZ128" s="1128"/>
      <c r="DA128" s="1128"/>
      <c r="DB128" s="1128"/>
      <c r="DC128" s="1128"/>
      <c r="DD128" s="1128"/>
      <c r="DE128" s="1128"/>
      <c r="DF128" s="1129"/>
      <c r="DG128" s="1130" t="s">
        <v>407</v>
      </c>
      <c r="DH128" s="1131"/>
      <c r="DI128" s="1131"/>
      <c r="DJ128" s="1131"/>
      <c r="DK128" s="1131"/>
      <c r="DL128" s="1131" t="s">
        <v>407</v>
      </c>
      <c r="DM128" s="1131"/>
      <c r="DN128" s="1131"/>
      <c r="DO128" s="1131"/>
      <c r="DP128" s="1131"/>
      <c r="DQ128" s="1131" t="s">
        <v>124</v>
      </c>
      <c r="DR128" s="1131"/>
      <c r="DS128" s="1131"/>
      <c r="DT128" s="1131"/>
      <c r="DU128" s="1131"/>
      <c r="DV128" s="1132" t="s">
        <v>124</v>
      </c>
      <c r="DW128" s="1132"/>
      <c r="DX128" s="1132"/>
      <c r="DY128" s="1132"/>
      <c r="DZ128" s="1133"/>
    </row>
    <row r="129" spans="1:131" s="241" customFormat="1" ht="26.25" customHeight="1" x14ac:dyDescent="0.15">
      <c r="A129" s="1021" t="s">
        <v>105</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480</v>
      </c>
      <c r="X129" s="1165"/>
      <c r="Y129" s="1165"/>
      <c r="Z129" s="1166"/>
      <c r="AA129" s="1049">
        <v>8333004</v>
      </c>
      <c r="AB129" s="1050"/>
      <c r="AC129" s="1050"/>
      <c r="AD129" s="1050"/>
      <c r="AE129" s="1051"/>
      <c r="AF129" s="1052">
        <v>8209304</v>
      </c>
      <c r="AG129" s="1050"/>
      <c r="AH129" s="1050"/>
      <c r="AI129" s="1050"/>
      <c r="AJ129" s="1051"/>
      <c r="AK129" s="1052">
        <v>8146869</v>
      </c>
      <c r="AL129" s="1050"/>
      <c r="AM129" s="1050"/>
      <c r="AN129" s="1050"/>
      <c r="AO129" s="1051"/>
      <c r="AP129" s="1167"/>
      <c r="AQ129" s="1168"/>
      <c r="AR129" s="1168"/>
      <c r="AS129" s="1168"/>
      <c r="AT129" s="1169"/>
      <c r="AU129" s="279"/>
      <c r="AV129" s="279"/>
      <c r="AW129" s="279"/>
      <c r="AX129" s="1158" t="s">
        <v>481</v>
      </c>
      <c r="AY129" s="1041"/>
      <c r="AZ129" s="1041"/>
      <c r="BA129" s="1041"/>
      <c r="BB129" s="1041"/>
      <c r="BC129" s="1041"/>
      <c r="BD129" s="1041"/>
      <c r="BE129" s="1042"/>
      <c r="BF129" s="1159" t="s">
        <v>407</v>
      </c>
      <c r="BG129" s="1160"/>
      <c r="BH129" s="1160"/>
      <c r="BI129" s="1160"/>
      <c r="BJ129" s="1160"/>
      <c r="BK129" s="1160"/>
      <c r="BL129" s="1161"/>
      <c r="BM129" s="1159">
        <v>18.71</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1" t="s">
        <v>482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483</v>
      </c>
      <c r="X130" s="1165"/>
      <c r="Y130" s="1165"/>
      <c r="Z130" s="1166"/>
      <c r="AA130" s="1049">
        <v>1437297</v>
      </c>
      <c r="AB130" s="1050"/>
      <c r="AC130" s="1050"/>
      <c r="AD130" s="1050"/>
      <c r="AE130" s="1051"/>
      <c r="AF130" s="1052">
        <v>1410027</v>
      </c>
      <c r="AG130" s="1050"/>
      <c r="AH130" s="1050"/>
      <c r="AI130" s="1050"/>
      <c r="AJ130" s="1051"/>
      <c r="AK130" s="1052">
        <v>1375080</v>
      </c>
      <c r="AL130" s="1050"/>
      <c r="AM130" s="1050"/>
      <c r="AN130" s="1050"/>
      <c r="AO130" s="1051"/>
      <c r="AP130" s="1167"/>
      <c r="AQ130" s="1168"/>
      <c r="AR130" s="1168"/>
      <c r="AS130" s="1168"/>
      <c r="AT130" s="1169"/>
      <c r="AU130" s="279"/>
      <c r="AV130" s="279"/>
      <c r="AW130" s="279"/>
      <c r="AX130" s="1158" t="s">
        <v>484</v>
      </c>
      <c r="AY130" s="1041"/>
      <c r="AZ130" s="1041"/>
      <c r="BA130" s="1041"/>
      <c r="BB130" s="1041"/>
      <c r="BC130" s="1041"/>
      <c r="BD130" s="1041"/>
      <c r="BE130" s="1042"/>
      <c r="BF130" s="1195">
        <v>6.7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485</v>
      </c>
      <c r="X131" s="1203"/>
      <c r="Y131" s="1203"/>
      <c r="Z131" s="1204"/>
      <c r="AA131" s="1096">
        <v>6895707</v>
      </c>
      <c r="AB131" s="1075"/>
      <c r="AC131" s="1075"/>
      <c r="AD131" s="1075"/>
      <c r="AE131" s="1076"/>
      <c r="AF131" s="1074">
        <v>6799277</v>
      </c>
      <c r="AG131" s="1075"/>
      <c r="AH131" s="1075"/>
      <c r="AI131" s="1075"/>
      <c r="AJ131" s="1076"/>
      <c r="AK131" s="1074">
        <v>6771789</v>
      </c>
      <c r="AL131" s="1075"/>
      <c r="AM131" s="1075"/>
      <c r="AN131" s="1075"/>
      <c r="AO131" s="1076"/>
      <c r="AP131" s="1205"/>
      <c r="AQ131" s="1206"/>
      <c r="AR131" s="1206"/>
      <c r="AS131" s="1206"/>
      <c r="AT131" s="1207"/>
      <c r="AU131" s="279"/>
      <c r="AV131" s="279"/>
      <c r="AW131" s="279"/>
      <c r="AX131" s="1177" t="s">
        <v>486</v>
      </c>
      <c r="AY131" s="1128"/>
      <c r="AZ131" s="1128"/>
      <c r="BA131" s="1128"/>
      <c r="BB131" s="1128"/>
      <c r="BC131" s="1128"/>
      <c r="BD131" s="1128"/>
      <c r="BE131" s="1129"/>
      <c r="BF131" s="1178" t="s">
        <v>124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4" t="s">
        <v>487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488</v>
      </c>
      <c r="W132" s="1188"/>
      <c r="X132" s="1188"/>
      <c r="Y132" s="1188"/>
      <c r="Z132" s="1189"/>
      <c r="AA132" s="1190">
        <v>6.9825472570000002</v>
      </c>
      <c r="AB132" s="1191"/>
      <c r="AC132" s="1191"/>
      <c r="AD132" s="1191"/>
      <c r="AE132" s="1192"/>
      <c r="AF132" s="1193">
        <v>6.7050217249999999</v>
      </c>
      <c r="AG132" s="1191"/>
      <c r="AH132" s="1191"/>
      <c r="AI132" s="1191"/>
      <c r="AJ132" s="1192"/>
      <c r="AK132" s="1193">
        <v>6.4185992799999996</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489</v>
      </c>
      <c r="W133" s="1171"/>
      <c r="X133" s="1171"/>
      <c r="Y133" s="1171"/>
      <c r="Z133" s="1172"/>
      <c r="AA133" s="1173">
        <v>7.1</v>
      </c>
      <c r="AB133" s="1174"/>
      <c r="AC133" s="1174"/>
      <c r="AD133" s="1174"/>
      <c r="AE133" s="1175"/>
      <c r="AF133" s="1173">
        <v>7</v>
      </c>
      <c r="AG133" s="1174"/>
      <c r="AH133" s="1174"/>
      <c r="AI133" s="1174"/>
      <c r="AJ133" s="1175"/>
      <c r="AK133" s="1173">
        <v>6.7</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kTSKCmes+zqjkxjaKI2vAzch/HGl0+WOl3hPJtG5LbE42uF6nnEBYVytziNANqALvC+IYWzrfJF8x9w+SVDUXg==" saltValue="qzHA2IxekPpKhI5xO2eF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490</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UtnUQHud1hOZlh7dWY8lgn4PhtBkXCfADemkauQeb8isgNALdDo64N4rYtJLFORWUPryr2AKZ5Saq/+z72MC8A==" saltValue="7p0jeK06FtD+zre48L2g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aDzfQMQavyZgv6Atozybxsl6+Utnx9cAYdd1b+fsBeOyCbb5YgmqyqznYkIriW7H81g388z9dJPs//s110WAw==" saltValue="yuQogUmlPtMMATHIRo3z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4" zoomScaleSheetLayoutView="64"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491</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492</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493</v>
      </c>
      <c r="AP7" s="298"/>
      <c r="AQ7" s="299" t="s">
        <v>494</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495</v>
      </c>
      <c r="AQ8" s="305" t="s">
        <v>496</v>
      </c>
      <c r="AR8" s="306" t="s">
        <v>497</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498</v>
      </c>
      <c r="AL9" s="1214"/>
      <c r="AM9" s="1214"/>
      <c r="AN9" s="1215"/>
      <c r="AO9" s="307">
        <v>1850673</v>
      </c>
      <c r="AP9" s="307">
        <v>70896</v>
      </c>
      <c r="AQ9" s="308">
        <v>86913</v>
      </c>
      <c r="AR9" s="309">
        <v>-18.399999999999999</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499</v>
      </c>
      <c r="AL10" s="1214"/>
      <c r="AM10" s="1214"/>
      <c r="AN10" s="1215"/>
      <c r="AO10" s="310">
        <v>169112</v>
      </c>
      <c r="AP10" s="310">
        <v>6478</v>
      </c>
      <c r="AQ10" s="311">
        <v>6233</v>
      </c>
      <c r="AR10" s="312">
        <v>3.9</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500</v>
      </c>
      <c r="AL11" s="1214"/>
      <c r="AM11" s="1214"/>
      <c r="AN11" s="1215"/>
      <c r="AO11" s="310">
        <v>498315</v>
      </c>
      <c r="AP11" s="310">
        <v>19090</v>
      </c>
      <c r="AQ11" s="311">
        <v>8689</v>
      </c>
      <c r="AR11" s="312">
        <v>119.7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501</v>
      </c>
      <c r="AL12" s="1214"/>
      <c r="AM12" s="1214"/>
      <c r="AN12" s="1215"/>
      <c r="AO12" s="310" t="s">
        <v>502</v>
      </c>
      <c r="AP12" s="310" t="s">
        <v>502</v>
      </c>
      <c r="AQ12" s="311">
        <v>1166</v>
      </c>
      <c r="AR12" s="312" t="s">
        <v>502</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503</v>
      </c>
      <c r="AL13" s="1214"/>
      <c r="AM13" s="1214"/>
      <c r="AN13" s="1215"/>
      <c r="AO13" s="310" t="s">
        <v>502</v>
      </c>
      <c r="AP13" s="310" t="s">
        <v>502</v>
      </c>
      <c r="AQ13" s="311">
        <v>2</v>
      </c>
      <c r="AR13" s="312" t="s">
        <v>502</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504</v>
      </c>
      <c r="AL14" s="1214"/>
      <c r="AM14" s="1214"/>
      <c r="AN14" s="1215"/>
      <c r="AO14" s="310" t="s">
        <v>502</v>
      </c>
      <c r="AP14" s="310" t="s">
        <v>502</v>
      </c>
      <c r="AQ14" s="311">
        <v>4180</v>
      </c>
      <c r="AR14" s="312" t="s">
        <v>502</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505</v>
      </c>
      <c r="AL15" s="1214"/>
      <c r="AM15" s="1214"/>
      <c r="AN15" s="1215"/>
      <c r="AO15" s="310">
        <v>36900</v>
      </c>
      <c r="AP15" s="310">
        <v>1414</v>
      </c>
      <c r="AQ15" s="311">
        <v>2009</v>
      </c>
      <c r="AR15" s="312">
        <v>-29.6</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506</v>
      </c>
      <c r="AL16" s="1217"/>
      <c r="AM16" s="1217"/>
      <c r="AN16" s="1218"/>
      <c r="AO16" s="310">
        <v>-176600</v>
      </c>
      <c r="AP16" s="310">
        <v>-6765</v>
      </c>
      <c r="AQ16" s="311">
        <v>-7805</v>
      </c>
      <c r="AR16" s="312">
        <v>-13.3</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181</v>
      </c>
      <c r="AL17" s="1217"/>
      <c r="AM17" s="1217"/>
      <c r="AN17" s="1218"/>
      <c r="AO17" s="310">
        <v>2378400</v>
      </c>
      <c r="AP17" s="310">
        <v>91112</v>
      </c>
      <c r="AQ17" s="311">
        <v>101387</v>
      </c>
      <c r="AR17" s="312">
        <v>-10.1</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507</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508</v>
      </c>
      <c r="AP20" s="318" t="s">
        <v>509</v>
      </c>
      <c r="AQ20" s="319" t="s">
        <v>510</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511</v>
      </c>
      <c r="AL21" s="1209"/>
      <c r="AM21" s="1209"/>
      <c r="AN21" s="1210"/>
      <c r="AO21" s="322">
        <v>8.5399999999999991</v>
      </c>
      <c r="AP21" s="323">
        <v>9.84</v>
      </c>
      <c r="AQ21" s="324">
        <v>-1.3</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512</v>
      </c>
      <c r="AL22" s="1209"/>
      <c r="AM22" s="1209"/>
      <c r="AN22" s="1210"/>
      <c r="AO22" s="327">
        <v>98.4</v>
      </c>
      <c r="AP22" s="328">
        <v>97.3</v>
      </c>
      <c r="AQ22" s="329">
        <v>1.1000000000000001</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513</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514</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515</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493</v>
      </c>
      <c r="AP30" s="298"/>
      <c r="AQ30" s="299" t="s">
        <v>494</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495</v>
      </c>
      <c r="AQ31" s="305" t="s">
        <v>496</v>
      </c>
      <c r="AR31" s="306" t="s">
        <v>497</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516</v>
      </c>
      <c r="AL32" s="1225"/>
      <c r="AM32" s="1225"/>
      <c r="AN32" s="1226"/>
      <c r="AO32" s="337">
        <v>1368822</v>
      </c>
      <c r="AP32" s="337">
        <v>52437</v>
      </c>
      <c r="AQ32" s="338">
        <v>64413</v>
      </c>
      <c r="AR32" s="339">
        <v>-18.600000000000001</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517</v>
      </c>
      <c r="AL33" s="1225"/>
      <c r="AM33" s="1225"/>
      <c r="AN33" s="1226"/>
      <c r="AO33" s="337" t="s">
        <v>502</v>
      </c>
      <c r="AP33" s="337" t="s">
        <v>502</v>
      </c>
      <c r="AQ33" s="338" t="s">
        <v>502</v>
      </c>
      <c r="AR33" s="339" t="s">
        <v>502</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518</v>
      </c>
      <c r="AL34" s="1225"/>
      <c r="AM34" s="1225"/>
      <c r="AN34" s="1226"/>
      <c r="AO34" s="337" t="s">
        <v>502</v>
      </c>
      <c r="AP34" s="337" t="s">
        <v>502</v>
      </c>
      <c r="AQ34" s="338">
        <v>12</v>
      </c>
      <c r="AR34" s="339" t="s">
        <v>502</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519</v>
      </c>
      <c r="AL35" s="1225"/>
      <c r="AM35" s="1225"/>
      <c r="AN35" s="1226"/>
      <c r="AO35" s="337">
        <v>226879</v>
      </c>
      <c r="AP35" s="337">
        <v>8691</v>
      </c>
      <c r="AQ35" s="338">
        <v>17720</v>
      </c>
      <c r="AR35" s="339">
        <v>-51</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520</v>
      </c>
      <c r="AL36" s="1225"/>
      <c r="AM36" s="1225"/>
      <c r="AN36" s="1226"/>
      <c r="AO36" s="337">
        <v>214254</v>
      </c>
      <c r="AP36" s="337">
        <v>8208</v>
      </c>
      <c r="AQ36" s="338">
        <v>3472</v>
      </c>
      <c r="AR36" s="339">
        <v>136.4</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521</v>
      </c>
      <c r="AL37" s="1225"/>
      <c r="AM37" s="1225"/>
      <c r="AN37" s="1226"/>
      <c r="AO37" s="337" t="s">
        <v>502</v>
      </c>
      <c r="AP37" s="337" t="s">
        <v>502</v>
      </c>
      <c r="AQ37" s="338">
        <v>556</v>
      </c>
      <c r="AR37" s="339" t="s">
        <v>502</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522</v>
      </c>
      <c r="AL38" s="1228"/>
      <c r="AM38" s="1228"/>
      <c r="AN38" s="1229"/>
      <c r="AO38" s="340" t="s">
        <v>502</v>
      </c>
      <c r="AP38" s="340" t="s">
        <v>502</v>
      </c>
      <c r="AQ38" s="341">
        <v>1</v>
      </c>
      <c r="AR38" s="329" t="s">
        <v>502</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523</v>
      </c>
      <c r="AL39" s="1228"/>
      <c r="AM39" s="1228"/>
      <c r="AN39" s="1229"/>
      <c r="AO39" s="337">
        <v>-221</v>
      </c>
      <c r="AP39" s="337">
        <v>-8</v>
      </c>
      <c r="AQ39" s="338">
        <v>-3031</v>
      </c>
      <c r="AR39" s="339">
        <v>-99.7</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524</v>
      </c>
      <c r="AL40" s="1225"/>
      <c r="AM40" s="1225"/>
      <c r="AN40" s="1226"/>
      <c r="AO40" s="337">
        <v>-1375080</v>
      </c>
      <c r="AP40" s="337">
        <v>-52677</v>
      </c>
      <c r="AQ40" s="338">
        <v>-60754</v>
      </c>
      <c r="AR40" s="339">
        <v>-13.3</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293</v>
      </c>
      <c r="AL41" s="1231"/>
      <c r="AM41" s="1231"/>
      <c r="AN41" s="1232"/>
      <c r="AO41" s="337">
        <v>434654</v>
      </c>
      <c r="AP41" s="337">
        <v>16651</v>
      </c>
      <c r="AQ41" s="338">
        <v>22390</v>
      </c>
      <c r="AR41" s="339">
        <v>-25.6</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525</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526</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527</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493</v>
      </c>
      <c r="AN49" s="1221" t="s">
        <v>528</v>
      </c>
      <c r="AO49" s="1222"/>
      <c r="AP49" s="1222"/>
      <c r="AQ49" s="1222"/>
      <c r="AR49" s="1223"/>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529</v>
      </c>
      <c r="AO50" s="354" t="s">
        <v>530</v>
      </c>
      <c r="AP50" s="355" t="s">
        <v>531</v>
      </c>
      <c r="AQ50" s="356" t="s">
        <v>532</v>
      </c>
      <c r="AR50" s="357" t="s">
        <v>533</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534</v>
      </c>
      <c r="AL51" s="350"/>
      <c r="AM51" s="358">
        <v>1279479</v>
      </c>
      <c r="AN51" s="359">
        <v>45688</v>
      </c>
      <c r="AO51" s="360">
        <v>1</v>
      </c>
      <c r="AP51" s="361">
        <v>87974</v>
      </c>
      <c r="AQ51" s="362">
        <v>5.2</v>
      </c>
      <c r="AR51" s="363">
        <v>-4.2</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535</v>
      </c>
      <c r="AM52" s="366">
        <v>716442</v>
      </c>
      <c r="AN52" s="367">
        <v>25583</v>
      </c>
      <c r="AO52" s="368">
        <v>-12.5</v>
      </c>
      <c r="AP52" s="369">
        <v>48183</v>
      </c>
      <c r="AQ52" s="370">
        <v>-1.2</v>
      </c>
      <c r="AR52" s="371">
        <v>-11.3</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536</v>
      </c>
      <c r="AL53" s="350"/>
      <c r="AM53" s="358">
        <v>1279757</v>
      </c>
      <c r="AN53" s="359">
        <v>46368</v>
      </c>
      <c r="AO53" s="360">
        <v>1.5</v>
      </c>
      <c r="AP53" s="361">
        <v>78864</v>
      </c>
      <c r="AQ53" s="362">
        <v>-10.4</v>
      </c>
      <c r="AR53" s="363">
        <v>11.9</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535</v>
      </c>
      <c r="AM54" s="366">
        <v>772487</v>
      </c>
      <c r="AN54" s="367">
        <v>27989</v>
      </c>
      <c r="AO54" s="368">
        <v>9.4</v>
      </c>
      <c r="AP54" s="369">
        <v>46136</v>
      </c>
      <c r="AQ54" s="370">
        <v>-4.2</v>
      </c>
      <c r="AR54" s="371">
        <v>13.6</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537</v>
      </c>
      <c r="AL55" s="350"/>
      <c r="AM55" s="358">
        <v>915651</v>
      </c>
      <c r="AN55" s="359">
        <v>33712</v>
      </c>
      <c r="AO55" s="360">
        <v>-27.3</v>
      </c>
      <c r="AP55" s="361">
        <v>85042</v>
      </c>
      <c r="AQ55" s="362">
        <v>7.8</v>
      </c>
      <c r="AR55" s="363">
        <v>-35.1</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535</v>
      </c>
      <c r="AM56" s="366">
        <v>368370</v>
      </c>
      <c r="AN56" s="367">
        <v>13562</v>
      </c>
      <c r="AO56" s="368">
        <v>-51.5</v>
      </c>
      <c r="AP56" s="369">
        <v>50806</v>
      </c>
      <c r="AQ56" s="370">
        <v>10.1</v>
      </c>
      <c r="AR56" s="371">
        <v>-61.6</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538</v>
      </c>
      <c r="AL57" s="350"/>
      <c r="AM57" s="358">
        <v>833795</v>
      </c>
      <c r="AN57" s="359">
        <v>31282</v>
      </c>
      <c r="AO57" s="360">
        <v>-7.2</v>
      </c>
      <c r="AP57" s="361">
        <v>83774</v>
      </c>
      <c r="AQ57" s="362">
        <v>-1.5</v>
      </c>
      <c r="AR57" s="363">
        <v>-5.7</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535</v>
      </c>
      <c r="AM58" s="366">
        <v>314988</v>
      </c>
      <c r="AN58" s="367">
        <v>11818</v>
      </c>
      <c r="AO58" s="368">
        <v>-12.9</v>
      </c>
      <c r="AP58" s="369">
        <v>52179</v>
      </c>
      <c r="AQ58" s="370">
        <v>2.7</v>
      </c>
      <c r="AR58" s="371">
        <v>-15.6</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539</v>
      </c>
      <c r="AL59" s="350"/>
      <c r="AM59" s="358">
        <v>641904</v>
      </c>
      <c r="AN59" s="359">
        <v>24590</v>
      </c>
      <c r="AO59" s="360">
        <v>-21.4</v>
      </c>
      <c r="AP59" s="361">
        <v>132981</v>
      </c>
      <c r="AQ59" s="362">
        <v>58.7</v>
      </c>
      <c r="AR59" s="363">
        <v>-80.099999999999994</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535</v>
      </c>
      <c r="AM60" s="366">
        <v>370492</v>
      </c>
      <c r="AN60" s="367">
        <v>14193</v>
      </c>
      <c r="AO60" s="368">
        <v>20.100000000000001</v>
      </c>
      <c r="AP60" s="369">
        <v>56973</v>
      </c>
      <c r="AQ60" s="370">
        <v>9.1999999999999993</v>
      </c>
      <c r="AR60" s="371">
        <v>10.9</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540</v>
      </c>
      <c r="AL61" s="372"/>
      <c r="AM61" s="373">
        <v>990117</v>
      </c>
      <c r="AN61" s="374">
        <v>36328</v>
      </c>
      <c r="AO61" s="375">
        <v>-10.7</v>
      </c>
      <c r="AP61" s="376">
        <v>93727</v>
      </c>
      <c r="AQ61" s="377">
        <v>12</v>
      </c>
      <c r="AR61" s="363">
        <v>-22.7</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535</v>
      </c>
      <c r="AM62" s="366">
        <v>508556</v>
      </c>
      <c r="AN62" s="367">
        <v>18629</v>
      </c>
      <c r="AO62" s="368">
        <v>-9.5</v>
      </c>
      <c r="AP62" s="369">
        <v>50855</v>
      </c>
      <c r="AQ62" s="370">
        <v>3.3</v>
      </c>
      <c r="AR62" s="371">
        <v>-12.8</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erWKnRzhrlLgPD2IfMBaIVR8Jncmhn7L53Q2sMYbTSnvL1oZ7yopfRqmDpc4gML4WqZelRAbOcTRyLTlefNFGA==" saltValue="twW0lB7I8fYgys+VObuW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7" zoomScaleNormal="57"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542</v>
      </c>
    </row>
    <row r="120" spans="125:125" ht="13.5" hidden="1" customHeight="1" x14ac:dyDescent="0.15"/>
    <row r="121" spans="125:125" ht="13.5" hidden="1" customHeight="1" x14ac:dyDescent="0.15">
      <c r="DU121" s="285"/>
    </row>
  </sheetData>
  <sheetProtection algorithmName="SHA-512" hashValue="l/bDMqW+VOcv3BOrRmi4SgQ0OynaI51mIC5s4GZf1kx+ka9kL1aUgnRZawC232J5EIv2MimKJ26hm09na0xnsQ==" saltValue="mHohVTcim5cNVrSswmXS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543</v>
      </c>
    </row>
  </sheetData>
  <sheetProtection algorithmName="SHA-512" hashValue="/3IAH9qWgMaHPwv9w6d4YJwcYmz1Eq79UGGLUYAjy1C/vJ6AvXQqVi011Wff0sPWQXK2njdUprmRe2x4wH3XAw==" saltValue="T3G3zgax+Gle5PSUJFO39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3" t="s">
        <v>3</v>
      </c>
      <c r="D47" s="1233"/>
      <c r="E47" s="1234"/>
      <c r="F47" s="11">
        <v>24.21</v>
      </c>
      <c r="G47" s="12">
        <v>21.93</v>
      </c>
      <c r="H47" s="12">
        <v>22.22</v>
      </c>
      <c r="I47" s="12">
        <v>22.01</v>
      </c>
      <c r="J47" s="13">
        <v>22.74</v>
      </c>
    </row>
    <row r="48" spans="2:10" ht="57.75" customHeight="1" x14ac:dyDescent="0.15">
      <c r="B48" s="14"/>
      <c r="C48" s="1235" t="s">
        <v>4</v>
      </c>
      <c r="D48" s="1235"/>
      <c r="E48" s="1236"/>
      <c r="F48" s="15">
        <v>4.7</v>
      </c>
      <c r="G48" s="16">
        <v>6.92</v>
      </c>
      <c r="H48" s="16">
        <v>6.89</v>
      </c>
      <c r="I48" s="16">
        <v>6.42</v>
      </c>
      <c r="J48" s="17">
        <v>6.42</v>
      </c>
    </row>
    <row r="49" spans="2:10" ht="57.75" customHeight="1" thickBot="1" x14ac:dyDescent="0.2">
      <c r="B49" s="18"/>
      <c r="C49" s="1237" t="s">
        <v>5</v>
      </c>
      <c r="D49" s="1237"/>
      <c r="E49" s="1238"/>
      <c r="F49" s="19" t="s">
        <v>549</v>
      </c>
      <c r="G49" s="20" t="s">
        <v>550</v>
      </c>
      <c r="H49" s="20" t="s">
        <v>551</v>
      </c>
      <c r="I49" s="20" t="s">
        <v>552</v>
      </c>
      <c r="J49" s="21" t="s">
        <v>553</v>
      </c>
    </row>
    <row r="50" spans="2:10" ht="13.5" customHeight="1" x14ac:dyDescent="0.15"/>
  </sheetData>
  <sheetProtection algorithmName="SHA-512" hashValue="CoKKRtqGBKS72Bt0typ2/DzTx5tsKB6vbtTIX/gM2zntb08QjKJCIzyZaEfxTdIsXWgVG0R0A/5zOT5tz8/9QA==" saltValue="fB/O5EoXQl9xMzLZPS9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2021-10-05T02:34:22Z</cp:lastPrinted>
  <dcterms:created xsi:type="dcterms:W3CDTF">2021-02-05T01:32:37Z</dcterms:created>
  <dcterms:modified xsi:type="dcterms:W3CDTF">2021-10-22T02:25:34Z</dcterms:modified>
  <cp:category/>
</cp:coreProperties>
</file>