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0" yWindow="0" windowWidth="20430" windowHeight="4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calcPr calcId="152511" calcMode="manual"/>
</workbook>
</file>

<file path=xl/calcChain.xml><?xml version="1.0" encoding="utf-8"?>
<calcChain xmlns="http://schemas.openxmlformats.org/spreadsheetml/2006/main">
  <c r="DQ102" i="11" l="1"/>
  <c r="DL102" i="11"/>
  <c r="DG102" i="11"/>
  <c r="DB102" i="11"/>
  <c r="CW102" i="11"/>
  <c r="CR102" i="11"/>
  <c r="AU88" i="11" l="1"/>
  <c r="AP88" i="11"/>
  <c r="AF88" i="11"/>
  <c r="AU63" i="11"/>
  <c r="AP63" i="11"/>
  <c r="AA7" i="11"/>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C38" i="9"/>
  <c r="AM37" i="9"/>
  <c r="C37" i="9"/>
  <c r="AM36" i="9"/>
  <c r="C36" i="9"/>
  <c r="BW34" i="9"/>
  <c r="BW35" i="9" s="1"/>
  <c r="BW36" i="9" s="1"/>
  <c r="BW37" i="9" s="1"/>
  <c r="BW38" i="9" s="1"/>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BE34" i="9"/>
  <c r="BE35" i="9" s="1"/>
  <c r="BE36" i="9" s="1"/>
  <c r="BE37" i="9" s="1"/>
</calcChain>
</file>

<file path=xl/sharedStrings.xml><?xml version="1.0" encoding="utf-8"?>
<sst xmlns="http://schemas.openxmlformats.org/spreadsheetml/2006/main" count="1061" uniqueCount="571">
  <si>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</si>
  <si>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</si>
  <si>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</si>
  <si>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</si>
  <si>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</si>
  <si>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</si>
  <si>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</si>
  <si>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</si>
  <si>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</si>
  <si>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</si>
  <si>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</si>
  <si>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</si>
  <si>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</si>
  <si>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</si>
  <si>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</si>
  <si>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</si>
  <si>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</si>
  <si>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</si>
  <si>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</si>
  <si>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</si>
  <si>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</si>
  <si>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</si>
  <si>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</si>
  <si>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</si>
  <si>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</si>
  <si>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</si>
  <si>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</si>
  <si>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</si>
  <si>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</si>
  <si>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</si>
  <si>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</si>
  <si>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</si>
  <si>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</si>
  <si>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</si>
  <si>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</si>
  <si>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</si>
  <si>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</si>
  <si>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</si>
  <si>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</si>
  <si>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</si>
  <si>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</si>
  <si>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</si>
  <si>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</si>
  <si>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</si>
  <si>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</si>
  <si>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</si>
  <si>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</si>
  <si>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</si>
  <si>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</si>
  <si>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</si>
  <si>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</si>
  <si>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</si>
  <si>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</si>
  <si>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</si>
  <si>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</si>
  <si>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</si>
  <si>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</si>
  <si>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</si>
  <si>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</si>
  <si>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</si>
  <si>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</si>
  <si>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</si>
  <si>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</si>
  <si>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</si>
  <si>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</si>
  <si>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</si>
  <si>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</si>
  <si>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</si>
  <si>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</si>
  <si>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</si>
  <si>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</si>
  <si>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</si>
  <si>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</si>
  <si>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</si>
  <si>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</si>
  <si>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</si>
  <si>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</si>
  <si>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</si>
  <si>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</si>
  <si>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</si>
  <si>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</si>
  <si>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</si>
  <si>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</si>
  <si>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</si>
  <si>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</si>
  <si>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</si>
  <si>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</si>
  <si>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</si>
  <si>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</si>
  <si>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</si>
  <si>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</si>
  <si>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</si>
  <si>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</si>
  <si>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</si>
  <si>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</si>
  <si>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</si>
  <si>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</si>
  <si>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</si>
  <si>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</si>
  <si>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</si>
  <si>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</si>
  <si>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</si>
  <si>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</si>
  <si>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</si>
  <si>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</si>
  <si>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</si>
  <si>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</si>
  <si>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</si>
  <si>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</si>
  <si>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</si>
  <si>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</si>
  <si>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</si>
  <si>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</si>
  <si>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</si>
  <si>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</si>
  <si>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</si>
  <si>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</si>
  <si>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</si>
  <si>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</si>
  <si>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</si>
  <si>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</si>
  <si>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</si>
  <si>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</si>
  <si>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</si>
  <si>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</si>
  <si>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</si>
  <si>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</si>
  <si>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</si>
  <si>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</si>
  <si>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</si>
  <si>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</si>
  <si>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</si>
  <si>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</si>
  <si>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</si>
  <si>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</si>
  <si>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</si>
  <si>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</si>
  <si>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</si>
  <si>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</si>
  <si>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</si>
  <si>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</si>
  <si>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</si>
  <si>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</si>
  <si>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</si>
  <si>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</si>
  <si>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</si>
  <si>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</si>
  <si>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</si>
  <si>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</si>
  <si>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</si>
  <si>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</si>
  <si>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</si>
  <si>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</si>
  <si>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</si>
  <si>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</si>
  <si>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</si>
  <si>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</si>
  <si>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</si>
  <si>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</si>
  <si>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</si>
  <si>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</si>
  <si>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</si>
  <si>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</si>
  <si>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</si>
  <si>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</si>
  <si>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</si>
  <si>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</si>
  <si>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</si>
  <si>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</si>
  <si>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</si>
  <si>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</si>
  <si>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</si>
  <si>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</si>
  <si>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</si>
  <si>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</si>
  <si>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</si>
  <si>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</si>
  <si>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</si>
  <si>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</si>
  <si>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</si>
  <si>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</si>
  <si>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</si>
  <si>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</si>
  <si>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</si>
  <si>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</si>
  <si>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</si>
  <si>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</si>
  <si>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</si>
  <si>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</si>
  <si>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</si>
  <si>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</si>
  <si>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</si>
  <si>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</si>
  <si>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</si>
  <si>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</si>
  <si>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</si>
  <si>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</si>
  <si>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栃木県佐野市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</si>
  <si>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</si>
  <si>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</si>
  <si>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</si>
  <si>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</si>
  <si>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</si>
  <si>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</si>
  <si>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</si>
  <si>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</si>
  <si>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</si>
  <si>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</si>
  <si>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</si>
  <si>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</si>
  <si>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</si>
  <si>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</si>
  <si>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</si>
  <si>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</si>
  <si>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</si>
  <si>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</si>
  <si>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</si>
  <si>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</si>
  <si>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</si>
  <si>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</si>
  <si>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</si>
  <si>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</si>
  <si>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</si>
  <si>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</si>
  <si>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</si>
  <si>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</si>
  <si>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</si>
  <si>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</si>
  <si>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</si>
  <si>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</si>
  <si>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</si>
  <si>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</si>
  <si>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</si>
  <si>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</si>
  <si>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</si>
  <si>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</si>
  <si>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</si>
  <si>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</si>
  <si>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</si>
  <si>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</si>
  <si>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</si>
  <si>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</si>
  <si>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</si>
  <si>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</si>
  <si>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</si>
  <si>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</si>
  <si>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</si>
  <si>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</si>
  <si>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</si>
  <si>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</si>
  <si>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</si>
  <si>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</si>
  <si>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</si>
  <si>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</si>
  <si>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</si>
  <si>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</si>
  <si>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</si>
  <si>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</si>
  <si>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</si>
  <si>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</si>
  <si>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</si>
  <si>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</si>
  <si>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</si>
  <si>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</si>
  <si>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</si>
  <si>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</si>
  <si>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</si>
  <si>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</si>
  <si>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</si>
  <si>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</si>
  <si>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</si>
  <si>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</si>
  <si>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</si>
  <si>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</si>
  <si>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</si>
  <si>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</si>
  <si>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</si>
  <si>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</si>
  <si>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</si>
  <si>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</si>
  <si>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</si>
  <si>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</si>
  <si>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</si>
  <si>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</si>
  <si>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</si>
  <si>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</si>
  <si>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</si>
  <si>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</si>
  <si>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</si>
  <si>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</si>
  <si>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</si>
  <si>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</si>
  <si>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</si>
  <si>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</si>
  <si>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</si>
  <si>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</si>
  <si>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</si>
  <si>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</si>
  <si>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</si>
  <si>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</si>
  <si>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</si>
  <si>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</si>
  <si>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</si>
  <si>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</si>
  <si>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</si>
  <si>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</si>
  <si>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</si>
  <si>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</si>
  <si>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</si>
  <si>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</si>
  <si>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</si>
  <si>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</si>
  <si>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</si>
  <si>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</si>
  <si>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</si>
  <si>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</si>
  <si>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</si>
  <si>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</si>
  <si>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</si>
  <si>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</si>
  <si>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</si>
  <si>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</si>
  <si>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</si>
  <si>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</si>
  <si>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</si>
  <si>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</si>
  <si>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</si>
  <si>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</si>
  <si>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</si>
  <si>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</si>
  <si>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</si>
  <si>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</si>
  <si>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</si>
  <si>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</si>
  <si>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</si>
  <si>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</si>
  <si>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</si>
  <si>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</si>
  <si>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</si>
  <si>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</si>
  <si>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</si>
  <si>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</si>
  <si>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</si>
  <si>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</si>
  <si>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</si>
  <si>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</si>
  <si>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</si>
  <si>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栃木県佐野市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</si>
  <si>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</si>
  <si>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</si>
  <si>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</si>
  <si>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</si>
  <si>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</si>
  <si>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</si>
  <si>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</si>
  <si>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</si>
  <si>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</si>
  <si>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</si>
  <si>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</si>
  <si>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</si>
  <si>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</si>
  <si>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</si>
  <si>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</si>
  <si>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</si>
  <si>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</si>
  <si>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</si>
  <si>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</si>
  <si>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</si>
  <si>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自家用有償バス事業特別会計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</si>
  <si>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</si>
  <si>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</si>
  <si>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</si>
  <si>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</si>
  <si>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</si>
  <si>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</si>
  <si>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</si>
  <si>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</si>
  <si>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</si>
  <si>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</si>
  <si>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</si>
  <si>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</si>
  <si>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</si>
  <si>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</si>
  <si>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</si>
  <si>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</si>
  <si>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</si>
  <si>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</si>
  <si>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</si>
  <si>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</si>
  <si>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</si>
  <si>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</si>
  <si>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</si>
  <si>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</si>
  <si>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西浦・黒袴第二工区産業団地造成事業特別会計</t>
    <phoneticPr fontId="5"/>
  </si>
  <si>
    <t>佐野田沼インター産業団地造成事業特別会計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</si>
  <si>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</si>
  <si>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</si>
  <si>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</si>
  <si>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</si>
  <si>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</si>
  <si>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</si>
  <si>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</si>
  <si>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</si>
  <si>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</si>
  <si>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</si>
  <si>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</si>
  <si>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</si>
  <si>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</si>
  <si>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</si>
  <si>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</si>
  <si>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</si>
  <si>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</si>
  <si>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</si>
  <si>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</si>
  <si>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</si>
  <si>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</si>
  <si>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</si>
  <si>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</si>
  <si>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</si>
  <si>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</si>
  <si>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</si>
  <si>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</si>
  <si>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</si>
  <si>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</si>
  <si>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</si>
  <si>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</si>
  <si>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</si>
  <si>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</si>
  <si>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</si>
  <si>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</si>
  <si>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</si>
  <si>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</si>
  <si>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</si>
  <si>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</si>
  <si>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</si>
  <si>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</si>
  <si>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</si>
  <si>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</si>
  <si>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</si>
  <si>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</si>
  <si>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</si>
  <si>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</si>
  <si>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</si>
  <si>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</si>
  <si>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</si>
  <si>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</si>
  <si>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</si>
  <si>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</si>
  <si>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</si>
  <si>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</si>
  <si>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</si>
  <si>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</si>
  <si>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</si>
  <si>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</si>
  <si>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</si>
  <si>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</si>
  <si>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</si>
  <si>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</si>
  <si>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</si>
  <si>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</si>
  <si>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</si>
  <si>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</si>
  <si>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</si>
  <si>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</si>
  <si>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</si>
  <si>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</si>
  <si>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</si>
  <si>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</si>
  <si>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</si>
  <si>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</si>
  <si>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</si>
  <si>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</si>
  <si>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</si>
  <si>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</si>
  <si>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</si>
  <si>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</si>
  <si>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</si>
  <si>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</si>
  <si>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</si>
  <si>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</si>
  <si>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</si>
  <si>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</si>
  <si>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</si>
  <si>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</si>
  <si>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</si>
  <si>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</si>
  <si>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</si>
  <si>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</si>
  <si>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</si>
  <si>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</si>
  <si>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</si>
  <si>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</si>
  <si>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</si>
  <si>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</si>
  <si>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</si>
  <si>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</si>
  <si>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</si>
  <si>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</si>
  <si>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</si>
  <si>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</si>
  <si>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</si>
  <si>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</si>
  <si>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</si>
  <si>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</si>
  <si>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</si>
  <si>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</si>
  <si>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</si>
  <si>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</si>
  <si>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</si>
  <si>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</si>
  <si>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</si>
  <si>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</si>
  <si>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</si>
  <si>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</si>
  <si>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</si>
  <si>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</si>
  <si>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</si>
  <si>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</si>
  <si>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</si>
  <si>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</si>
  <si>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</si>
  <si>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</si>
  <si>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</si>
  <si>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</si>
  <si>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</si>
  <si>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</si>
  <si>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</si>
  <si>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</si>
  <si>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</si>
  <si>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</si>
  <si>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</si>
  <si>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</si>
  <si>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0.01</t>
  </si>
  <si>
    <t>一般会計</t>
  </si>
  <si>
    <t>水道事業会計</t>
  </si>
  <si>
    <t>国民健康保険事業特別会計（事業勘定）</t>
  </si>
  <si>
    <t>病院事業会計</t>
  </si>
  <si>
    <t>介護保険事業特別会計（保険事業勘定）</t>
  </si>
  <si>
    <t>公共下水道事業特別会計</t>
  </si>
  <si>
    <t>農業集落排水事業特別会計</t>
  </si>
  <si>
    <t>国民健康保険事業特別会計（直営診療施設勘定）</t>
  </si>
  <si>
    <t>その他会計（赤字）</t>
  </si>
  <si>
    <t>その他会計（黒字）</t>
  </si>
  <si>
    <t>佐野市民文化振興事業団</t>
    <rPh sb="0" eb="4">
      <t>サノシミン</t>
    </rPh>
    <rPh sb="4" eb="6">
      <t>ブンカ</t>
    </rPh>
    <rPh sb="6" eb="8">
      <t>シンコウ</t>
    </rPh>
    <rPh sb="8" eb="11">
      <t>ジギョウダン</t>
    </rPh>
    <phoneticPr fontId="2"/>
  </si>
  <si>
    <t>佐野市農業公社</t>
    <rPh sb="0" eb="3">
      <t>サノシ</t>
    </rPh>
    <rPh sb="3" eb="5">
      <t>ノウギョウ</t>
    </rPh>
    <rPh sb="5" eb="7">
      <t>コウシャ</t>
    </rPh>
    <phoneticPr fontId="2"/>
  </si>
  <si>
    <t>佐野市土地開発公社</t>
    <rPh sb="0" eb="3">
      <t>サノシ</t>
    </rPh>
    <rPh sb="3" eb="5">
      <t>トチ</t>
    </rPh>
    <rPh sb="5" eb="7">
      <t>カイハツ</t>
    </rPh>
    <rPh sb="7" eb="9">
      <t>コウシャ</t>
    </rPh>
    <phoneticPr fontId="2"/>
  </si>
  <si>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</si>
  <si>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2"/>
  </si>
  <si>
    <t>佐野地区衛生施設組合（一般会計）</t>
    <rPh sb="0" eb="2">
      <t>サノ</t>
    </rPh>
    <rPh sb="2" eb="4">
      <t>チク</t>
    </rPh>
    <rPh sb="4" eb="6">
      <t>エイセイ</t>
    </rPh>
    <rPh sb="6" eb="8">
      <t>シセツ</t>
    </rPh>
    <rPh sb="8" eb="10">
      <t>クミアイ</t>
    </rPh>
    <rPh sb="11" eb="13">
      <t>イッパン</t>
    </rPh>
    <rPh sb="13" eb="15">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</si>
  <si>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</si>
  <si>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</si>
  <si>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</si>
  <si>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</si>
  <si>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</si>
  <si>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</si>
  <si>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</si>
  <si>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</si>
  <si>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</si>
  <si>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</si>
  <si>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</si>
  <si>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</si>
  <si>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</si>
  <si>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</si>
  <si>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</si>
  <si>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</si>
  <si>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</si>
  <si>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</si>
  <si>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</si>
  <si>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</si>
  <si>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有形固定資産減価償却率</t>
    <phoneticPr fontId="5"/>
  </si>
  <si>
    <t>　将来負担比率、実質公債費比率ともに、類似団体の平均を下回っている。将来負担比率については、充当可能基金の増による充当可能財源等の増や、地方債の現在高や公営企業債等繰入見込み額の減による将来負担額の減により、平成２７年度と比較して数値は大幅に改善した。実質公債費比率は元利償還金が減少したため、前年度よりも数値が改善したものである。今後、公債費については、大規模事業の実施により高水準で推移することが見込まれること、さらには、交付税措置において有利な地方債である合併特例事業債が借入限度額までに達することが見込まれるため、実質公債費比率が上昇していくことが考えられるため、これまで以上に公債費の適正化に取り組んでいく必要がある。
　</t>
    <rPh sb="1" eb="3">
      <t>ショウライ</t>
    </rPh>
    <rPh sb="3" eb="5">
      <t>フタン</t>
    </rPh>
    <rPh sb="5" eb="7">
      <t>ヒリツ</t>
    </rPh>
    <rPh sb="8" eb="10">
      <t>ジッシツ</t>
    </rPh>
    <rPh sb="10" eb="12">
      <t>コウサイ</t>
    </rPh>
    <rPh sb="12" eb="13">
      <t>ヒ</t>
    </rPh>
    <rPh sb="13" eb="15">
      <t>ヒリツ</t>
    </rPh>
    <rPh sb="19" eb="21">
      <t>ルイジ</t>
    </rPh>
    <rPh sb="21" eb="23">
      <t>ダンタイ</t>
    </rPh>
    <rPh sb="24" eb="26">
      <t>ヘイキン</t>
    </rPh>
    <rPh sb="27" eb="29">
      <t>シタマワ</t>
    </rPh>
    <rPh sb="34" eb="36">
      <t>ショウライ</t>
    </rPh>
    <rPh sb="36" eb="38">
      <t>フタン</t>
    </rPh>
    <rPh sb="38" eb="40">
      <t>ヒリツ</t>
    </rPh>
    <rPh sb="126" eb="128">
      <t>ジッシツ</t>
    </rPh>
    <rPh sb="128" eb="130">
      <t>コウサイ</t>
    </rPh>
    <rPh sb="130" eb="131">
      <t>ヒ</t>
    </rPh>
    <rPh sb="131" eb="13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</si>
</sst>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48302</c:v>
                </c:pt>
                <c:pt idx="1">
                  <c:v>24345</c:v>
                </c:pt>
                <c:pt idx="2">
                  <c:v>45974</c:v>
                </c:pt>
                <c:pt idx="3">
                  <c:v>82659</c:v>
                </c:pt>
                <c:pt idx="4">
                  <c:v>25621</c:v>
                </c:pt>
              </c:numCache>
            </c:numRef>
          </c:val>
          <c:smooth val="0"/>
        </c:ser>
        <c:dLbls>
          <c:showLegendKey val="0"/>
          <c:showVal val="0"/>
          <c:showCatName val="0"/>
          <c:showSerName val="0"/>
          <c:showPercent val="0"/>
          <c:showBubbleSize val="0"/>
        </c:dLbls>
        <c:marker val="1"/>
        <c:smooth val="0"/>
        <c:axId val="238244736"/>
        <c:axId val="186483248"/>
      </c:lineChart>
      <c:catAx>
        <c:axId val="23824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83248"/>
        <c:crosses val="autoZero"/>
        <c:auto val="1"/>
        <c:lblAlgn val="ctr"/>
        <c:lblOffset val="100"/>
        <c:tickLblSkip val="1"/>
        <c:tickMarkSkip val="1"/>
        <c:noMultiLvlLbl val="0"/>
      </c:catAx>
      <c:valAx>
        <c:axId val="1864832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24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5.66</c:v>
                </c:pt>
                <c:pt idx="1">
                  <c:v>7.99</c:v>
                </c:pt>
                <c:pt idx="2">
                  <c:v>6.89</c:v>
                </c:pt>
                <c:pt idx="3">
                  <c:v>9.06</c:v>
                </c:pt>
                <c:pt idx="4">
                  <c:v>8.89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15.64</c:v>
                </c:pt>
                <c:pt idx="1">
                  <c:v>14.55</c:v>
                </c:pt>
                <c:pt idx="2">
                  <c:v>16.04</c:v>
                </c:pt>
                <c:pt idx="3">
                  <c:v>14.11</c:v>
                </c:pt>
                <c:pt idx="4">
                  <c:v>14.49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8232536"/>
        <c:axId val="24115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-1.81</c:v>
                </c:pt>
                <c:pt idx="1">
                  <c:v>1.94</c:v>
                </c:pt>
                <c:pt idx="2">
                  <c:v>0.2</c:v>
                </c:pt>
                <c:pt idx="3">
                  <c:v>0.52</c:v>
                </c:pt>
                <c:pt idx="4">
                  <c:v>-0.01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8232536"/>
        <c:axId val="241153376"/>
      </c:lineChart>
      <c:catAx>
        <c:axId val="23823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153376"/>
        <c:crosses val="autoZero"/>
        <c:auto val="1"/>
        <c:lblAlgn val="ctr"/>
        <c:lblOffset val="100"/>
        <c:tickLblSkip val="1"/>
        <c:tickMarkSkip val="1"/>
        <c:noMultiLvlLbl val="0"/>
      </c:catAx>
      <c:valAx>
        <c:axId val="24115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23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0.82</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c:v>
                </c:pt>
                <c:pt idx="2">
                  <c:v>#N/A</c:v>
                </c:pt>
                <c:pt idx="3">
                  <c:v>0.19</c:v>
                </c:pt>
                <c:pt idx="4">
                  <c:v>#N/A</c:v>
                </c:pt>
                <c:pt idx="5">
                  <c:v>0.22</c:v>
                </c:pt>
                <c:pt idx="6">
                  <c:v>#N/A</c:v>
                </c:pt>
                <c:pt idx="7">
                  <c:v>0.64</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0.44</c:v>
                </c:pt>
                <c:pt idx="4">
                  <c:v>#N/A</c:v>
                </c:pt>
                <c:pt idx="5">
                  <c:v>0.43</c:v>
                </c:pt>
                <c:pt idx="6">
                  <c:v>#N/A</c:v>
                </c:pt>
                <c:pt idx="7">
                  <c:v>0.84</c:v>
                </c:pt>
                <c:pt idx="8">
                  <c:v>#N/A</c:v>
                </c:pt>
                <c:pt idx="9">
                  <c:v>1.51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1.33</c:v>
                </c:pt>
                <c:pt idx="4">
                  <c:v>#N/A</c:v>
                </c:pt>
                <c:pt idx="5">
                  <c:v>1.53</c:v>
                </c:pt>
                <c:pt idx="6">
                  <c:v>#N/A</c:v>
                </c:pt>
                <c:pt idx="7">
                  <c:v>1.73</c:v>
                </c:pt>
                <c:pt idx="8">
                  <c:v>#N/A</c:v>
                </c:pt>
                <c:pt idx="9">
                  <c:v>1.95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2.85</c:v>
                </c:pt>
                <c:pt idx="2">
                  <c:v>#N/A</c:v>
                </c:pt>
                <c:pt idx="3">
                  <c:v>3.83</c:v>
                </c:pt>
                <c:pt idx="4">
                  <c:v>#N/A</c:v>
                </c:pt>
                <c:pt idx="5">
                  <c:v>3.03</c:v>
                </c:pt>
                <c:pt idx="6">
                  <c:v>#N/A</c:v>
                </c:pt>
                <c:pt idx="7">
                  <c:v>3.75</c:v>
                </c:pt>
                <c:pt idx="8">
                  <c:v>#N/A</c:v>
                </c:pt>
                <c:pt idx="9">
                  <c:v>3.25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3.22</c:v>
                </c:pt>
                <c:pt idx="2">
                  <c:v>#N/A</c:v>
                </c:pt>
                <c:pt idx="3">
                  <c:v>4.1900000000000004</c:v>
                </c:pt>
                <c:pt idx="4">
                  <c:v>#N/A</c:v>
                </c:pt>
                <c:pt idx="5">
                  <c:v>5.42</c:v>
                </c:pt>
                <c:pt idx="6">
                  <c:v>#N/A</c:v>
                </c:pt>
                <c:pt idx="7">
                  <c:v>5.49</c:v>
                </c:pt>
                <c:pt idx="8">
                  <c:v>#N/A</c:v>
                </c:pt>
                <c:pt idx="9">
                  <c:v>6.21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5.65</c:v>
                </c:pt>
                <c:pt idx="2">
                  <c:v>#N/A</c:v>
                </c:pt>
                <c:pt idx="3">
                  <c:v>7.99</c:v>
                </c:pt>
                <c:pt idx="4">
                  <c:v>#N/A</c:v>
                </c:pt>
                <c:pt idx="5">
                  <c:v>6.89</c:v>
                </c:pt>
                <c:pt idx="6">
                  <c:v>#N/A</c:v>
                </c:pt>
                <c:pt idx="7">
                  <c:v>9.0500000000000007</c:v>
                </c:pt>
                <c:pt idx="8">
                  <c:v>#N/A</c:v>
                </c:pt>
                <c:pt idx="9">
                  <c:v>8.89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3619944"/>
        <c:axId val="235965728"/>
      </c:barChart>
      <c:catAx>
        <c:axId val="24361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965728"/>
        <c:crosses val="autoZero"/>
        <c:auto val="1"/>
        <c:lblAlgn val="ctr"/>
        <c:lblOffset val="100"/>
        <c:tickLblSkip val="1"/>
        <c:tickMarkSkip val="1"/>
        <c:noMultiLvlLbl val="0"/>
      </c:catAx>
      <c:valAx>
        <c:axId val="23596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619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5383</c:v>
                </c:pt>
                <c:pt idx="5">
                  <c:v>5595</c:v>
                </c:pt>
                <c:pt idx="8">
                  <c:v>5739</c:v>
                </c:pt>
                <c:pt idx="11">
                  <c:v>5763</c:v>
                </c:pt>
                <c:pt idx="14">
                  <c:v>5713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178</c:v>
                </c:pt>
                <c:pt idx="3">
                  <c:v>189</c:v>
                </c:pt>
                <c:pt idx="6">
                  <c:v>189</c:v>
                </c:pt>
                <c:pt idx="9">
                  <c:v>189</c:v>
                </c:pt>
                <c:pt idx="12">
                  <c:v>183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160</c:v>
                </c:pt>
                <c:pt idx="3">
                  <c:v>84</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1380</c:v>
                </c:pt>
                <c:pt idx="3">
                  <c:v>1376</c:v>
                </c:pt>
                <c:pt idx="6">
                  <c:v>1387</c:v>
                </c:pt>
                <c:pt idx="9">
                  <c:v>1441</c:v>
                </c:pt>
                <c:pt idx="12">
                  <c:v>1446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5205</c:v>
                </c:pt>
                <c:pt idx="3">
                  <c:v>5197</c:v>
                </c:pt>
                <c:pt idx="6">
                  <c:v>5245</c:v>
                </c:pt>
                <c:pt idx="9">
                  <c:v>5144</c:v>
                </c:pt>
                <c:pt idx="12">
                  <c:v>4618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4010352"/>
        <c:axId val="240019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1540</c:v>
                </c:pt>
                <c:pt idx="2">
                  <c:v>#N/A</c:v>
                </c:pt>
                <c:pt idx="3">
                  <c:v>#N/A</c:v>
                </c:pt>
                <c:pt idx="4">
                  <c:v>1251</c:v>
                </c:pt>
                <c:pt idx="5">
                  <c:v>#N/A</c:v>
                </c:pt>
                <c:pt idx="6">
                  <c:v>#N/A</c:v>
                </c:pt>
                <c:pt idx="7">
                  <c:v>1082</c:v>
                </c:pt>
                <c:pt idx="8">
                  <c:v>#N/A</c:v>
                </c:pt>
                <c:pt idx="9">
                  <c:v>#N/A</c:v>
                </c:pt>
                <c:pt idx="10">
                  <c:v>1011</c:v>
                </c:pt>
                <c:pt idx="11">
                  <c:v>#N/A</c:v>
                </c:pt>
                <c:pt idx="12">
                  <c:v>#N/A</c:v>
                </c:pt>
                <c:pt idx="13">
                  <c:v>534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4010352"/>
        <c:axId val="240019128"/>
      </c:lineChart>
      <c:catAx>
        <c:axId val="24401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019128"/>
        <c:crosses val="autoZero"/>
        <c:auto val="1"/>
        <c:lblAlgn val="ctr"/>
        <c:lblOffset val="100"/>
        <c:tickLblSkip val="1"/>
        <c:tickMarkSkip val="1"/>
        <c:noMultiLvlLbl val="0"/>
      </c:catAx>
      <c:valAx>
        <c:axId val="24001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01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43564</c:v>
                </c:pt>
                <c:pt idx="5">
                  <c:v>43524</c:v>
                </c:pt>
                <c:pt idx="8">
                  <c:v>46119</c:v>
                </c:pt>
                <c:pt idx="11">
                  <c:v>46208</c:v>
                </c:pt>
                <c:pt idx="14">
                  <c:v>45345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10314</c:v>
                </c:pt>
                <c:pt idx="5">
                  <c:v>9627</c:v>
                </c:pt>
                <c:pt idx="8">
                  <c:v>9739</c:v>
                </c:pt>
                <c:pt idx="11">
                  <c:v>9083</c:v>
                </c:pt>
                <c:pt idx="14">
                  <c:v>8794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9708</c:v>
                </c:pt>
                <c:pt idx="5">
                  <c:v>11026</c:v>
                </c:pt>
                <c:pt idx="8">
                  <c:v>10639</c:v>
                </c:pt>
                <c:pt idx="11">
                  <c:v>10634</c:v>
                </c:pt>
                <c:pt idx="14">
                  <c:v>12153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8947</c:v>
                </c:pt>
                <c:pt idx="3">
                  <c:v>8540</c:v>
                </c:pt>
                <c:pt idx="6">
                  <c:v>8729</c:v>
                </c:pt>
                <c:pt idx="9">
                  <c:v>8320</c:v>
                </c:pt>
                <c:pt idx="12">
                  <c:v>8374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485</c:v>
                </c:pt>
                <c:pt idx="3">
                  <c:v>405</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17329</c:v>
                </c:pt>
                <c:pt idx="3">
                  <c:v>16854</c:v>
                </c:pt>
                <c:pt idx="6">
                  <c:v>18966</c:v>
                </c:pt>
                <c:pt idx="9">
                  <c:v>17895</c:v>
                </c:pt>
                <c:pt idx="12">
                  <c:v>16965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2399</c:v>
                </c:pt>
                <c:pt idx="3">
                  <c:v>1599</c:v>
                </c:pt>
                <c:pt idx="6">
                  <c:v>1404</c:v>
                </c:pt>
                <c:pt idx="9">
                  <c:v>1126</c:v>
                </c:pt>
                <c:pt idx="12">
                  <c:v>943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40048</c:v>
                </c:pt>
                <c:pt idx="3">
                  <c:v>38966</c:v>
                </c:pt>
                <c:pt idx="6">
                  <c:v>39502</c:v>
                </c:pt>
                <c:pt idx="9">
                  <c:v>40951</c:v>
                </c:pt>
                <c:pt idx="12">
                  <c:v>39286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3912912"/>
        <c:axId val="183913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5621</c:v>
                </c:pt>
                <c:pt idx="2">
                  <c:v>#N/A</c:v>
                </c:pt>
                <c:pt idx="3">
                  <c:v>#N/A</c:v>
                </c:pt>
                <c:pt idx="4">
                  <c:v>2187</c:v>
                </c:pt>
                <c:pt idx="5">
                  <c:v>#N/A</c:v>
                </c:pt>
                <c:pt idx="6">
                  <c:v>#N/A</c:v>
                </c:pt>
                <c:pt idx="7">
                  <c:v>2104</c:v>
                </c:pt>
                <c:pt idx="8">
                  <c:v>#N/A</c:v>
                </c:pt>
                <c:pt idx="9">
                  <c:v>#N/A</c:v>
                </c:pt>
                <c:pt idx="10">
                  <c:v>2368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3912912"/>
        <c:axId val="183913304"/>
      </c:lineChart>
      <c:catAx>
        <c:axId val="18391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913304"/>
        <c:crosses val="autoZero"/>
        <c:auto val="1"/>
        <c:lblAlgn val="ctr"/>
        <c:lblOffset val="100"/>
        <c:tickLblSkip val="1"/>
        <c:tickMarkSkip val="1"/>
        <c:noMultiLvlLbl val="0"/>
      </c:catAx>
      <c:valAx>
        <c:axId val="18391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91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{C6F738F7-BB8C-4101-BD21-61F21144C595}</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{42EDCC77-A4A1-489C-A2F5-8CB897B7EDE0}</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{29D6063E-B8E3-4D95-B5E7-A23ECC2B43E0}</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{7632791C-7E55-44BA-A7C1-3C838DEBFA18}</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{CFEF0509-032D-4FD0-BC0B-9EB468A1AEA0}</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{6D9360B9-A3C5-4040-9C93-C887AEFDB276}</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{8BD1C1D1-80D4-4262-8F51-CB8F81AE28C0}</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{72CF4924-B537-42C6-94BA-D459BC512724}</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{20120AC9-484F-4515-8AEA-B30F18B41BC3}</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{4E2CB70A-47F9-435A-B15F-6DBF4476B19D}</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3912520"/>
        <c:axId val="183912128"/>
      </c:scatterChart>
      <c:valAx>
        <c:axId val="183912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912128"/>
        <c:crosses val="autoZero"/>
        <c:crossBetween val="midCat"/>
      </c:valAx>
      <c:valAx>
        <c:axId val="183912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912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{909C3E6D-7C9A-4555-AD49-4E0E61785C58}</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{4AFC1632-2618-4014-8C7E-21D3376BDB4A}</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{D098950E-E399-4578-BD2F-CFA5960A7875}</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{2CBC483B-65F1-4B06-9BBD-4EB28A474D22}</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{8E4F3156-39ED-4BD5-B735-8162B7FECFF3}</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7</c:v>
                </c:pt>
                <c:pt idx="1">
                  <c:v>6.3</c:v>
                </c:pt>
                <c:pt idx="2">
                  <c:v>5.6</c:v>
                </c:pt>
                <c:pt idx="3">
                  <c:v>4.8</c:v>
                </c:pt>
                <c:pt idx="4">
                  <c:v>3.8</c:v>
                </c:pt>
              </c:numCache>
            </c:numRef>
          </c:xVal>
          <c:yVal>
            <c:numRef>
              <c:f>'公会計指標分析・財政指標組合せ分析表 (2)'!$K$73:$O$73</c:f>
              <c:numCache>
                <c:formatCode>#,##0.0;"▲ "#,##0.0</c:formatCode>
                <c:ptCount val="5"/>
                <c:pt idx="0">
                  <c:v>24.5</c:v>
                </c:pt>
                <c:pt idx="1">
                  <c:v>9.4</c:v>
                </c:pt>
                <c:pt idx="2">
                  <c:v>9.1999999999999993</c:v>
                </c:pt>
                <c:pt idx="3">
                  <c:v>10.199999999999999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{FFE5336A-AD3C-44DF-88A5-EF46C51D01FB}</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{8F50A65D-04D5-4C27-8A31-16C1B994274D}</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{8768C605-996F-4D6B-B7BB-DC1EA121CDFD}</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{9C44D9AD-A7E8-44A1-A5FB-24133CA9714B}</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{4CF8EF97-C584-45CF-8542-0D38C5D9C345}</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8.5</c:v>
                </c:pt>
                <c:pt idx="1">
                  <c:v>7.9</c:v>
                </c:pt>
                <c:pt idx="2">
                  <c:v>7.1</c:v>
                </c:pt>
                <c:pt idx="3">
                  <c:v>6.2</c:v>
                </c:pt>
                <c:pt idx="4">
                  <c:v>5.9</c:v>
                </c:pt>
              </c:numCache>
            </c:numRef>
          </c:xVal>
          <c:yVal>
            <c:numRef>
              <c:f>'公会計指標分析・財政指標組合せ分析表 (2)'!$K$77:$O$77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9665184"/>
        <c:axId val="249665576"/>
      </c:scatterChart>
      <c:valAx>
        <c:axId val="249665184"/>
        <c:scaling>
          <c:orientation val="minMax"/>
          <c:max val="8.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665576"/>
        <c:crosses val="autoZero"/>
        <c:crossBetween val="midCat"/>
      </c:valAx>
      <c:valAx>
        <c:axId val="249665576"/>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665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の額は、合併特例事業債及び臨時財政対策債の償還額が高い数値で推移しているが、補償金免除繰上償還における低金利の地方債への借換えや繰上償還の効果や、事務事業の選択と集中を図ることで地方債の発行を抑制するなど、公債費の抑制を図っている。</a:t>
          </a:r>
          <a:endParaRPr lang="ja-JP" altLang="ja-JP" sz="1400">
            <a:effectLst/>
          </a:endParaRPr>
        </a:p>
        <a:p>
          <a:r>
            <a:rPr kumimoji="1" lang="ja-JP" altLang="ja-JP" sz="1100">
              <a:solidFill>
                <a:schemeClr val="dk1"/>
              </a:solidFill>
              <a:effectLst/>
              <a:latin typeface="+mn-lt"/>
              <a:ea typeface="+mn-ea"/>
              <a:cs typeface="+mn-cs"/>
            </a:rPr>
            <a:t>　普通交付税に措置される算入公債費等については、合併特例事業債や臨時財政対策債の償還の増に比例して増加している。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将来負担比率の分子は、</a:t>
          </a:r>
          <a:r>
            <a:rPr kumimoji="1" lang="ja-JP" altLang="en-US" sz="1100">
              <a:solidFill>
                <a:schemeClr val="dk1"/>
              </a:solidFill>
              <a:effectLst/>
              <a:latin typeface="+mn-lt"/>
              <a:ea typeface="+mn-ea"/>
              <a:cs typeface="+mn-cs"/>
            </a:rPr>
            <a:t>公共施設整備基金の積立による</a:t>
          </a:r>
          <a:r>
            <a:rPr kumimoji="1" lang="ja-JP" altLang="ja-JP" sz="1100">
              <a:solidFill>
                <a:schemeClr val="dk1"/>
              </a:solidFill>
              <a:effectLst/>
              <a:latin typeface="+mn-lt"/>
              <a:ea typeface="+mn-ea"/>
              <a:cs typeface="+mn-cs"/>
            </a:rPr>
            <a:t>充当可能基金の増や、地方債の現在高や公営企業債等繰入見込み額の減による将来負担額の減により</a:t>
          </a:r>
          <a:r>
            <a:rPr kumimoji="1" lang="ja-JP" altLang="en-US" sz="1100">
              <a:solidFill>
                <a:schemeClr val="dk1"/>
              </a:solidFill>
              <a:effectLst/>
              <a:latin typeface="+mn-lt"/>
              <a:ea typeface="+mn-ea"/>
              <a:cs typeface="+mn-cs"/>
            </a:rPr>
            <a:t>前年度よりも数値が減少したものである。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今後は、市庁舎や消防本部庁舎の建設に伴う市債借入により、地方債残高は当面の間増加傾向で推移することが見込まれるため、数値の悪化が予測される。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０．０１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減で</a:t>
          </a:r>
          <a:r>
            <a:rPr kumimoji="1" lang="ja-JP" altLang="ja-JP" sz="1100">
              <a:solidFill>
                <a:schemeClr val="dk1"/>
              </a:solidFill>
              <a:effectLst/>
              <a:latin typeface="+mn-lt"/>
              <a:ea typeface="+mn-ea"/>
              <a:cs typeface="+mn-cs"/>
            </a:rPr>
            <a:t>、類似団体平均を０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ポイント下回っている。平成２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年度単年度では前年比０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しているが、これは合併特例事業債償還費など公債費、地域の元気創造事業費や地域経済・雇用対策費が減となり、</a:t>
          </a:r>
          <a:r>
            <a:rPr kumimoji="1" lang="ja-JP" altLang="en-US" sz="1100">
              <a:solidFill>
                <a:schemeClr val="dk1"/>
              </a:solidFill>
              <a:effectLst/>
              <a:latin typeface="+mn-lt"/>
              <a:ea typeface="+mn-ea"/>
              <a:cs typeface="+mn-cs"/>
            </a:rPr>
            <a:t>振替前</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０．１％の減となったものの、臨時財政対策債振替相当額の減により</a:t>
          </a:r>
          <a:r>
            <a:rPr kumimoji="1" lang="ja-JP" altLang="en-US" sz="1100">
              <a:solidFill>
                <a:schemeClr val="dk1"/>
              </a:solidFill>
              <a:effectLst/>
              <a:latin typeface="+mn-lt"/>
              <a:ea typeface="+mn-ea"/>
              <a:cs typeface="+mn-cs"/>
            </a:rPr>
            <a:t>振替後基準財政需要額が</a:t>
          </a:r>
          <a:r>
            <a:rPr kumimoji="1" lang="ja-JP" altLang="ja-JP" sz="1100">
              <a:solidFill>
                <a:schemeClr val="dk1"/>
              </a:solidFill>
              <a:effectLst/>
              <a:latin typeface="+mn-lt"/>
              <a:ea typeface="+mn-ea"/>
              <a:cs typeface="+mn-cs"/>
            </a:rPr>
            <a:t>１．９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となったが、固定資産税（家屋、償却資産）及び地方消費税交付金等の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により基準財政収入額が３．２</a:t>
          </a:r>
          <a:r>
            <a:rPr kumimoji="1" lang="ja-JP" altLang="ja-JP" sz="1100">
              <a:solidFill>
                <a:schemeClr val="dk1"/>
              </a:solidFill>
              <a:effectLst/>
              <a:latin typeface="+mn-lt"/>
              <a:ea typeface="+mn-ea"/>
              <a:cs typeface="+mn-cs"/>
            </a:rPr>
            <a:t>％の増と</a:t>
          </a:r>
          <a:r>
            <a:rPr kumimoji="1" lang="ja-JP" altLang="en-US" sz="1100">
              <a:solidFill>
                <a:schemeClr val="dk1"/>
              </a:solidFill>
              <a:effectLst/>
              <a:latin typeface="+mn-lt"/>
              <a:ea typeface="+mn-ea"/>
              <a:cs typeface="+mn-cs"/>
            </a:rPr>
            <a:t>なり、基準財政需要額の増を上回ったためである。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市税等の確保を図り、市債の発行抑制による公債費の削減や、事務事業や公共施設の見直しなどの改革・改善により効率的かつ効果的な行財政運営に努め、持続可能な財政運営の推進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歳入の一般財源は、市税、財産収入、地方特例交付金が増となったものの、地方交付税、地方消費税交付金、臨時財政対策債等が減となったため、</a:t>
          </a:r>
          <a:r>
            <a:rPr kumimoji="1" lang="ja-JP" altLang="ja-JP" sz="1100">
              <a:solidFill>
                <a:schemeClr val="dk1"/>
              </a:solidFill>
              <a:effectLst/>
              <a:latin typeface="+mn-lt"/>
              <a:ea typeface="+mn-ea"/>
              <a:cs typeface="+mn-cs"/>
            </a:rPr>
            <a:t>全体として２．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歳出の経常経費充当一般財源は、公債費、扶助費、補助費等が減となったものの、人件費、物件費、繰出金が増となったため、</a:t>
          </a:r>
          <a:r>
            <a:rPr kumimoji="1" lang="ja-JP" altLang="ja-JP" sz="1100">
              <a:solidFill>
                <a:schemeClr val="dk1"/>
              </a:solidFill>
              <a:effectLst/>
              <a:latin typeface="+mn-lt"/>
              <a:ea typeface="+mn-ea"/>
              <a:cs typeface="+mn-cs"/>
            </a:rPr>
            <a:t>全体として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．３％の増となった結果、比率は前年度から</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類似団体平均と比較すると良好な数値とはなっているものの、今後も社会保障経費の増加による扶助費や</a:t>
          </a:r>
          <a:r>
            <a:rPr kumimoji="1" lang="ja-JP" altLang="en-US" sz="1100">
              <a:solidFill>
                <a:schemeClr val="dk1"/>
              </a:solidFill>
              <a:effectLst/>
              <a:latin typeface="+mn-lt"/>
              <a:ea typeface="+mn-ea"/>
              <a:cs typeface="+mn-cs"/>
            </a:rPr>
            <a:t>公共施設の老朽化対策経費等の</a:t>
          </a:r>
          <a:r>
            <a:rPr kumimoji="1" lang="ja-JP" altLang="ja-JP" sz="1100">
              <a:solidFill>
                <a:schemeClr val="dk1"/>
              </a:solidFill>
              <a:effectLst/>
              <a:latin typeface="+mn-lt"/>
              <a:ea typeface="+mn-ea"/>
              <a:cs typeface="+mn-cs"/>
            </a:rPr>
            <a:t>増が見込まれるため、</a:t>
          </a:r>
          <a:r>
            <a:rPr kumimoji="1" lang="ja-JP" altLang="en-US" sz="1100">
              <a:solidFill>
                <a:schemeClr val="dk1"/>
              </a:solidFill>
              <a:effectLst/>
              <a:latin typeface="+mn-lt"/>
              <a:ea typeface="+mn-ea"/>
              <a:cs typeface="+mn-cs"/>
            </a:rPr>
            <a:t>受益者負担の適正化などの取り組みを継続し</a:t>
          </a:r>
          <a:r>
            <a:rPr kumimoji="1" lang="ja-JP" altLang="ja-JP" sz="1100">
              <a:solidFill>
                <a:schemeClr val="dk1"/>
              </a:solidFill>
              <a:effectLst/>
              <a:latin typeface="+mn-lt"/>
              <a:ea typeface="+mn-ea"/>
              <a:cs typeface="+mn-cs"/>
            </a:rPr>
            <a:t>自主財源の確保に努め、現在の水準を維持する。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63</xdr:row>
      <xdr:rowOff>119126</xdr:rowOff>
    </xdr:to>
    <xdr:cxnSp macro="">
      <xdr:nvCxnSpPr>
        <xdr:cNvPr id="131" name="直線コネクタ 130"/>
        <xdr:cNvCxnSpPr/>
      </xdr:nvCxnSpPr>
      <xdr:spPr>
        <a:xfrm>
          <a:off x="4114800" y="108143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66040</xdr:rowOff>
    </xdr:to>
    <xdr:cxnSp macro="">
      <xdr:nvCxnSpPr>
        <xdr:cNvPr id="134" name="直線コネクタ 133"/>
        <xdr:cNvCxnSpPr/>
      </xdr:nvCxnSpPr>
      <xdr:spPr>
        <a:xfrm flipV="1">
          <a:off x="3225800" y="1081430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66040</xdr:rowOff>
    </xdr:to>
    <xdr:cxnSp macro="">
      <xdr:nvCxnSpPr>
        <xdr:cNvPr id="137" name="直線コネクタ 136"/>
        <xdr:cNvCxnSpPr/>
      </xdr:nvCxnSpPr>
      <xdr:spPr>
        <a:xfrm>
          <a:off x="2336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90170</xdr:rowOff>
    </xdr:to>
    <xdr:cxnSp macro="">
      <xdr:nvCxnSpPr>
        <xdr:cNvPr id="140" name="直線コネクタ 139"/>
        <xdr:cNvCxnSpPr/>
      </xdr:nvCxnSpPr>
      <xdr:spPr>
        <a:xfrm flipV="1">
          <a:off x="1447800" y="1084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0" name="円/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84853</xdr:rowOff>
    </xdr:from>
    <xdr:ext cx="762000" cy="259045"/>
    <xdr:sp macro="" textlink="">
      <xdr:nvSpPr>
        <xdr:cNvPr id="151"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2" name="円/楕円 151"/>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73931</xdr:rowOff>
    </xdr:from>
    <xdr:ext cx="736600" cy="259045"/>
    <xdr:sp macro="" textlink="">
      <xdr:nvSpPr>
        <xdr:cNvPr id="153" name="テキスト ボックス 152"/>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7" name="テキスト ボックス 15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9" name="テキスト ボックス 158"/>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[125,624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人件費、物件費及び維持補修費合計額の人口１人当たりの金額が、前年度と比較して２．４％と増加し、類似団体平均を上回る結果となった。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ごみ処理施設の業務委託料等の増による物件費の増加や、</a:t>
          </a:r>
          <a:r>
            <a:rPr kumimoji="1" lang="ja-JP" altLang="ja-JP" sz="1100">
              <a:solidFill>
                <a:schemeClr val="dk1"/>
              </a:solidFill>
              <a:effectLst/>
              <a:latin typeface="+mn-lt"/>
              <a:ea typeface="+mn-ea"/>
              <a:cs typeface="+mn-cs"/>
            </a:rPr>
            <a:t>合併により類似施設が複数あり、施設の多くが老朽化していることから、維持補修経費が増加傾向にある</a:t>
          </a:r>
          <a:r>
            <a:rPr kumimoji="1" lang="ja-JP" altLang="en-US" sz="1100">
              <a:solidFill>
                <a:schemeClr val="dk1"/>
              </a:solidFill>
              <a:effectLst/>
              <a:latin typeface="+mn-lt"/>
              <a:ea typeface="+mn-ea"/>
              <a:cs typeface="+mn-cs"/>
            </a:rPr>
            <a:t>ことである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施設の統廃合を</a:t>
          </a:r>
          <a:r>
            <a:rPr kumimoji="1" lang="ja-JP" altLang="en-US" sz="1100">
              <a:solidFill>
                <a:schemeClr val="dk1"/>
              </a:solidFill>
              <a:effectLst/>
              <a:latin typeface="+mn-lt"/>
              <a:ea typeface="+mn-ea"/>
              <a:cs typeface="+mn-cs"/>
            </a:rPr>
            <a:t>計画的に</a:t>
          </a:r>
          <a:r>
            <a:rPr kumimoji="1" lang="ja-JP" altLang="ja-JP" sz="1100">
              <a:solidFill>
                <a:schemeClr val="dk1"/>
              </a:solidFill>
              <a:effectLst/>
              <a:latin typeface="+mn-lt"/>
              <a:ea typeface="+mn-ea"/>
              <a:cs typeface="+mn-cs"/>
            </a:rPr>
            <a:t>進めるなど、維持補修費等の抑制を図っていく必要がある。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77845</xdr:rowOff>
    </xdr:from>
    <xdr:to>
      <xdr:col>7</xdr:col>
      <xdr:colOff>152400</xdr:colOff>
      <xdr:row>84</xdr:row>
      <xdr:rowOff>127777</xdr:rowOff>
    </xdr:to>
    <xdr:cxnSp macro="">
      <xdr:nvCxnSpPr>
        <xdr:cNvPr id="196" name="直線コネクタ 195"/>
        <xdr:cNvCxnSpPr/>
      </xdr:nvCxnSpPr>
      <xdr:spPr>
        <a:xfrm>
          <a:off x="4114800" y="14479645"/>
          <a:ext cx="8382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28136</xdr:rowOff>
    </xdr:from>
    <xdr:to>
      <xdr:col>6</xdr:col>
      <xdr:colOff>0</xdr:colOff>
      <xdr:row>84</xdr:row>
      <xdr:rowOff>77845</xdr:rowOff>
    </xdr:to>
    <xdr:cxnSp macro="">
      <xdr:nvCxnSpPr>
        <xdr:cNvPr id="199" name="直線コネクタ 198"/>
        <xdr:cNvCxnSpPr/>
      </xdr:nvCxnSpPr>
      <xdr:spPr>
        <a:xfrm>
          <a:off x="3225800" y="14429936"/>
          <a:ext cx="889000" cy="4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134150</xdr:rowOff>
    </xdr:from>
    <xdr:to>
      <xdr:col>4</xdr:col>
      <xdr:colOff>482600</xdr:colOff>
      <xdr:row>84</xdr:row>
      <xdr:rowOff>28136</xdr:rowOff>
    </xdr:to>
    <xdr:cxnSp macro="">
      <xdr:nvCxnSpPr>
        <xdr:cNvPr id="202" name="直線コネクタ 201"/>
        <xdr:cNvCxnSpPr/>
      </xdr:nvCxnSpPr>
      <xdr:spPr>
        <a:xfrm>
          <a:off x="2336800" y="14193050"/>
          <a:ext cx="889000" cy="2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134150</xdr:rowOff>
    </xdr:from>
    <xdr:to>
      <xdr:col>3</xdr:col>
      <xdr:colOff>279400</xdr:colOff>
      <xdr:row>83</xdr:row>
      <xdr:rowOff>15148</xdr:rowOff>
    </xdr:to>
    <xdr:cxnSp macro="">
      <xdr:nvCxnSpPr>
        <xdr:cNvPr id="205" name="直線コネクタ 204"/>
        <xdr:cNvCxnSpPr/>
      </xdr:nvCxnSpPr>
      <xdr:spPr>
        <a:xfrm flipV="1">
          <a:off x="1447800" y="14193050"/>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76977</xdr:rowOff>
    </xdr:from>
    <xdr:to>
      <xdr:col>7</xdr:col>
      <xdr:colOff>203200</xdr:colOff>
      <xdr:row>85</xdr:row>
      <xdr:rowOff>7127</xdr:rowOff>
    </xdr:to>
    <xdr:sp macro="" textlink="">
      <xdr:nvSpPr>
        <xdr:cNvPr id="215" name="円/楕円 214"/>
        <xdr:cNvSpPr/>
      </xdr:nvSpPr>
      <xdr:spPr>
        <a:xfrm>
          <a:off x="4902200" y="144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49054</xdr:rowOff>
    </xdr:from>
    <xdr:ext cx="762000" cy="259045"/>
    <xdr:sp macro="" textlink="">
      <xdr:nvSpPr>
        <xdr:cNvPr id="216" name="人件費・物件費等の状況該当値テキスト"/>
        <xdr:cNvSpPr txBox="1"/>
      </xdr:nvSpPr>
      <xdr:spPr>
        <a:xfrm>
          <a:off x="5041900" y="1445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125,624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27045</xdr:rowOff>
    </xdr:from>
    <xdr:to>
      <xdr:col>6</xdr:col>
      <xdr:colOff>50800</xdr:colOff>
      <xdr:row>84</xdr:row>
      <xdr:rowOff>128645</xdr:rowOff>
    </xdr:to>
    <xdr:sp macro="" textlink="">
      <xdr:nvSpPr>
        <xdr:cNvPr id="217" name="円/楕円 216"/>
        <xdr:cNvSpPr/>
      </xdr:nvSpPr>
      <xdr:spPr>
        <a:xfrm>
          <a:off x="4064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113422</xdr:rowOff>
    </xdr:from>
    <xdr:ext cx="736600" cy="259045"/>
    <xdr:sp macro="" textlink="">
      <xdr:nvSpPr>
        <xdr:cNvPr id="218" name="テキスト ボックス 217"/>
        <xdr:cNvSpPr txBox="1"/>
      </xdr:nvSpPr>
      <xdr:spPr>
        <a:xfrm>
          <a:off x="3733800" y="1451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148786</xdr:rowOff>
    </xdr:from>
    <xdr:to>
      <xdr:col>4</xdr:col>
      <xdr:colOff>533400</xdr:colOff>
      <xdr:row>84</xdr:row>
      <xdr:rowOff>78936</xdr:rowOff>
    </xdr:to>
    <xdr:sp macro="" textlink="">
      <xdr:nvSpPr>
        <xdr:cNvPr id="219" name="円/楕円 218"/>
        <xdr:cNvSpPr/>
      </xdr:nvSpPr>
      <xdr:spPr>
        <a:xfrm>
          <a:off x="3175000" y="143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63713</xdr:rowOff>
    </xdr:from>
    <xdr:ext cx="762000" cy="259045"/>
    <xdr:sp macro="" textlink="">
      <xdr:nvSpPr>
        <xdr:cNvPr id="220" name="テキスト ボックス 219"/>
        <xdr:cNvSpPr txBox="1"/>
      </xdr:nvSpPr>
      <xdr:spPr>
        <a:xfrm>
          <a:off x="2844800" y="1446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83350</xdr:rowOff>
    </xdr:from>
    <xdr:to>
      <xdr:col>3</xdr:col>
      <xdr:colOff>330200</xdr:colOff>
      <xdr:row>83</xdr:row>
      <xdr:rowOff>13500</xdr:rowOff>
    </xdr:to>
    <xdr:sp macro="" textlink="">
      <xdr:nvSpPr>
        <xdr:cNvPr id="221" name="円/楕円 220"/>
        <xdr:cNvSpPr/>
      </xdr:nvSpPr>
      <xdr:spPr>
        <a:xfrm>
          <a:off x="2286000" y="141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169727</xdr:rowOff>
    </xdr:from>
    <xdr:ext cx="762000" cy="259045"/>
    <xdr:sp macro="" textlink="">
      <xdr:nvSpPr>
        <xdr:cNvPr id="222" name="テキスト ボックス 221"/>
        <xdr:cNvSpPr txBox="1"/>
      </xdr:nvSpPr>
      <xdr:spPr>
        <a:xfrm>
          <a:off x="1955800" y="1422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135798</xdr:rowOff>
    </xdr:from>
    <xdr:to>
      <xdr:col>2</xdr:col>
      <xdr:colOff>127000</xdr:colOff>
      <xdr:row>83</xdr:row>
      <xdr:rowOff>65948</xdr:rowOff>
    </xdr:to>
    <xdr:sp macro="" textlink="">
      <xdr:nvSpPr>
        <xdr:cNvPr id="223" name="円/楕円 222"/>
        <xdr:cNvSpPr/>
      </xdr:nvSpPr>
      <xdr:spPr>
        <a:xfrm>
          <a:off x="1397000" y="141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50725</xdr:rowOff>
    </xdr:from>
    <xdr:ext cx="762000" cy="259045"/>
    <xdr:sp macro="" textlink="">
      <xdr:nvSpPr>
        <xdr:cNvPr id="224" name="テキスト ボックス 223"/>
        <xdr:cNvSpPr txBox="1"/>
      </xdr:nvSpPr>
      <xdr:spPr>
        <a:xfrm>
          <a:off x="1066800" y="1428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全国市平均を下回っている。なお、平成２７年４月に給料表の８級制の導入と併せて、給料表の引き下げを実施し、適正な給与体系への移行と人件費の抑制を図った。今後も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114300</xdr:rowOff>
    </xdr:to>
    <xdr:cxnSp macro="">
      <xdr:nvCxnSpPr>
        <xdr:cNvPr id="258" name="直線コネクタ 257"/>
        <xdr:cNvCxnSpPr/>
      </xdr:nvCxnSpPr>
      <xdr:spPr>
        <a:xfrm>
          <a:off x="16179800" y="139079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82</xdr:row>
      <xdr:rowOff>9878</xdr:rowOff>
    </xdr:to>
    <xdr:cxnSp macro="">
      <xdr:nvCxnSpPr>
        <xdr:cNvPr id="261" name="直線コネクタ 260"/>
        <xdr:cNvCxnSpPr/>
      </xdr:nvCxnSpPr>
      <xdr:spPr>
        <a:xfrm flipV="1">
          <a:off x="15290800" y="139079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82</xdr:row>
      <xdr:rowOff>63500</xdr:rowOff>
    </xdr:to>
    <xdr:cxnSp macro="">
      <xdr:nvCxnSpPr>
        <xdr:cNvPr id="264" name="直線コネクタ 263"/>
        <xdr:cNvCxnSpPr/>
      </xdr:nvCxnSpPr>
      <xdr:spPr>
        <a:xfrm flipV="1">
          <a:off x="14401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88</xdr:row>
      <xdr:rowOff>134055</xdr:rowOff>
    </xdr:to>
    <xdr:cxnSp macro="">
      <xdr:nvCxnSpPr>
        <xdr:cNvPr id="267" name="直線コネクタ 266"/>
        <xdr:cNvCxnSpPr/>
      </xdr:nvCxnSpPr>
      <xdr:spPr>
        <a:xfrm flipV="1">
          <a:off x="13512800" y="14122400"/>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7" name="円/楕円 276"/>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78"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9" name="円/楕円 278"/>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80" name="テキスト ボックス 279"/>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81" name="円/楕円 280"/>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82" name="テキスト ボックス 281"/>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3" name="円/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4" name="テキスト ボックス 283"/>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83255</xdr:rowOff>
    </xdr:from>
    <xdr:to>
      <xdr:col>19</xdr:col>
      <xdr:colOff>533400</xdr:colOff>
      <xdr:row>89</xdr:row>
      <xdr:rowOff>13405</xdr:rowOff>
    </xdr:to>
    <xdr:sp macro="" textlink="">
      <xdr:nvSpPr>
        <xdr:cNvPr id="285" name="円/楕円 284"/>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23582</xdr:rowOff>
    </xdr:from>
    <xdr:ext cx="762000" cy="259045"/>
    <xdr:sp macro="" textlink="">
      <xdr:nvSpPr>
        <xdr:cNvPr id="286" name="テキスト ボックス 285"/>
        <xdr:cNvSpPr txBox="1"/>
      </xdr:nvSpPr>
      <xdr:spPr>
        <a:xfrm>
          <a:off x="13131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前年比０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ポイント上昇し、類似団体平均を１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いる。平成２５年度末に佐野地区広域消防組合が解散し、平成２６年４月１日より佐野市で常備消防業務を引き継ぎ、一部事務組合の職員を雇用したことが影響し、以前として高い状況が続いている。</a:t>
          </a:r>
          <a:endParaRPr lang="ja-JP" altLang="ja-JP" sz="1400">
            <a:effectLst/>
          </a:endParaRPr>
        </a:p>
        <a:p>
          <a:r>
            <a:rPr kumimoji="1" lang="ja-JP" altLang="ja-JP" sz="1100">
              <a:solidFill>
                <a:schemeClr val="dk1"/>
              </a:solidFill>
              <a:effectLst/>
              <a:latin typeface="+mn-lt"/>
              <a:ea typeface="+mn-ea"/>
              <a:cs typeface="+mn-cs"/>
            </a:rPr>
            <a:t>　今後も、定員適正化計画に基づき、組織機構の見直しを図り、適正な人員配置を行いながら、適切な定員管理を行い、市民サービスの低下を招かないよう配慮する。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17653</xdr:rowOff>
    </xdr:from>
    <xdr:to>
      <xdr:col>24</xdr:col>
      <xdr:colOff>558800</xdr:colOff>
      <xdr:row>64</xdr:row>
      <xdr:rowOff>34544</xdr:rowOff>
    </xdr:to>
    <xdr:cxnSp macro="">
      <xdr:nvCxnSpPr>
        <xdr:cNvPr id="319" name="直線コネクタ 318"/>
        <xdr:cNvCxnSpPr/>
      </xdr:nvCxnSpPr>
      <xdr:spPr>
        <a:xfrm>
          <a:off x="16179800" y="1099045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5588</xdr:rowOff>
    </xdr:from>
    <xdr:to>
      <xdr:col>23</xdr:col>
      <xdr:colOff>406400</xdr:colOff>
      <xdr:row>64</xdr:row>
      <xdr:rowOff>17653</xdr:rowOff>
    </xdr:to>
    <xdr:cxnSp macro="">
      <xdr:nvCxnSpPr>
        <xdr:cNvPr id="322" name="直線コネクタ 321"/>
        <xdr:cNvCxnSpPr/>
      </xdr:nvCxnSpPr>
      <xdr:spPr>
        <a:xfrm>
          <a:off x="15290800" y="109783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5588</xdr:rowOff>
    </xdr:from>
    <xdr:to>
      <xdr:col>22</xdr:col>
      <xdr:colOff>203200</xdr:colOff>
      <xdr:row>64</xdr:row>
      <xdr:rowOff>15240</xdr:rowOff>
    </xdr:to>
    <xdr:cxnSp macro="">
      <xdr:nvCxnSpPr>
        <xdr:cNvPr id="325" name="直線コネクタ 324"/>
        <xdr:cNvCxnSpPr/>
      </xdr:nvCxnSpPr>
      <xdr:spPr>
        <a:xfrm flipV="1">
          <a:off x="14401800" y="1097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83058</xdr:rowOff>
    </xdr:from>
    <xdr:to>
      <xdr:col>21</xdr:col>
      <xdr:colOff>0</xdr:colOff>
      <xdr:row>64</xdr:row>
      <xdr:rowOff>15240</xdr:rowOff>
    </xdr:to>
    <xdr:cxnSp macro="">
      <xdr:nvCxnSpPr>
        <xdr:cNvPr id="328" name="直線コネクタ 327"/>
        <xdr:cNvCxnSpPr/>
      </xdr:nvCxnSpPr>
      <xdr:spPr>
        <a:xfrm>
          <a:off x="13512800" y="1071295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155194</xdr:rowOff>
    </xdr:from>
    <xdr:to>
      <xdr:col>24</xdr:col>
      <xdr:colOff>609600</xdr:colOff>
      <xdr:row>64</xdr:row>
      <xdr:rowOff>85344</xdr:rowOff>
    </xdr:to>
    <xdr:sp macro="" textlink="">
      <xdr:nvSpPr>
        <xdr:cNvPr id="338" name="円/楕円 337"/>
        <xdr:cNvSpPr/>
      </xdr:nvSpPr>
      <xdr:spPr>
        <a:xfrm>
          <a:off x="16967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127271</xdr:rowOff>
    </xdr:from>
    <xdr:ext cx="762000" cy="259045"/>
    <xdr:sp macro="" textlink="">
      <xdr:nvSpPr>
        <xdr:cNvPr id="339" name="定員管理の状況該当値テキスト"/>
        <xdr:cNvSpPr txBox="1"/>
      </xdr:nvSpPr>
      <xdr:spPr>
        <a:xfrm>
          <a:off x="17106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138303</xdr:rowOff>
    </xdr:from>
    <xdr:to>
      <xdr:col>23</xdr:col>
      <xdr:colOff>457200</xdr:colOff>
      <xdr:row>64</xdr:row>
      <xdr:rowOff>68453</xdr:rowOff>
    </xdr:to>
    <xdr:sp macro="" textlink="">
      <xdr:nvSpPr>
        <xdr:cNvPr id="340" name="円/楕円 339"/>
        <xdr:cNvSpPr/>
      </xdr:nvSpPr>
      <xdr:spPr>
        <a:xfrm>
          <a:off x="16129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53230</xdr:rowOff>
    </xdr:from>
    <xdr:ext cx="736600" cy="259045"/>
    <xdr:sp macro="" textlink="">
      <xdr:nvSpPr>
        <xdr:cNvPr id="341" name="テキスト ボックス 340"/>
        <xdr:cNvSpPr txBox="1"/>
      </xdr:nvSpPr>
      <xdr:spPr>
        <a:xfrm>
          <a:off x="15798800" y="110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126238</xdr:rowOff>
    </xdr:from>
    <xdr:to>
      <xdr:col>22</xdr:col>
      <xdr:colOff>254000</xdr:colOff>
      <xdr:row>64</xdr:row>
      <xdr:rowOff>56388</xdr:rowOff>
    </xdr:to>
    <xdr:sp macro="" textlink="">
      <xdr:nvSpPr>
        <xdr:cNvPr id="342" name="円/楕円 341"/>
        <xdr:cNvSpPr/>
      </xdr:nvSpPr>
      <xdr:spPr>
        <a:xfrm>
          <a:off x="15240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41165</xdr:rowOff>
    </xdr:from>
    <xdr:ext cx="762000" cy="259045"/>
    <xdr:sp macro="" textlink="">
      <xdr:nvSpPr>
        <xdr:cNvPr id="343" name="テキスト ボックス 342"/>
        <xdr:cNvSpPr txBox="1"/>
      </xdr:nvSpPr>
      <xdr:spPr>
        <a:xfrm>
          <a:off x="14909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135890</xdr:rowOff>
    </xdr:from>
    <xdr:to>
      <xdr:col>21</xdr:col>
      <xdr:colOff>50800</xdr:colOff>
      <xdr:row>64</xdr:row>
      <xdr:rowOff>66040</xdr:rowOff>
    </xdr:to>
    <xdr:sp macro="" textlink="">
      <xdr:nvSpPr>
        <xdr:cNvPr id="344" name="円/楕円 343"/>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50817</xdr:rowOff>
    </xdr:from>
    <xdr:ext cx="762000" cy="259045"/>
    <xdr:sp macro="" textlink="">
      <xdr:nvSpPr>
        <xdr:cNvPr id="345" name="テキスト ボックス 344"/>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32258</xdr:rowOff>
    </xdr:from>
    <xdr:to>
      <xdr:col>19</xdr:col>
      <xdr:colOff>533400</xdr:colOff>
      <xdr:row>62</xdr:row>
      <xdr:rowOff>133858</xdr:rowOff>
    </xdr:to>
    <xdr:sp macro="" textlink="">
      <xdr:nvSpPr>
        <xdr:cNvPr id="346" name="円/楕円 345"/>
        <xdr:cNvSpPr/>
      </xdr:nvSpPr>
      <xdr:spPr>
        <a:xfrm>
          <a:off x="13462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118635</xdr:rowOff>
    </xdr:from>
    <xdr:ext cx="762000" cy="259045"/>
    <xdr:sp macro="" textlink="">
      <xdr:nvSpPr>
        <xdr:cNvPr id="347" name="テキスト ボックス 346"/>
        <xdr:cNvSpPr txBox="1"/>
      </xdr:nvSpPr>
      <xdr:spPr>
        <a:xfrm>
          <a:off x="13131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対前年比</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ポイント改善し、類似団体平均を</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ポイント下回っている。元利償還金が減少したため、前年度よりも数値が改善したものである。</a:t>
          </a:r>
          <a:endParaRPr lang="ja-JP" altLang="ja-JP" sz="1400">
            <a:effectLst/>
          </a:endParaRPr>
        </a:p>
        <a:p>
          <a:r>
            <a:rPr kumimoji="1" lang="ja-JP" altLang="ja-JP" sz="1100">
              <a:solidFill>
                <a:schemeClr val="dk1"/>
              </a:solidFill>
              <a:effectLst/>
              <a:latin typeface="+mn-lt"/>
              <a:ea typeface="+mn-ea"/>
              <a:cs typeface="+mn-cs"/>
            </a:rPr>
            <a:t>　今後、公債費については、大規模事業の実施により高水準で推移することが見込まれること、さらには、交付税措置において有利な地方債である合併特例事業債が借入限度額までに達することが見込まれ、行政評価等により事業の選択と集中を図り、地方債の発行抑制に努めることが急務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39</xdr:row>
      <xdr:rowOff>37846</xdr:rowOff>
    </xdr:to>
    <xdr:cxnSp macro="">
      <xdr:nvCxnSpPr>
        <xdr:cNvPr id="379" name="直線コネクタ 378"/>
        <xdr:cNvCxnSpPr/>
      </xdr:nvCxnSpPr>
      <xdr:spPr>
        <a:xfrm flipV="1">
          <a:off x="16179800" y="662787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37846</xdr:rowOff>
    </xdr:from>
    <xdr:to>
      <xdr:col>23</xdr:col>
      <xdr:colOff>406400</xdr:colOff>
      <xdr:row>39</xdr:row>
      <xdr:rowOff>115062</xdr:rowOff>
    </xdr:to>
    <xdr:cxnSp macro="">
      <xdr:nvCxnSpPr>
        <xdr:cNvPr id="382" name="直線コネクタ 381"/>
        <xdr:cNvCxnSpPr/>
      </xdr:nvCxnSpPr>
      <xdr:spPr>
        <a:xfrm flipV="1">
          <a:off x="15290800" y="67243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115062</xdr:rowOff>
    </xdr:from>
    <xdr:to>
      <xdr:col>22</xdr:col>
      <xdr:colOff>203200</xdr:colOff>
      <xdr:row>40</xdr:row>
      <xdr:rowOff>11176</xdr:rowOff>
    </xdr:to>
    <xdr:cxnSp macro="">
      <xdr:nvCxnSpPr>
        <xdr:cNvPr id="385" name="直線コネクタ 384"/>
        <xdr:cNvCxnSpPr/>
      </xdr:nvCxnSpPr>
      <xdr:spPr>
        <a:xfrm flipV="1">
          <a:off x="14401800" y="68016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11176</xdr:rowOff>
    </xdr:from>
    <xdr:to>
      <xdr:col>21</xdr:col>
      <xdr:colOff>0</xdr:colOff>
      <xdr:row>40</xdr:row>
      <xdr:rowOff>78740</xdr:rowOff>
    </xdr:to>
    <xdr:cxnSp macro="">
      <xdr:nvCxnSpPr>
        <xdr:cNvPr id="388" name="直線コネクタ 387"/>
        <xdr:cNvCxnSpPr/>
      </xdr:nvCxnSpPr>
      <xdr:spPr>
        <a:xfrm flipV="1">
          <a:off x="13512800" y="68691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398" name="円/楕円 397"/>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399"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158496</xdr:rowOff>
    </xdr:from>
    <xdr:to>
      <xdr:col>23</xdr:col>
      <xdr:colOff>457200</xdr:colOff>
      <xdr:row>39</xdr:row>
      <xdr:rowOff>88646</xdr:rowOff>
    </xdr:to>
    <xdr:sp macro="" textlink="">
      <xdr:nvSpPr>
        <xdr:cNvPr id="400" name="円/楕円 399"/>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98823</xdr:rowOff>
    </xdr:from>
    <xdr:ext cx="736600" cy="259045"/>
    <xdr:sp macro="" textlink="">
      <xdr:nvSpPr>
        <xdr:cNvPr id="401" name="テキスト ボックス 400"/>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64262</xdr:rowOff>
    </xdr:from>
    <xdr:to>
      <xdr:col>22</xdr:col>
      <xdr:colOff>254000</xdr:colOff>
      <xdr:row>39</xdr:row>
      <xdr:rowOff>165862</xdr:rowOff>
    </xdr:to>
    <xdr:sp macro="" textlink="">
      <xdr:nvSpPr>
        <xdr:cNvPr id="402" name="円/楕円 401"/>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4589</xdr:rowOff>
    </xdr:from>
    <xdr:ext cx="762000" cy="259045"/>
    <xdr:sp macro="" textlink="">
      <xdr:nvSpPr>
        <xdr:cNvPr id="403" name="テキスト ボックス 402"/>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131826</xdr:rowOff>
    </xdr:from>
    <xdr:to>
      <xdr:col>21</xdr:col>
      <xdr:colOff>50800</xdr:colOff>
      <xdr:row>40</xdr:row>
      <xdr:rowOff>61976</xdr:rowOff>
    </xdr:to>
    <xdr:sp macro="" textlink="">
      <xdr:nvSpPr>
        <xdr:cNvPr id="404" name="円/楕円 403"/>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72153</xdr:rowOff>
    </xdr:from>
    <xdr:ext cx="762000" cy="259045"/>
    <xdr:sp macro="" textlink="">
      <xdr:nvSpPr>
        <xdr:cNvPr id="405" name="テキスト ボックス 404"/>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6" name="円/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１３．３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ポイント、栃木県平均を</a:t>
          </a:r>
          <a:r>
            <a:rPr kumimoji="1" lang="ja-JP" altLang="en-US"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充当可能基金の増による充当可能財源等の増や、地方債の現在高や公営企業債等繰入見込み額の減による将来負担額の減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、平成２７</a:t>
          </a:r>
          <a:r>
            <a:rPr kumimoji="1" lang="ja-JP" altLang="ja-JP" sz="1100">
              <a:solidFill>
                <a:schemeClr val="dk1"/>
              </a:solidFill>
              <a:effectLst/>
              <a:latin typeface="+mn-lt"/>
              <a:ea typeface="+mn-ea"/>
              <a:cs typeface="+mn-cs"/>
            </a:rPr>
            <a:t>年度と比較して数値は</a:t>
          </a:r>
          <a:r>
            <a:rPr kumimoji="1" lang="ja-JP" altLang="en-US" sz="1100">
              <a:solidFill>
                <a:schemeClr val="dk1"/>
              </a:solidFill>
              <a:effectLst/>
              <a:latin typeface="+mn-lt"/>
              <a:ea typeface="+mn-ea"/>
              <a:cs typeface="+mn-cs"/>
            </a:rPr>
            <a:t>大幅に改善した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、小中一貫校の整備</a:t>
          </a:r>
          <a:r>
            <a:rPr kumimoji="1" lang="ja-JP" altLang="ja-JP" sz="1100">
              <a:solidFill>
                <a:schemeClr val="dk1"/>
              </a:solidFill>
              <a:effectLst/>
              <a:latin typeface="+mn-lt"/>
              <a:ea typeface="+mn-ea"/>
              <a:cs typeface="+mn-cs"/>
            </a:rPr>
            <a:t>等に伴う市債借入により、地方財残高は当面の間増加傾向で推移することが見込まれるため、数値の悪化が予測される。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44365</xdr:rowOff>
    </xdr:from>
    <xdr:to>
      <xdr:col>23</xdr:col>
      <xdr:colOff>406400</xdr:colOff>
      <xdr:row>14</xdr:row>
      <xdr:rowOff>52409</xdr:rowOff>
    </xdr:to>
    <xdr:cxnSp macro="">
      <xdr:nvCxnSpPr>
        <xdr:cNvPr id="441" name="直線コネクタ 440"/>
        <xdr:cNvCxnSpPr/>
      </xdr:nvCxnSpPr>
      <xdr:spPr>
        <a:xfrm>
          <a:off x="15290800" y="244466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44365</xdr:rowOff>
    </xdr:from>
    <xdr:to>
      <xdr:col>22</xdr:col>
      <xdr:colOff>203200</xdr:colOff>
      <xdr:row>14</xdr:row>
      <xdr:rowOff>45974</xdr:rowOff>
    </xdr:to>
    <xdr:cxnSp macro="">
      <xdr:nvCxnSpPr>
        <xdr:cNvPr id="444" name="直線コネクタ 443"/>
        <xdr:cNvCxnSpPr/>
      </xdr:nvCxnSpPr>
      <xdr:spPr>
        <a:xfrm flipV="1">
          <a:off x="14401800" y="244466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133028</xdr:rowOff>
    </xdr:from>
    <xdr:ext cx="736600" cy="259045"/>
    <xdr:sp macro="" textlink="">
      <xdr:nvSpPr>
        <xdr:cNvPr id="446" name="テキスト ボックス 445"/>
        <xdr:cNvSpPr txBox="1"/>
      </xdr:nvSpPr>
      <xdr:spPr>
        <a:xfrm>
          <a:off x="15798800" y="253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45974</xdr:rowOff>
    </xdr:from>
    <xdr:to>
      <xdr:col>21</xdr:col>
      <xdr:colOff>0</xdr:colOff>
      <xdr:row>14</xdr:row>
      <xdr:rowOff>167428</xdr:rowOff>
    </xdr:to>
    <xdr:cxnSp macro="">
      <xdr:nvCxnSpPr>
        <xdr:cNvPr id="447" name="直線コネクタ 446"/>
        <xdr:cNvCxnSpPr/>
      </xdr:nvCxnSpPr>
      <xdr:spPr>
        <a:xfrm flipV="1">
          <a:off x="13512800" y="2446274"/>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9" name="テキスト ボックス 448"/>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50" name="フローチャート : 判断 449"/>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1" name="テキスト ボックス 450"/>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2" name="フローチャート : 判断 451"/>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3" name="テキスト ボックス 452"/>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1609</xdr:rowOff>
    </xdr:from>
    <xdr:to>
      <xdr:col>23</xdr:col>
      <xdr:colOff>457200</xdr:colOff>
      <xdr:row>14</xdr:row>
      <xdr:rowOff>103209</xdr:rowOff>
    </xdr:to>
    <xdr:sp macro="" textlink="">
      <xdr:nvSpPr>
        <xdr:cNvPr id="459" name="円/楕円 458"/>
        <xdr:cNvSpPr/>
      </xdr:nvSpPr>
      <xdr:spPr>
        <a:xfrm>
          <a:off x="16129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60" name="テキスト ボックス 459"/>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165015</xdr:rowOff>
    </xdr:from>
    <xdr:to>
      <xdr:col>22</xdr:col>
      <xdr:colOff>254000</xdr:colOff>
      <xdr:row>14</xdr:row>
      <xdr:rowOff>95165</xdr:rowOff>
    </xdr:to>
    <xdr:sp macro="" textlink="">
      <xdr:nvSpPr>
        <xdr:cNvPr id="461" name="円/楕円 460"/>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105342</xdr:rowOff>
    </xdr:from>
    <xdr:ext cx="762000" cy="259045"/>
    <xdr:sp macro="" textlink="">
      <xdr:nvSpPr>
        <xdr:cNvPr id="462" name="テキスト ボックス 461"/>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166624</xdr:rowOff>
    </xdr:from>
    <xdr:to>
      <xdr:col>21</xdr:col>
      <xdr:colOff>50800</xdr:colOff>
      <xdr:row>14</xdr:row>
      <xdr:rowOff>96774</xdr:rowOff>
    </xdr:to>
    <xdr:sp macro="" textlink="">
      <xdr:nvSpPr>
        <xdr:cNvPr id="463" name="円/楕円 462"/>
        <xdr:cNvSpPr/>
      </xdr:nvSpPr>
      <xdr:spPr>
        <a:xfrm>
          <a:off x="14351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106951</xdr:rowOff>
    </xdr:from>
    <xdr:ext cx="762000" cy="259045"/>
    <xdr:sp macro="" textlink="">
      <xdr:nvSpPr>
        <xdr:cNvPr id="464" name="テキスト ボックス 463"/>
        <xdr:cNvSpPr txBox="1"/>
      </xdr:nvSpPr>
      <xdr:spPr>
        <a:xfrm>
          <a:off x="14020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116628</xdr:rowOff>
    </xdr:from>
    <xdr:to>
      <xdr:col>19</xdr:col>
      <xdr:colOff>533400</xdr:colOff>
      <xdr:row>15</xdr:row>
      <xdr:rowOff>46778</xdr:rowOff>
    </xdr:to>
    <xdr:sp macro="" textlink="">
      <xdr:nvSpPr>
        <xdr:cNvPr id="465" name="円/楕円 464"/>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56955</xdr:rowOff>
    </xdr:from>
    <xdr:ext cx="762000" cy="259045"/>
    <xdr:sp macro="" textlink="">
      <xdr:nvSpPr>
        <xdr:cNvPr id="466" name="テキスト ボックス 465"/>
        <xdr:cNvSpPr txBox="1"/>
      </xdr:nvSpPr>
      <xdr:spPr>
        <a:xfrm>
          <a:off x="13131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平成２５年度末に佐野地区広域消防組合が解散し、平成２６年４月１日より一部事務組合の全職員を佐野市で受け入れたことが影響し、平成２６年度に人件費が大幅に増加</a:t>
          </a:r>
          <a:r>
            <a:rPr kumimoji="1" lang="ja-JP" altLang="en-US"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平成２８年度においても</a:t>
          </a:r>
          <a:r>
            <a:rPr kumimoji="1" lang="ja-JP" altLang="ja-JP" sz="1100">
              <a:solidFill>
                <a:schemeClr val="dk1"/>
              </a:solidFill>
              <a:effectLst/>
              <a:latin typeface="+mn-lt"/>
              <a:ea typeface="+mn-ea"/>
              <a:cs typeface="+mn-cs"/>
            </a:rPr>
            <a:t>類似団体と比較して、人件費の率が高い状況であるが、直営で行っている保育園が多いことや、</a:t>
          </a:r>
          <a:r>
            <a:rPr lang="ja-JP" altLang="en-US">
              <a:effectLst/>
            </a:rPr>
            <a:t>放課後児童健全育成事業</a:t>
          </a:r>
          <a:r>
            <a:rPr kumimoji="1" lang="ja-JP" altLang="en-US" sz="1100">
              <a:solidFill>
                <a:schemeClr val="dk1"/>
              </a:solidFill>
              <a:effectLst/>
              <a:latin typeface="+mn-lt"/>
              <a:ea typeface="+mn-ea"/>
              <a:cs typeface="+mn-cs"/>
            </a:rPr>
            <a:t>の充実による臨時嘱託員報酬の増、</a:t>
          </a:r>
          <a:r>
            <a:rPr kumimoji="1" lang="ja-JP" altLang="ja-JP" sz="1100">
              <a:solidFill>
                <a:schemeClr val="dk1"/>
              </a:solidFill>
              <a:effectLst/>
              <a:latin typeface="+mn-lt"/>
              <a:ea typeface="+mn-ea"/>
              <a:cs typeface="+mn-cs"/>
            </a:rPr>
            <a:t>清掃センターや給食センター業務を直営で実施しているなどの要因もあり、職員数が多いことによるものである。</a:t>
          </a:r>
          <a:endParaRPr lang="ja-JP" altLang="ja-JP" sz="1400">
            <a:effectLst/>
          </a:endParaRPr>
        </a:p>
        <a:p>
          <a:r>
            <a:rPr kumimoji="1" lang="ja-JP" altLang="ja-JP" sz="1100">
              <a:solidFill>
                <a:schemeClr val="dk1"/>
              </a:solidFill>
              <a:effectLst/>
              <a:latin typeface="+mn-lt"/>
              <a:ea typeface="+mn-ea"/>
              <a:cs typeface="+mn-cs"/>
            </a:rPr>
            <a:t>　今後も定員適正化計画に基づき職員数の適正な管理を行っていく。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63500</xdr:rowOff>
    </xdr:from>
    <xdr:to>
      <xdr:col>7</xdr:col>
      <xdr:colOff>15875</xdr:colOff>
      <xdr:row>42</xdr:row>
      <xdr:rowOff>12700</xdr:rowOff>
    </xdr:to>
    <xdr:cxnSp macro="">
      <xdr:nvCxnSpPr>
        <xdr:cNvPr id="66" name="直線コネクタ 65"/>
        <xdr:cNvCxnSpPr/>
      </xdr:nvCxnSpPr>
      <xdr:spPr>
        <a:xfrm>
          <a:off x="3987800" y="69215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63500</xdr:rowOff>
    </xdr:from>
    <xdr:to>
      <xdr:col>5</xdr:col>
      <xdr:colOff>549275</xdr:colOff>
      <xdr:row>41</xdr:row>
      <xdr:rowOff>133350</xdr:rowOff>
    </xdr:to>
    <xdr:cxnSp macro="">
      <xdr:nvCxnSpPr>
        <xdr:cNvPr id="69" name="直線コネクタ 68"/>
        <xdr:cNvCxnSpPr/>
      </xdr:nvCxnSpPr>
      <xdr:spPr>
        <a:xfrm flipV="1">
          <a:off x="3098800" y="6921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76200</xdr:rowOff>
    </xdr:from>
    <xdr:to>
      <xdr:col>4</xdr:col>
      <xdr:colOff>346075</xdr:colOff>
      <xdr:row>41</xdr:row>
      <xdr:rowOff>133350</xdr:rowOff>
    </xdr:to>
    <xdr:cxnSp macro="">
      <xdr:nvCxnSpPr>
        <xdr:cNvPr id="72" name="直線コネクタ 71"/>
        <xdr:cNvCxnSpPr/>
      </xdr:nvCxnSpPr>
      <xdr:spPr>
        <a:xfrm>
          <a:off x="2209800" y="6591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76200</xdr:rowOff>
    </xdr:from>
    <xdr:to>
      <xdr:col>3</xdr:col>
      <xdr:colOff>142875</xdr:colOff>
      <xdr:row>39</xdr:row>
      <xdr:rowOff>82550</xdr:rowOff>
    </xdr:to>
    <xdr:cxnSp macro="">
      <xdr:nvCxnSpPr>
        <xdr:cNvPr id="75" name="直線コネクタ 74"/>
        <xdr:cNvCxnSpPr/>
      </xdr:nvCxnSpPr>
      <xdr:spPr>
        <a:xfrm flipV="1">
          <a:off x="1320800" y="6591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133350</xdr:rowOff>
    </xdr:from>
    <xdr:to>
      <xdr:col>7</xdr:col>
      <xdr:colOff>66675</xdr:colOff>
      <xdr:row>42</xdr:row>
      <xdr:rowOff>63500</xdr:rowOff>
    </xdr:to>
    <xdr:sp macro="" textlink="">
      <xdr:nvSpPr>
        <xdr:cNvPr id="85" name="円/楕円 84"/>
        <xdr:cNvSpPr/>
      </xdr:nvSpPr>
      <xdr:spPr>
        <a:xfrm>
          <a:off x="4775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41927</xdr:rowOff>
    </xdr:from>
    <xdr:ext cx="762000" cy="259045"/>
    <xdr:sp macro="" textlink="">
      <xdr:nvSpPr>
        <xdr:cNvPr id="86" name="人件費該当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xdr:rowOff>
    </xdr:from>
    <xdr:to>
      <xdr:col>5</xdr:col>
      <xdr:colOff>600075</xdr:colOff>
      <xdr:row>40</xdr:row>
      <xdr:rowOff>114300</xdr:rowOff>
    </xdr:to>
    <xdr:sp macro="" textlink="">
      <xdr:nvSpPr>
        <xdr:cNvPr id="87" name="円/楕円 86"/>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99077</xdr:rowOff>
    </xdr:from>
    <xdr:ext cx="736600" cy="259045"/>
    <xdr:sp macro="" textlink="">
      <xdr:nvSpPr>
        <xdr:cNvPr id="88" name="テキスト ボックス 87"/>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82550</xdr:rowOff>
    </xdr:from>
    <xdr:to>
      <xdr:col>4</xdr:col>
      <xdr:colOff>396875</xdr:colOff>
      <xdr:row>42</xdr:row>
      <xdr:rowOff>12700</xdr:rowOff>
    </xdr:to>
    <xdr:sp macro="" textlink="">
      <xdr:nvSpPr>
        <xdr:cNvPr id="89" name="円/楕円 88"/>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168927</xdr:rowOff>
    </xdr:from>
    <xdr:ext cx="762000" cy="259045"/>
    <xdr:sp macro="" textlink="">
      <xdr:nvSpPr>
        <xdr:cNvPr id="90" name="テキスト ボックス 89"/>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25400</xdr:rowOff>
    </xdr:from>
    <xdr:to>
      <xdr:col>3</xdr:col>
      <xdr:colOff>193675</xdr:colOff>
      <xdr:row>38</xdr:row>
      <xdr:rowOff>127000</xdr:rowOff>
    </xdr:to>
    <xdr:sp macro="" textlink="">
      <xdr:nvSpPr>
        <xdr:cNvPr id="91" name="円/楕円 90"/>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92" name="テキスト ボックス 91"/>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31750</xdr:rowOff>
    </xdr:from>
    <xdr:to>
      <xdr:col>1</xdr:col>
      <xdr:colOff>676275</xdr:colOff>
      <xdr:row>39</xdr:row>
      <xdr:rowOff>133350</xdr:rowOff>
    </xdr:to>
    <xdr:sp macro="" textlink="">
      <xdr:nvSpPr>
        <xdr:cNvPr id="93" name="円/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118127</xdr:rowOff>
    </xdr:from>
    <xdr:ext cx="762000" cy="259045"/>
    <xdr:sp macro="" textlink="">
      <xdr:nvSpPr>
        <xdr:cNvPr id="94" name="テキスト ボックス 93"/>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物件費の数値は、類似団体平均及び栃木県平均をともに下回って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ごみ処理施設</a:t>
          </a:r>
          <a:r>
            <a:rPr kumimoji="1" lang="ja-JP" altLang="ja-JP" sz="1100">
              <a:solidFill>
                <a:schemeClr val="dk1"/>
              </a:solidFill>
              <a:effectLst/>
              <a:latin typeface="+mn-lt"/>
              <a:ea typeface="+mn-ea"/>
              <a:cs typeface="+mn-cs"/>
            </a:rPr>
            <a:t>の業務委託料が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　今後も、引き続き事務事業の見直しや経費削減を進め、更なるコストの低減に努める。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16</xdr:row>
      <xdr:rowOff>45357</xdr:rowOff>
    </xdr:to>
    <xdr:cxnSp macro="">
      <xdr:nvCxnSpPr>
        <xdr:cNvPr id="129" name="直線コネクタ 128"/>
        <xdr:cNvCxnSpPr/>
      </xdr:nvCxnSpPr>
      <xdr:spPr>
        <a:xfrm>
          <a:off x="15671800" y="25926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42636</xdr:rowOff>
    </xdr:to>
    <xdr:cxnSp macro="">
      <xdr:nvCxnSpPr>
        <xdr:cNvPr id="132" name="直線コネクタ 131"/>
        <xdr:cNvCxnSpPr/>
      </xdr:nvCxnSpPr>
      <xdr:spPr>
        <a:xfrm flipV="1">
          <a:off x="14782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15</xdr:row>
      <xdr:rowOff>42636</xdr:rowOff>
    </xdr:to>
    <xdr:cxnSp macro="">
      <xdr:nvCxnSpPr>
        <xdr:cNvPr id="135" name="直線コネクタ 134"/>
        <xdr:cNvCxnSpPr/>
      </xdr:nvCxnSpPr>
      <xdr:spPr>
        <a:xfrm>
          <a:off x="13893800" y="2472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72571</xdr:rowOff>
    </xdr:to>
    <xdr:cxnSp macro="">
      <xdr:nvCxnSpPr>
        <xdr:cNvPr id="138" name="直線コネクタ 137"/>
        <xdr:cNvCxnSpPr/>
      </xdr:nvCxnSpPr>
      <xdr:spPr>
        <a:xfrm>
          <a:off x="13004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4" name="円/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6" name="円/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扶助費に係る経常収支比率は、前年比</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ポイント上回った。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間保育所への委託料や障がい者等への福祉サービスが増加していることなどが主な要因であり、今後も上昇傾向が見込まれるため、市単独の各種手当等の見直しを進め、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69850</xdr:rowOff>
    </xdr:to>
    <xdr:cxnSp macro="">
      <xdr:nvCxnSpPr>
        <xdr:cNvPr id="190" name="直線コネクタ 189"/>
        <xdr:cNvCxnSpPr/>
      </xdr:nvCxnSpPr>
      <xdr:spPr>
        <a:xfrm flipV="1">
          <a:off x="3987800" y="9842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58</xdr:row>
      <xdr:rowOff>69850</xdr:rowOff>
    </xdr:to>
    <xdr:cxnSp macro="">
      <xdr:nvCxnSpPr>
        <xdr:cNvPr id="193" name="直線コネクタ 192"/>
        <xdr:cNvCxnSpPr/>
      </xdr:nvCxnSpPr>
      <xdr:spPr>
        <a:xfrm>
          <a:off x="3098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127000</xdr:rowOff>
    </xdr:to>
    <xdr:cxnSp macro="">
      <xdr:nvCxnSpPr>
        <xdr:cNvPr id="196" name="直線コネクタ 195"/>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88900</xdr:rowOff>
    </xdr:to>
    <xdr:cxnSp macro="">
      <xdr:nvCxnSpPr>
        <xdr:cNvPr id="199" name="直線コネクタ 198"/>
        <xdr:cNvCxnSpPr/>
      </xdr:nvCxnSpPr>
      <xdr:spPr>
        <a:xfrm>
          <a:off x="1320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11" name="円/楕円 210"/>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12" name="テキスト ボックス 211"/>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その他に係る経常収支比率は、対前年度０．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及び栃木県平均を下回っている。しかしながら、特別会計繰出金については、前年度に続き減少したが、本来の独立採算制の観点から、段階的な料金の見直しや保険事業における保険料の適正化を図るなどにより、税収を主な財源とする一般会計の負担額を減らしていくよう努め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老朽化に伴い維持補修費の増加が見込まれるため、</a:t>
          </a:r>
          <a:r>
            <a:rPr kumimoji="1" lang="ja-JP" altLang="en-US" sz="1100">
              <a:solidFill>
                <a:schemeClr val="dk1"/>
              </a:solidFill>
              <a:effectLst/>
              <a:latin typeface="+mn-lt"/>
              <a:ea typeface="+mn-ea"/>
              <a:cs typeface="+mn-cs"/>
            </a:rPr>
            <a:t>計画的に</a:t>
          </a:r>
          <a:r>
            <a:rPr kumimoji="1" lang="ja-JP" altLang="ja-JP" sz="1100">
              <a:solidFill>
                <a:schemeClr val="dk1"/>
              </a:solidFill>
              <a:effectLst/>
              <a:latin typeface="+mn-lt"/>
              <a:ea typeface="+mn-ea"/>
              <a:cs typeface="+mn-cs"/>
            </a:rPr>
            <a:t>施設の統廃合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長寿命化を図るなど維持補修費の抑制に努める。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56</xdr:row>
      <xdr:rowOff>38100</xdr:rowOff>
    </xdr:to>
    <xdr:cxnSp macro="">
      <xdr:nvCxnSpPr>
        <xdr:cNvPr id="251" name="直線コネクタ 250"/>
        <xdr:cNvCxnSpPr/>
      </xdr:nvCxnSpPr>
      <xdr:spPr>
        <a:xfrm>
          <a:off x="15671800" y="952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55</xdr:row>
      <xdr:rowOff>107950</xdr:rowOff>
    </xdr:to>
    <xdr:cxnSp macro="">
      <xdr:nvCxnSpPr>
        <xdr:cNvPr id="254" name="直線コネクタ 253"/>
        <xdr:cNvCxnSpPr/>
      </xdr:nvCxnSpPr>
      <xdr:spPr>
        <a:xfrm flipV="1">
          <a:off x="14782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120650</xdr:rowOff>
    </xdr:to>
    <xdr:cxnSp macro="">
      <xdr:nvCxnSpPr>
        <xdr:cNvPr id="257" name="直線コネクタ 256"/>
        <xdr:cNvCxnSpPr/>
      </xdr:nvCxnSpPr>
      <xdr:spPr>
        <a:xfrm flipV="1">
          <a:off x="13893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95250</xdr:rowOff>
    </xdr:from>
    <xdr:to>
      <xdr:col>20</xdr:col>
      <xdr:colOff>158750</xdr:colOff>
      <xdr:row>55</xdr:row>
      <xdr:rowOff>120650</xdr:rowOff>
    </xdr:to>
    <xdr:cxnSp macro="">
      <xdr:nvCxnSpPr>
        <xdr:cNvPr id="260" name="直線コネクタ 259"/>
        <xdr:cNvCxnSpPr/>
      </xdr:nvCxnSpPr>
      <xdr:spPr>
        <a:xfrm>
          <a:off x="13004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70" name="円/楕円 269"/>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3827</xdr:rowOff>
    </xdr:from>
    <xdr:ext cx="762000" cy="259045"/>
    <xdr:sp macro="" textlink="">
      <xdr:nvSpPr>
        <xdr:cNvPr id="271" name="その他該当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2" name="円/楕円 271"/>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3" name="テキスト ボックス 272"/>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69850</xdr:rowOff>
    </xdr:from>
    <xdr:to>
      <xdr:col>20</xdr:col>
      <xdr:colOff>209550</xdr:colOff>
      <xdr:row>56</xdr:row>
      <xdr:rowOff>0</xdr:rowOff>
    </xdr:to>
    <xdr:sp macro="" textlink="">
      <xdr:nvSpPr>
        <xdr:cNvPr id="276" name="円/楕円 275"/>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77" name="テキスト ボックス 276"/>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78" name="円/楕円 277"/>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79" name="テキスト ボックス 278"/>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補助費等の数値は、０．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し、類似団体平均及び栃木県平均を大きく下回っている。</a:t>
          </a:r>
          <a:r>
            <a:rPr kumimoji="1" lang="ja-JP" altLang="en-US" sz="1100">
              <a:solidFill>
                <a:schemeClr val="dk1"/>
              </a:solidFill>
              <a:effectLst/>
              <a:latin typeface="+mn-lt"/>
              <a:ea typeface="+mn-ea"/>
              <a:cs typeface="+mn-cs"/>
            </a:rPr>
            <a:t>病院事業会計補助金</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減少したことが</a:t>
          </a:r>
          <a:r>
            <a:rPr kumimoji="1" lang="ja-JP" altLang="ja-JP" sz="1100">
              <a:solidFill>
                <a:schemeClr val="dk1"/>
              </a:solidFill>
              <a:effectLst/>
              <a:latin typeface="+mn-lt"/>
              <a:ea typeface="+mn-ea"/>
              <a:cs typeface="+mn-cs"/>
            </a:rPr>
            <a:t>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今後も各種団体に対する補助金等の見直しを進め、持続可能な財政運営に努めていく。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85090</xdr:rowOff>
    </xdr:from>
    <xdr:to>
      <xdr:col>24</xdr:col>
      <xdr:colOff>31750</xdr:colOff>
      <xdr:row>33</xdr:row>
      <xdr:rowOff>123190</xdr:rowOff>
    </xdr:to>
    <xdr:cxnSp macro="">
      <xdr:nvCxnSpPr>
        <xdr:cNvPr id="311" name="直線コネクタ 310"/>
        <xdr:cNvCxnSpPr/>
      </xdr:nvCxnSpPr>
      <xdr:spPr>
        <a:xfrm flipV="1">
          <a:off x="15671800" y="5742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92710</xdr:rowOff>
    </xdr:from>
    <xdr:to>
      <xdr:col>22</xdr:col>
      <xdr:colOff>565150</xdr:colOff>
      <xdr:row>33</xdr:row>
      <xdr:rowOff>123190</xdr:rowOff>
    </xdr:to>
    <xdr:cxnSp macro="">
      <xdr:nvCxnSpPr>
        <xdr:cNvPr id="314" name="直線コネクタ 313"/>
        <xdr:cNvCxnSpPr/>
      </xdr:nvCxnSpPr>
      <xdr:spPr>
        <a:xfrm>
          <a:off x="14782800" y="575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92710</xdr:rowOff>
    </xdr:from>
    <xdr:to>
      <xdr:col>21</xdr:col>
      <xdr:colOff>361950</xdr:colOff>
      <xdr:row>36</xdr:row>
      <xdr:rowOff>5080</xdr:rowOff>
    </xdr:to>
    <xdr:cxnSp macro="">
      <xdr:nvCxnSpPr>
        <xdr:cNvPr id="317" name="直線コネクタ 316"/>
        <xdr:cNvCxnSpPr/>
      </xdr:nvCxnSpPr>
      <xdr:spPr>
        <a:xfrm flipV="1">
          <a:off x="13893800" y="57505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xdr:rowOff>
    </xdr:from>
    <xdr:to>
      <xdr:col>20</xdr:col>
      <xdr:colOff>158750</xdr:colOff>
      <xdr:row>36</xdr:row>
      <xdr:rowOff>43180</xdr:rowOff>
    </xdr:to>
    <xdr:cxnSp macro="">
      <xdr:nvCxnSpPr>
        <xdr:cNvPr id="320" name="直線コネクタ 319"/>
        <xdr:cNvCxnSpPr/>
      </xdr:nvCxnSpPr>
      <xdr:spPr>
        <a:xfrm flipV="1">
          <a:off x="13004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34290</xdr:rowOff>
    </xdr:from>
    <xdr:to>
      <xdr:col>24</xdr:col>
      <xdr:colOff>82550</xdr:colOff>
      <xdr:row>33</xdr:row>
      <xdr:rowOff>135890</xdr:rowOff>
    </xdr:to>
    <xdr:sp macro="" textlink="">
      <xdr:nvSpPr>
        <xdr:cNvPr id="330" name="円/楕円 329"/>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114317</xdr:rowOff>
    </xdr:from>
    <xdr:ext cx="762000" cy="259045"/>
    <xdr:sp macro="" textlink="">
      <xdr:nvSpPr>
        <xdr:cNvPr id="331" name="補助費等該当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72390</xdr:rowOff>
    </xdr:from>
    <xdr:to>
      <xdr:col>22</xdr:col>
      <xdr:colOff>615950</xdr:colOff>
      <xdr:row>34</xdr:row>
      <xdr:rowOff>2540</xdr:rowOff>
    </xdr:to>
    <xdr:sp macro="" textlink="">
      <xdr:nvSpPr>
        <xdr:cNvPr id="332" name="円/楕円 331"/>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12717</xdr:rowOff>
    </xdr:from>
    <xdr:ext cx="736600" cy="259045"/>
    <xdr:sp macro="" textlink="">
      <xdr:nvSpPr>
        <xdr:cNvPr id="333" name="テキスト ボックス 332"/>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41910</xdr:rowOff>
    </xdr:from>
    <xdr:to>
      <xdr:col>21</xdr:col>
      <xdr:colOff>412750</xdr:colOff>
      <xdr:row>33</xdr:row>
      <xdr:rowOff>143510</xdr:rowOff>
    </xdr:to>
    <xdr:sp macro="" textlink="">
      <xdr:nvSpPr>
        <xdr:cNvPr id="334" name="円/楕円 333"/>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153687</xdr:rowOff>
    </xdr:from>
    <xdr:ext cx="762000" cy="259045"/>
    <xdr:sp macro="" textlink="">
      <xdr:nvSpPr>
        <xdr:cNvPr id="335" name="テキスト ボックス 334"/>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125730</xdr:rowOff>
    </xdr:from>
    <xdr:to>
      <xdr:col>20</xdr:col>
      <xdr:colOff>209550</xdr:colOff>
      <xdr:row>36</xdr:row>
      <xdr:rowOff>55880</xdr:rowOff>
    </xdr:to>
    <xdr:sp macro="" textlink="">
      <xdr:nvSpPr>
        <xdr:cNvPr id="336" name="円/楕円 335"/>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66057</xdr:rowOff>
    </xdr:from>
    <xdr:ext cx="762000" cy="259045"/>
    <xdr:sp macro="" textlink="">
      <xdr:nvSpPr>
        <xdr:cNvPr id="337" name="テキスト ボックス 336"/>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163830</xdr:rowOff>
    </xdr:from>
    <xdr:to>
      <xdr:col>19</xdr:col>
      <xdr:colOff>6350</xdr:colOff>
      <xdr:row>36</xdr:row>
      <xdr:rowOff>93980</xdr:rowOff>
    </xdr:to>
    <xdr:sp macro="" textlink="">
      <xdr:nvSpPr>
        <xdr:cNvPr id="338" name="円/楕円 337"/>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104157</xdr:rowOff>
    </xdr:from>
    <xdr:ext cx="762000" cy="259045"/>
    <xdr:sp macro="" textlink="">
      <xdr:nvSpPr>
        <xdr:cNvPr id="339" name="テキスト ボックス 338"/>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１９年度より合併特例事業債の償還が本格的に始まり、公債費に係る数値は類似団体平均及び栃木県平均を上回っている。今後は、新庁舎建設事業や消防庁舎建設事業等の償還が始まり、臨時財政対策債の償還額は増加が見込まれることから、引き続き高い数値で推移することが想定される。行政評価等により事業の選択と集中を図る中で、真に必要な事業にのみ地方債の発行をし、地方債の発行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8128</xdr:rowOff>
    </xdr:to>
    <xdr:cxnSp macro="">
      <xdr:nvCxnSpPr>
        <xdr:cNvPr id="369" name="直線コネクタ 368"/>
        <xdr:cNvCxnSpPr/>
      </xdr:nvCxnSpPr>
      <xdr:spPr>
        <a:xfrm flipV="1">
          <a:off x="3987800" y="133172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44704</xdr:rowOff>
    </xdr:to>
    <xdr:cxnSp macro="">
      <xdr:nvCxnSpPr>
        <xdr:cNvPr id="372" name="直線コネクタ 371"/>
        <xdr:cNvCxnSpPr/>
      </xdr:nvCxnSpPr>
      <xdr:spPr>
        <a:xfrm flipV="1">
          <a:off x="3098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44704</xdr:rowOff>
    </xdr:to>
    <xdr:cxnSp macro="">
      <xdr:nvCxnSpPr>
        <xdr:cNvPr id="375" name="直線コネクタ 374"/>
        <xdr:cNvCxnSpPr/>
      </xdr:nvCxnSpPr>
      <xdr:spPr>
        <a:xfrm>
          <a:off x="2209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40132</xdr:rowOff>
    </xdr:to>
    <xdr:cxnSp macro="">
      <xdr:nvCxnSpPr>
        <xdr:cNvPr id="378" name="直線コネクタ 377"/>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8" name="円/楕円 387"/>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9"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0" name="円/楕円 38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91" name="テキスト ボックス 390"/>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2" name="円/楕円 391"/>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3" name="テキスト ボックス 392"/>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4" name="円/楕円 39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5" name="テキスト ボックス 394"/>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6" name="円/楕円 395"/>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7" name="テキスト ボックス 396"/>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及び栃木県平均を下回っている。今後増加の見込まれる、扶助費や公債費の伸びに対応するため、人件費や物件費の削減や市税等の歳入の確保に努め、特別会計や企業会計及び第三セクターを含めた本市全体の健全財政の運営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50800</xdr:rowOff>
    </xdr:from>
    <xdr:to>
      <xdr:col>24</xdr:col>
      <xdr:colOff>31750</xdr:colOff>
      <xdr:row>75</xdr:row>
      <xdr:rowOff>153670</xdr:rowOff>
    </xdr:to>
    <xdr:cxnSp macro="">
      <xdr:nvCxnSpPr>
        <xdr:cNvPr id="430" name="直線コネクタ 429"/>
        <xdr:cNvCxnSpPr/>
      </xdr:nvCxnSpPr>
      <xdr:spPr>
        <a:xfrm>
          <a:off x="15671800" y="12738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50800</xdr:rowOff>
    </xdr:from>
    <xdr:to>
      <xdr:col>22</xdr:col>
      <xdr:colOff>565150</xdr:colOff>
      <xdr:row>74</xdr:row>
      <xdr:rowOff>73660</xdr:rowOff>
    </xdr:to>
    <xdr:cxnSp macro="">
      <xdr:nvCxnSpPr>
        <xdr:cNvPr id="433" name="直線コネクタ 432"/>
        <xdr:cNvCxnSpPr/>
      </xdr:nvCxnSpPr>
      <xdr:spPr>
        <a:xfrm flipV="1">
          <a:off x="14782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73660</xdr:rowOff>
    </xdr:to>
    <xdr:cxnSp macro="">
      <xdr:nvCxnSpPr>
        <xdr:cNvPr id="436" name="直線コネクタ 435"/>
        <xdr:cNvCxnSpPr/>
      </xdr:nvCxnSpPr>
      <xdr:spPr>
        <a:xfrm>
          <a:off x="13893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74</xdr:row>
      <xdr:rowOff>119380</xdr:rowOff>
    </xdr:to>
    <xdr:cxnSp macro="">
      <xdr:nvCxnSpPr>
        <xdr:cNvPr id="439" name="直線コネクタ 438"/>
        <xdr:cNvCxnSpPr/>
      </xdr:nvCxnSpPr>
      <xdr:spPr>
        <a:xfrm flipV="1">
          <a:off x="13004800" y="12738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9" name="円/楕円 448"/>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50"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0</xdr:rowOff>
    </xdr:from>
    <xdr:to>
      <xdr:col>22</xdr:col>
      <xdr:colOff>615950</xdr:colOff>
      <xdr:row>74</xdr:row>
      <xdr:rowOff>101600</xdr:rowOff>
    </xdr:to>
    <xdr:sp macro="" textlink="">
      <xdr:nvSpPr>
        <xdr:cNvPr id="451" name="円/楕円 450"/>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111777</xdr:rowOff>
    </xdr:from>
    <xdr:ext cx="736600" cy="259045"/>
    <xdr:sp macro="" textlink="">
      <xdr:nvSpPr>
        <xdr:cNvPr id="452" name="テキスト ボックス 451"/>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22860</xdr:rowOff>
    </xdr:from>
    <xdr:to>
      <xdr:col>21</xdr:col>
      <xdr:colOff>412750</xdr:colOff>
      <xdr:row>74</xdr:row>
      <xdr:rowOff>124460</xdr:rowOff>
    </xdr:to>
    <xdr:sp macro="" textlink="">
      <xdr:nvSpPr>
        <xdr:cNvPr id="453" name="円/楕円 452"/>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134637</xdr:rowOff>
    </xdr:from>
    <xdr:ext cx="762000" cy="259045"/>
    <xdr:sp macro="" textlink="">
      <xdr:nvSpPr>
        <xdr:cNvPr id="454" name="テキスト ボックス 453"/>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0</xdr:rowOff>
    </xdr:from>
    <xdr:to>
      <xdr:col>20</xdr:col>
      <xdr:colOff>209550</xdr:colOff>
      <xdr:row>74</xdr:row>
      <xdr:rowOff>101600</xdr:rowOff>
    </xdr:to>
    <xdr:sp macro="" textlink="">
      <xdr:nvSpPr>
        <xdr:cNvPr id="455" name="円/楕円 454"/>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111777</xdr:rowOff>
    </xdr:from>
    <xdr:ext cx="762000" cy="259045"/>
    <xdr:sp macro="" textlink="">
      <xdr:nvSpPr>
        <xdr:cNvPr id="456" name="テキスト ボックス 455"/>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68580</xdr:rowOff>
    </xdr:from>
    <xdr:to>
      <xdr:col>19</xdr:col>
      <xdr:colOff>6350</xdr:colOff>
      <xdr:row>74</xdr:row>
      <xdr:rowOff>170180</xdr:rowOff>
    </xdr:to>
    <xdr:sp macro="" textlink="">
      <xdr:nvSpPr>
        <xdr:cNvPr id="457" name="円/楕円 456"/>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8907</xdr:rowOff>
    </xdr:from>
    <xdr:ext cx="762000" cy="259045"/>
    <xdr:sp macro="" textlink="">
      <xdr:nvSpPr>
        <xdr:cNvPr id="458" name="テキスト ボックス 457"/>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栃木県佐野市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43028</xdr:rowOff>
    </xdr:from>
    <xdr:to>
      <xdr:col>4</xdr:col>
      <xdr:colOff>1117600</xdr:colOff>
      <xdr:row>16</xdr:row>
      <xdr:rowOff>50190</xdr:rowOff>
    </xdr:to>
    <xdr:cxnSp macro="">
      <xdr:nvCxnSpPr>
        <xdr:cNvPr id="50" name="直線コネクタ 49"/>
        <xdr:cNvCxnSpPr/>
      </xdr:nvCxnSpPr>
      <xdr:spPr bwMode="auto">
        <a:xfrm>
          <a:off x="5003800" y="2833853"/>
          <a:ext cx="6477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28931</xdr:rowOff>
    </xdr:from>
    <xdr:to>
      <xdr:col>4</xdr:col>
      <xdr:colOff>469900</xdr:colOff>
      <xdr:row>16</xdr:row>
      <xdr:rowOff>43028</xdr:rowOff>
    </xdr:to>
    <xdr:cxnSp macro="">
      <xdr:nvCxnSpPr>
        <xdr:cNvPr id="53" name="直線コネクタ 52"/>
        <xdr:cNvCxnSpPr/>
      </xdr:nvCxnSpPr>
      <xdr:spPr bwMode="auto">
        <a:xfrm>
          <a:off x="4305300" y="2819756"/>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28931</xdr:rowOff>
    </xdr:from>
    <xdr:to>
      <xdr:col>3</xdr:col>
      <xdr:colOff>904875</xdr:colOff>
      <xdr:row>16</xdr:row>
      <xdr:rowOff>104654</xdr:rowOff>
    </xdr:to>
    <xdr:cxnSp macro="">
      <xdr:nvCxnSpPr>
        <xdr:cNvPr id="56" name="直線コネクタ 55"/>
        <xdr:cNvCxnSpPr/>
      </xdr:nvCxnSpPr>
      <xdr:spPr bwMode="auto">
        <a:xfrm flipV="1">
          <a:off x="3606800" y="2819756"/>
          <a:ext cx="698500" cy="7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53715</xdr:rowOff>
    </xdr:from>
    <xdr:to>
      <xdr:col>3</xdr:col>
      <xdr:colOff>206375</xdr:colOff>
      <xdr:row>16</xdr:row>
      <xdr:rowOff>104654</xdr:rowOff>
    </xdr:to>
    <xdr:cxnSp macro="">
      <xdr:nvCxnSpPr>
        <xdr:cNvPr id="59" name="直線コネクタ 58"/>
        <xdr:cNvCxnSpPr/>
      </xdr:nvCxnSpPr>
      <xdr:spPr bwMode="auto">
        <a:xfrm>
          <a:off x="2908300" y="2844540"/>
          <a:ext cx="698500" cy="5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170840</xdr:rowOff>
    </xdr:from>
    <xdr:to>
      <xdr:col>5</xdr:col>
      <xdr:colOff>34925</xdr:colOff>
      <xdr:row>16</xdr:row>
      <xdr:rowOff>100990</xdr:rowOff>
    </xdr:to>
    <xdr:sp macro="" textlink="">
      <xdr:nvSpPr>
        <xdr:cNvPr id="69" name="円/楕円 68"/>
        <xdr:cNvSpPr/>
      </xdr:nvSpPr>
      <xdr:spPr bwMode="auto">
        <a:xfrm>
          <a:off x="5600700" y="27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15917</xdr:rowOff>
    </xdr:from>
    <xdr:ext cx="762000" cy="259045"/>
    <xdr:sp macro="" textlink="">
      <xdr:nvSpPr>
        <xdr:cNvPr id="70" name="人口1人当たり決算額の推移該当値テキスト130"/>
        <xdr:cNvSpPr txBox="1"/>
      </xdr:nvSpPr>
      <xdr:spPr>
        <a:xfrm>
          <a:off x="5740400" y="26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163678</xdr:rowOff>
    </xdr:from>
    <xdr:to>
      <xdr:col>4</xdr:col>
      <xdr:colOff>520700</xdr:colOff>
      <xdr:row>16</xdr:row>
      <xdr:rowOff>93828</xdr:rowOff>
    </xdr:to>
    <xdr:sp macro="" textlink="">
      <xdr:nvSpPr>
        <xdr:cNvPr id="71" name="円/楕円 70"/>
        <xdr:cNvSpPr/>
      </xdr:nvSpPr>
      <xdr:spPr bwMode="auto">
        <a:xfrm>
          <a:off x="4953000" y="278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104005</xdr:rowOff>
    </xdr:from>
    <xdr:ext cx="736600" cy="259045"/>
    <xdr:sp macro="" textlink="">
      <xdr:nvSpPr>
        <xdr:cNvPr id="72" name="テキスト ボックス 71"/>
        <xdr:cNvSpPr txBox="1"/>
      </xdr:nvSpPr>
      <xdr:spPr>
        <a:xfrm>
          <a:off x="4622800" y="255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149581</xdr:rowOff>
    </xdr:from>
    <xdr:to>
      <xdr:col>3</xdr:col>
      <xdr:colOff>955675</xdr:colOff>
      <xdr:row>16</xdr:row>
      <xdr:rowOff>79731</xdr:rowOff>
    </xdr:to>
    <xdr:sp macro="" textlink="">
      <xdr:nvSpPr>
        <xdr:cNvPr id="73" name="円/楕円 72"/>
        <xdr:cNvSpPr/>
      </xdr:nvSpPr>
      <xdr:spPr bwMode="auto">
        <a:xfrm>
          <a:off x="4254500" y="276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89908</xdr:rowOff>
    </xdr:from>
    <xdr:ext cx="762000" cy="259045"/>
    <xdr:sp macro="" textlink="">
      <xdr:nvSpPr>
        <xdr:cNvPr id="74" name="テキスト ボックス 73"/>
        <xdr:cNvSpPr txBox="1"/>
      </xdr:nvSpPr>
      <xdr:spPr>
        <a:xfrm>
          <a:off x="3924300" y="25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53854</xdr:rowOff>
    </xdr:from>
    <xdr:to>
      <xdr:col>3</xdr:col>
      <xdr:colOff>257175</xdr:colOff>
      <xdr:row>16</xdr:row>
      <xdr:rowOff>155454</xdr:rowOff>
    </xdr:to>
    <xdr:sp macro="" textlink="">
      <xdr:nvSpPr>
        <xdr:cNvPr id="75" name="円/楕円 74"/>
        <xdr:cNvSpPr/>
      </xdr:nvSpPr>
      <xdr:spPr bwMode="auto">
        <a:xfrm>
          <a:off x="3556000" y="284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165631</xdr:rowOff>
    </xdr:from>
    <xdr:ext cx="762000" cy="259045"/>
    <xdr:sp macro="" textlink="">
      <xdr:nvSpPr>
        <xdr:cNvPr id="76" name="テキスト ボックス 75"/>
        <xdr:cNvSpPr txBox="1"/>
      </xdr:nvSpPr>
      <xdr:spPr>
        <a:xfrm>
          <a:off x="3225800" y="261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2915</xdr:rowOff>
    </xdr:from>
    <xdr:to>
      <xdr:col>2</xdr:col>
      <xdr:colOff>692150</xdr:colOff>
      <xdr:row>16</xdr:row>
      <xdr:rowOff>104515</xdr:rowOff>
    </xdr:to>
    <xdr:sp macro="" textlink="">
      <xdr:nvSpPr>
        <xdr:cNvPr id="77" name="円/楕円 76"/>
        <xdr:cNvSpPr/>
      </xdr:nvSpPr>
      <xdr:spPr bwMode="auto">
        <a:xfrm>
          <a:off x="2857500" y="279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114692</xdr:rowOff>
    </xdr:from>
    <xdr:ext cx="762000" cy="259045"/>
    <xdr:sp macro="" textlink="">
      <xdr:nvSpPr>
        <xdr:cNvPr id="78" name="テキスト ボックス 77"/>
        <xdr:cNvSpPr txBox="1"/>
      </xdr:nvSpPr>
      <xdr:spPr>
        <a:xfrm>
          <a:off x="2527300" y="2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247396</xdr:rowOff>
    </xdr:from>
    <xdr:to>
      <xdr:col>4</xdr:col>
      <xdr:colOff>1117600</xdr:colOff>
      <xdr:row>36</xdr:row>
      <xdr:rowOff>52781</xdr:rowOff>
    </xdr:to>
    <xdr:cxnSp macro="">
      <xdr:nvCxnSpPr>
        <xdr:cNvPr id="111" name="直線コネクタ 110"/>
        <xdr:cNvCxnSpPr/>
      </xdr:nvCxnSpPr>
      <xdr:spPr bwMode="auto">
        <a:xfrm>
          <a:off x="5003800" y="6857746"/>
          <a:ext cx="647700" cy="14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226822</xdr:rowOff>
    </xdr:from>
    <xdr:to>
      <xdr:col>4</xdr:col>
      <xdr:colOff>469900</xdr:colOff>
      <xdr:row>35</xdr:row>
      <xdr:rowOff>247396</xdr:rowOff>
    </xdr:to>
    <xdr:cxnSp macro="">
      <xdr:nvCxnSpPr>
        <xdr:cNvPr id="114" name="直線コネクタ 113"/>
        <xdr:cNvCxnSpPr/>
      </xdr:nvCxnSpPr>
      <xdr:spPr bwMode="auto">
        <a:xfrm>
          <a:off x="4305300" y="6837172"/>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177444</xdr:rowOff>
    </xdr:from>
    <xdr:to>
      <xdr:col>3</xdr:col>
      <xdr:colOff>904875</xdr:colOff>
      <xdr:row>35</xdr:row>
      <xdr:rowOff>226822</xdr:rowOff>
    </xdr:to>
    <xdr:cxnSp macro="">
      <xdr:nvCxnSpPr>
        <xdr:cNvPr id="117" name="直線コネクタ 116"/>
        <xdr:cNvCxnSpPr/>
      </xdr:nvCxnSpPr>
      <xdr:spPr bwMode="auto">
        <a:xfrm>
          <a:off x="3606800" y="6787794"/>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88976</xdr:rowOff>
    </xdr:from>
    <xdr:to>
      <xdr:col>3</xdr:col>
      <xdr:colOff>206375</xdr:colOff>
      <xdr:row>35</xdr:row>
      <xdr:rowOff>177444</xdr:rowOff>
    </xdr:to>
    <xdr:cxnSp macro="">
      <xdr:nvCxnSpPr>
        <xdr:cNvPr id="120" name="直線コネクタ 119"/>
        <xdr:cNvCxnSpPr/>
      </xdr:nvCxnSpPr>
      <xdr:spPr bwMode="auto">
        <a:xfrm>
          <a:off x="2908300" y="6699326"/>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1981</xdr:rowOff>
    </xdr:from>
    <xdr:to>
      <xdr:col>5</xdr:col>
      <xdr:colOff>34925</xdr:colOff>
      <xdr:row>36</xdr:row>
      <xdr:rowOff>103581</xdr:rowOff>
    </xdr:to>
    <xdr:sp macro="" textlink="">
      <xdr:nvSpPr>
        <xdr:cNvPr id="130" name="円/楕円 129"/>
        <xdr:cNvSpPr/>
      </xdr:nvSpPr>
      <xdr:spPr bwMode="auto">
        <a:xfrm>
          <a:off x="5600700" y="69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316958</xdr:rowOff>
    </xdr:from>
    <xdr:ext cx="762000" cy="259045"/>
    <xdr:sp macro="" textlink="">
      <xdr:nvSpPr>
        <xdr:cNvPr id="131" name="人口1人当たり決算額の推移該当値テキスト445"/>
        <xdr:cNvSpPr txBox="1"/>
      </xdr:nvSpPr>
      <xdr:spPr>
        <a:xfrm>
          <a:off x="5740400" y="692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196596</xdr:rowOff>
    </xdr:from>
    <xdr:to>
      <xdr:col>4</xdr:col>
      <xdr:colOff>520700</xdr:colOff>
      <xdr:row>35</xdr:row>
      <xdr:rowOff>298196</xdr:rowOff>
    </xdr:to>
    <xdr:sp macro="" textlink="">
      <xdr:nvSpPr>
        <xdr:cNvPr id="132" name="円/楕円 131"/>
        <xdr:cNvSpPr/>
      </xdr:nvSpPr>
      <xdr:spPr bwMode="auto">
        <a:xfrm>
          <a:off x="4953000" y="680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282973</xdr:rowOff>
    </xdr:from>
    <xdr:ext cx="736600" cy="259045"/>
    <xdr:sp macro="" textlink="">
      <xdr:nvSpPr>
        <xdr:cNvPr id="133" name="テキスト ボックス 132"/>
        <xdr:cNvSpPr txBox="1"/>
      </xdr:nvSpPr>
      <xdr:spPr>
        <a:xfrm>
          <a:off x="4622800" y="689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176022</xdr:rowOff>
    </xdr:from>
    <xdr:to>
      <xdr:col>3</xdr:col>
      <xdr:colOff>955675</xdr:colOff>
      <xdr:row>35</xdr:row>
      <xdr:rowOff>277622</xdr:rowOff>
    </xdr:to>
    <xdr:sp macro="" textlink="">
      <xdr:nvSpPr>
        <xdr:cNvPr id="134" name="円/楕円 133"/>
        <xdr:cNvSpPr/>
      </xdr:nvSpPr>
      <xdr:spPr bwMode="auto">
        <a:xfrm>
          <a:off x="4254500" y="678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262399</xdr:rowOff>
    </xdr:from>
    <xdr:ext cx="762000" cy="259045"/>
    <xdr:sp macro="" textlink="">
      <xdr:nvSpPr>
        <xdr:cNvPr id="135" name="テキスト ボックス 134"/>
        <xdr:cNvSpPr txBox="1"/>
      </xdr:nvSpPr>
      <xdr:spPr>
        <a:xfrm>
          <a:off x="3924300" y="68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126644</xdr:rowOff>
    </xdr:from>
    <xdr:to>
      <xdr:col>3</xdr:col>
      <xdr:colOff>257175</xdr:colOff>
      <xdr:row>35</xdr:row>
      <xdr:rowOff>228244</xdr:rowOff>
    </xdr:to>
    <xdr:sp macro="" textlink="">
      <xdr:nvSpPr>
        <xdr:cNvPr id="136" name="円/楕円 135"/>
        <xdr:cNvSpPr/>
      </xdr:nvSpPr>
      <xdr:spPr bwMode="auto">
        <a:xfrm>
          <a:off x="3556000" y="673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213021</xdr:rowOff>
    </xdr:from>
    <xdr:ext cx="762000" cy="259045"/>
    <xdr:sp macro="" textlink="">
      <xdr:nvSpPr>
        <xdr:cNvPr id="137" name="テキスト ボックス 136"/>
        <xdr:cNvSpPr txBox="1"/>
      </xdr:nvSpPr>
      <xdr:spPr>
        <a:xfrm>
          <a:off x="3225800" y="68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38176</xdr:rowOff>
    </xdr:from>
    <xdr:to>
      <xdr:col>2</xdr:col>
      <xdr:colOff>692150</xdr:colOff>
      <xdr:row>35</xdr:row>
      <xdr:rowOff>139776</xdr:rowOff>
    </xdr:to>
    <xdr:sp macro="" textlink="">
      <xdr:nvSpPr>
        <xdr:cNvPr id="138" name="円/楕円 137"/>
        <xdr:cNvSpPr/>
      </xdr:nvSpPr>
      <xdr:spPr bwMode="auto">
        <a:xfrm>
          <a:off x="2857500" y="664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124553</xdr:rowOff>
    </xdr:from>
    <xdr:ext cx="762000" cy="259045"/>
    <xdr:sp macro="" textlink="">
      <xdr:nvSpPr>
        <xdr:cNvPr id="139" name="テキスト ボックス 138"/>
        <xdr:cNvSpPr txBox="1"/>
      </xdr:nvSpPr>
      <xdr:spPr>
        <a:xfrm>
          <a:off x="2527300" y="673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49860</xdr:rowOff>
    </xdr:from>
    <xdr:to>
      <xdr:col>6</xdr:col>
      <xdr:colOff>511175</xdr:colOff>
      <xdr:row>31</xdr:row>
      <xdr:rowOff>51918</xdr:rowOff>
    </xdr:to>
    <xdr:cxnSp macro="">
      <xdr:nvCxnSpPr>
        <xdr:cNvPr id="61" name="直線コネクタ 60"/>
        <xdr:cNvCxnSpPr/>
      </xdr:nvCxnSpPr>
      <xdr:spPr>
        <a:xfrm flipV="1">
          <a:off x="3797300" y="5364810"/>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33058</xdr:rowOff>
    </xdr:from>
    <xdr:to>
      <xdr:col>5</xdr:col>
      <xdr:colOff>358775</xdr:colOff>
      <xdr:row>31</xdr:row>
      <xdr:rowOff>51918</xdr:rowOff>
    </xdr:to>
    <xdr:cxnSp macro="">
      <xdr:nvCxnSpPr>
        <xdr:cNvPr id="64" name="直線コネクタ 63"/>
        <xdr:cNvCxnSpPr/>
      </xdr:nvCxnSpPr>
      <xdr:spPr>
        <a:xfrm>
          <a:off x="2908300" y="534800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33058</xdr:rowOff>
    </xdr:from>
    <xdr:to>
      <xdr:col>4</xdr:col>
      <xdr:colOff>155575</xdr:colOff>
      <xdr:row>33</xdr:row>
      <xdr:rowOff>102895</xdr:rowOff>
    </xdr:to>
    <xdr:cxnSp macro="">
      <xdr:nvCxnSpPr>
        <xdr:cNvPr id="67" name="直線コネクタ 66"/>
        <xdr:cNvCxnSpPr/>
      </xdr:nvCxnSpPr>
      <xdr:spPr>
        <a:xfrm flipV="1">
          <a:off x="2019300" y="5348008"/>
          <a:ext cx="889000" cy="4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2349</xdr:rowOff>
    </xdr:from>
    <xdr:to>
      <xdr:col>2</xdr:col>
      <xdr:colOff>638175</xdr:colOff>
      <xdr:row>33</xdr:row>
      <xdr:rowOff>102895</xdr:rowOff>
    </xdr:to>
    <xdr:cxnSp macro="">
      <xdr:nvCxnSpPr>
        <xdr:cNvPr id="70" name="直線コネクタ 69"/>
        <xdr:cNvCxnSpPr/>
      </xdr:nvCxnSpPr>
      <xdr:spPr>
        <a:xfrm>
          <a:off x="1130300" y="5660199"/>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170510</xdr:rowOff>
    </xdr:from>
    <xdr:to>
      <xdr:col>6</xdr:col>
      <xdr:colOff>561975</xdr:colOff>
      <xdr:row>31</xdr:row>
      <xdr:rowOff>100660</xdr:rowOff>
    </xdr:to>
    <xdr:sp macro="" textlink="">
      <xdr:nvSpPr>
        <xdr:cNvPr id="80" name="円/楕円 79"/>
        <xdr:cNvSpPr/>
      </xdr:nvSpPr>
      <xdr:spPr>
        <a:xfrm>
          <a:off x="4584700" y="53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21937</xdr:rowOff>
    </xdr:from>
    <xdr:ext cx="534377" cy="259045"/>
    <xdr:sp macro="" textlink="">
      <xdr:nvSpPr>
        <xdr:cNvPr id="81" name="人件費該当値テキスト"/>
        <xdr:cNvSpPr txBox="1"/>
      </xdr:nvSpPr>
      <xdr:spPr>
        <a:xfrm>
          <a:off x="4686300" y="516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75,858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1118</xdr:rowOff>
    </xdr:from>
    <xdr:to>
      <xdr:col>5</xdr:col>
      <xdr:colOff>409575</xdr:colOff>
      <xdr:row>31</xdr:row>
      <xdr:rowOff>102718</xdr:rowOff>
    </xdr:to>
    <xdr:sp macro="" textlink="">
      <xdr:nvSpPr>
        <xdr:cNvPr id="82" name="円/楕円 81"/>
        <xdr:cNvSpPr/>
      </xdr:nvSpPr>
      <xdr:spPr>
        <a:xfrm>
          <a:off x="3746500" y="53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119245</xdr:rowOff>
    </xdr:from>
    <xdr:ext cx="534377" cy="259045"/>
    <xdr:sp macro="" textlink="">
      <xdr:nvSpPr>
        <xdr:cNvPr id="83" name="テキスト ボックス 82"/>
        <xdr:cNvSpPr txBox="1"/>
      </xdr:nvSpPr>
      <xdr:spPr>
        <a:xfrm>
          <a:off x="3530111" y="50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153708</xdr:rowOff>
    </xdr:from>
    <xdr:to>
      <xdr:col>4</xdr:col>
      <xdr:colOff>206375</xdr:colOff>
      <xdr:row>31</xdr:row>
      <xdr:rowOff>83858</xdr:rowOff>
    </xdr:to>
    <xdr:sp macro="" textlink="">
      <xdr:nvSpPr>
        <xdr:cNvPr id="84" name="円/楕円 83"/>
        <xdr:cNvSpPr/>
      </xdr:nvSpPr>
      <xdr:spPr>
        <a:xfrm>
          <a:off x="2857500" y="52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100385</xdr:rowOff>
    </xdr:from>
    <xdr:ext cx="534377" cy="259045"/>
    <xdr:sp macro="" textlink="">
      <xdr:nvSpPr>
        <xdr:cNvPr id="85" name="テキスト ボックス 84"/>
        <xdr:cNvSpPr txBox="1"/>
      </xdr:nvSpPr>
      <xdr:spPr>
        <a:xfrm>
          <a:off x="2641111" y="50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52095</xdr:rowOff>
    </xdr:from>
    <xdr:to>
      <xdr:col>3</xdr:col>
      <xdr:colOff>3175</xdr:colOff>
      <xdr:row>33</xdr:row>
      <xdr:rowOff>153695</xdr:rowOff>
    </xdr:to>
    <xdr:sp macro="" textlink="">
      <xdr:nvSpPr>
        <xdr:cNvPr id="86" name="円/楕円 85"/>
        <xdr:cNvSpPr/>
      </xdr:nvSpPr>
      <xdr:spPr>
        <a:xfrm>
          <a:off x="1968500" y="57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170222</xdr:rowOff>
    </xdr:from>
    <xdr:ext cx="534377" cy="259045"/>
    <xdr:sp macro="" textlink="">
      <xdr:nvSpPr>
        <xdr:cNvPr id="87" name="テキスト ボックス 86"/>
        <xdr:cNvSpPr txBox="1"/>
      </xdr:nvSpPr>
      <xdr:spPr>
        <a:xfrm>
          <a:off x="1752111" y="5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122999</xdr:rowOff>
    </xdr:from>
    <xdr:to>
      <xdr:col>1</xdr:col>
      <xdr:colOff>485775</xdr:colOff>
      <xdr:row>33</xdr:row>
      <xdr:rowOff>53149</xdr:rowOff>
    </xdr:to>
    <xdr:sp macro="" textlink="">
      <xdr:nvSpPr>
        <xdr:cNvPr id="88" name="円/楕円 87"/>
        <xdr:cNvSpPr/>
      </xdr:nvSpPr>
      <xdr:spPr>
        <a:xfrm>
          <a:off x="10795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69676</xdr:rowOff>
    </xdr:from>
    <xdr:ext cx="534377" cy="259045"/>
    <xdr:sp macro="" textlink="">
      <xdr:nvSpPr>
        <xdr:cNvPr id="89" name="テキスト ボックス 88"/>
        <xdr:cNvSpPr txBox="1"/>
      </xdr:nvSpPr>
      <xdr:spPr>
        <a:xfrm>
          <a:off x="863111" y="53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78130</xdr:rowOff>
    </xdr:from>
    <xdr:to>
      <xdr:col>6</xdr:col>
      <xdr:colOff>511175</xdr:colOff>
      <xdr:row>58</xdr:row>
      <xdr:rowOff>9627</xdr:rowOff>
    </xdr:to>
    <xdr:cxnSp macro="">
      <xdr:nvCxnSpPr>
        <xdr:cNvPr id="119" name="直線コネクタ 118"/>
        <xdr:cNvCxnSpPr/>
      </xdr:nvCxnSpPr>
      <xdr:spPr>
        <a:xfrm flipV="1">
          <a:off x="3797300" y="9850780"/>
          <a:ext cx="838200" cy="1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9627</xdr:rowOff>
    </xdr:from>
    <xdr:to>
      <xdr:col>5</xdr:col>
      <xdr:colOff>358775</xdr:colOff>
      <xdr:row>58</xdr:row>
      <xdr:rowOff>69444</xdr:rowOff>
    </xdr:to>
    <xdr:cxnSp macro="">
      <xdr:nvCxnSpPr>
        <xdr:cNvPr id="122" name="直線コネクタ 121"/>
        <xdr:cNvCxnSpPr/>
      </xdr:nvCxnSpPr>
      <xdr:spPr>
        <a:xfrm flipV="1">
          <a:off x="2908300" y="9953727"/>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69444</xdr:rowOff>
    </xdr:from>
    <xdr:to>
      <xdr:col>4</xdr:col>
      <xdr:colOff>155575</xdr:colOff>
      <xdr:row>59</xdr:row>
      <xdr:rowOff>57594</xdr:rowOff>
    </xdr:to>
    <xdr:cxnSp macro="">
      <xdr:nvCxnSpPr>
        <xdr:cNvPr id="125" name="直線コネクタ 124"/>
        <xdr:cNvCxnSpPr/>
      </xdr:nvCxnSpPr>
      <xdr:spPr>
        <a:xfrm flipV="1">
          <a:off x="2019300" y="10013544"/>
          <a:ext cx="889000" cy="1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24867</xdr:rowOff>
    </xdr:from>
    <xdr:to>
      <xdr:col>2</xdr:col>
      <xdr:colOff>638175</xdr:colOff>
      <xdr:row>59</xdr:row>
      <xdr:rowOff>57594</xdr:rowOff>
    </xdr:to>
    <xdr:cxnSp macro="">
      <xdr:nvCxnSpPr>
        <xdr:cNvPr id="128" name="直線コネクタ 127"/>
        <xdr:cNvCxnSpPr/>
      </xdr:nvCxnSpPr>
      <xdr:spPr>
        <a:xfrm>
          <a:off x="1130300" y="10140417"/>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27330</xdr:rowOff>
    </xdr:from>
    <xdr:to>
      <xdr:col>6</xdr:col>
      <xdr:colOff>561975</xdr:colOff>
      <xdr:row>57</xdr:row>
      <xdr:rowOff>128930</xdr:rowOff>
    </xdr:to>
    <xdr:sp macro="" textlink="">
      <xdr:nvSpPr>
        <xdr:cNvPr id="138" name="円/楕円 137"/>
        <xdr:cNvSpPr/>
      </xdr:nvSpPr>
      <xdr:spPr>
        <a:xfrm>
          <a:off x="4584700" y="97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5757</xdr:rowOff>
    </xdr:from>
    <xdr:ext cx="534377" cy="259045"/>
    <xdr:sp macro="" textlink="">
      <xdr:nvSpPr>
        <xdr:cNvPr id="139" name="物件費該当値テキスト"/>
        <xdr:cNvSpPr txBox="1"/>
      </xdr:nvSpPr>
      <xdr:spPr>
        <a:xfrm>
          <a:off x="4686300" y="97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130277</xdr:rowOff>
    </xdr:from>
    <xdr:to>
      <xdr:col>5</xdr:col>
      <xdr:colOff>409575</xdr:colOff>
      <xdr:row>58</xdr:row>
      <xdr:rowOff>60427</xdr:rowOff>
    </xdr:to>
    <xdr:sp macro="" textlink="">
      <xdr:nvSpPr>
        <xdr:cNvPr id="140" name="円/楕円 139"/>
        <xdr:cNvSpPr/>
      </xdr:nvSpPr>
      <xdr:spPr>
        <a:xfrm>
          <a:off x="3746500" y="99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51554</xdr:rowOff>
    </xdr:from>
    <xdr:ext cx="534377" cy="259045"/>
    <xdr:sp macro="" textlink="">
      <xdr:nvSpPr>
        <xdr:cNvPr id="141" name="テキスト ボックス 140"/>
        <xdr:cNvSpPr txBox="1"/>
      </xdr:nvSpPr>
      <xdr:spPr>
        <a:xfrm>
          <a:off x="3530111" y="99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18644</xdr:rowOff>
    </xdr:from>
    <xdr:to>
      <xdr:col>4</xdr:col>
      <xdr:colOff>206375</xdr:colOff>
      <xdr:row>58</xdr:row>
      <xdr:rowOff>120244</xdr:rowOff>
    </xdr:to>
    <xdr:sp macro="" textlink="">
      <xdr:nvSpPr>
        <xdr:cNvPr id="142" name="円/楕円 141"/>
        <xdr:cNvSpPr/>
      </xdr:nvSpPr>
      <xdr:spPr>
        <a:xfrm>
          <a:off x="2857500" y="99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111371</xdr:rowOff>
    </xdr:from>
    <xdr:ext cx="534377" cy="259045"/>
    <xdr:sp macro="" textlink="">
      <xdr:nvSpPr>
        <xdr:cNvPr id="143" name="テキスト ボックス 142"/>
        <xdr:cNvSpPr txBox="1"/>
      </xdr:nvSpPr>
      <xdr:spPr>
        <a:xfrm>
          <a:off x="2641111" y="100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6794</xdr:rowOff>
    </xdr:from>
    <xdr:to>
      <xdr:col>3</xdr:col>
      <xdr:colOff>3175</xdr:colOff>
      <xdr:row>59</xdr:row>
      <xdr:rowOff>108394</xdr:rowOff>
    </xdr:to>
    <xdr:sp macro="" textlink="">
      <xdr:nvSpPr>
        <xdr:cNvPr id="144" name="円/楕円 143"/>
        <xdr:cNvSpPr/>
      </xdr:nvSpPr>
      <xdr:spPr>
        <a:xfrm>
          <a:off x="1968500" y="101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99521</xdr:rowOff>
    </xdr:from>
    <xdr:ext cx="534377" cy="259045"/>
    <xdr:sp macro="" textlink="">
      <xdr:nvSpPr>
        <xdr:cNvPr id="145" name="テキスト ボックス 144"/>
        <xdr:cNvSpPr txBox="1"/>
      </xdr:nvSpPr>
      <xdr:spPr>
        <a:xfrm>
          <a:off x="1752111" y="102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145517</xdr:rowOff>
    </xdr:from>
    <xdr:to>
      <xdr:col>1</xdr:col>
      <xdr:colOff>485775</xdr:colOff>
      <xdr:row>59</xdr:row>
      <xdr:rowOff>75667</xdr:rowOff>
    </xdr:to>
    <xdr:sp macro="" textlink="">
      <xdr:nvSpPr>
        <xdr:cNvPr id="146" name="円/楕円 145"/>
        <xdr:cNvSpPr/>
      </xdr:nvSpPr>
      <xdr:spPr>
        <a:xfrm>
          <a:off x="1079500" y="10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66794</xdr:rowOff>
    </xdr:from>
    <xdr:ext cx="534377" cy="259045"/>
    <xdr:sp macro="" textlink="">
      <xdr:nvSpPr>
        <xdr:cNvPr id="147" name="テキスト ボックス 146"/>
        <xdr:cNvSpPr txBox="1"/>
      </xdr:nvSpPr>
      <xdr:spPr>
        <a:xfrm>
          <a:off x="863111" y="101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45648</xdr:rowOff>
    </xdr:from>
    <xdr:to>
      <xdr:col>6</xdr:col>
      <xdr:colOff>511175</xdr:colOff>
      <xdr:row>72</xdr:row>
      <xdr:rowOff>103940</xdr:rowOff>
    </xdr:to>
    <xdr:cxnSp macro="">
      <xdr:nvCxnSpPr>
        <xdr:cNvPr id="178" name="直線コネクタ 177"/>
        <xdr:cNvCxnSpPr/>
      </xdr:nvCxnSpPr>
      <xdr:spPr>
        <a:xfrm flipV="1">
          <a:off x="3797300" y="12390048"/>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103940</xdr:rowOff>
    </xdr:from>
    <xdr:to>
      <xdr:col>5</xdr:col>
      <xdr:colOff>358775</xdr:colOff>
      <xdr:row>74</xdr:row>
      <xdr:rowOff>8092</xdr:rowOff>
    </xdr:to>
    <xdr:cxnSp macro="">
      <xdr:nvCxnSpPr>
        <xdr:cNvPr id="181" name="直線コネクタ 180"/>
        <xdr:cNvCxnSpPr/>
      </xdr:nvCxnSpPr>
      <xdr:spPr>
        <a:xfrm flipV="1">
          <a:off x="2908300" y="12448340"/>
          <a:ext cx="889000" cy="2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135618</xdr:rowOff>
    </xdr:from>
    <xdr:to>
      <xdr:col>4</xdr:col>
      <xdr:colOff>155575</xdr:colOff>
      <xdr:row>74</xdr:row>
      <xdr:rowOff>8092</xdr:rowOff>
    </xdr:to>
    <xdr:cxnSp macro="">
      <xdr:nvCxnSpPr>
        <xdr:cNvPr id="184" name="直線コネクタ 183"/>
        <xdr:cNvCxnSpPr/>
      </xdr:nvCxnSpPr>
      <xdr:spPr>
        <a:xfrm>
          <a:off x="2019300" y="12480018"/>
          <a:ext cx="889000" cy="2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135618</xdr:rowOff>
    </xdr:from>
    <xdr:to>
      <xdr:col>2</xdr:col>
      <xdr:colOff>638175</xdr:colOff>
      <xdr:row>73</xdr:row>
      <xdr:rowOff>72427</xdr:rowOff>
    </xdr:to>
    <xdr:cxnSp macro="">
      <xdr:nvCxnSpPr>
        <xdr:cNvPr id="187" name="直線コネクタ 186"/>
        <xdr:cNvCxnSpPr/>
      </xdr:nvCxnSpPr>
      <xdr:spPr>
        <a:xfrm flipV="1">
          <a:off x="1130300" y="12480018"/>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166298</xdr:rowOff>
    </xdr:from>
    <xdr:to>
      <xdr:col>6</xdr:col>
      <xdr:colOff>561975</xdr:colOff>
      <xdr:row>72</xdr:row>
      <xdr:rowOff>96448</xdr:rowOff>
    </xdr:to>
    <xdr:sp macro="" textlink="">
      <xdr:nvSpPr>
        <xdr:cNvPr id="197" name="円/楕円 196"/>
        <xdr:cNvSpPr/>
      </xdr:nvSpPr>
      <xdr:spPr>
        <a:xfrm>
          <a:off x="4584700" y="12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17725</xdr:rowOff>
    </xdr:from>
    <xdr:ext cx="469744" cy="259045"/>
    <xdr:sp macro="" textlink="">
      <xdr:nvSpPr>
        <xdr:cNvPr id="198" name="維持補修費該当値テキスト"/>
        <xdr:cNvSpPr txBox="1"/>
      </xdr:nvSpPr>
      <xdr:spPr>
        <a:xfrm>
          <a:off x="4686300" y="1219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53140</xdr:rowOff>
    </xdr:from>
    <xdr:to>
      <xdr:col>5</xdr:col>
      <xdr:colOff>409575</xdr:colOff>
      <xdr:row>72</xdr:row>
      <xdr:rowOff>154740</xdr:rowOff>
    </xdr:to>
    <xdr:sp macro="" textlink="">
      <xdr:nvSpPr>
        <xdr:cNvPr id="199" name="円/楕円 198"/>
        <xdr:cNvSpPr/>
      </xdr:nvSpPr>
      <xdr:spPr>
        <a:xfrm>
          <a:off x="3746500" y="12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171267</xdr:rowOff>
    </xdr:from>
    <xdr:ext cx="469744" cy="259045"/>
    <xdr:sp macro="" textlink="">
      <xdr:nvSpPr>
        <xdr:cNvPr id="200" name="テキスト ボックス 199"/>
        <xdr:cNvSpPr txBox="1"/>
      </xdr:nvSpPr>
      <xdr:spPr>
        <a:xfrm>
          <a:off x="3562427" y="121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128742</xdr:rowOff>
    </xdr:from>
    <xdr:to>
      <xdr:col>4</xdr:col>
      <xdr:colOff>206375</xdr:colOff>
      <xdr:row>74</xdr:row>
      <xdr:rowOff>58892</xdr:rowOff>
    </xdr:to>
    <xdr:sp macro="" textlink="">
      <xdr:nvSpPr>
        <xdr:cNvPr id="201" name="円/楕円 200"/>
        <xdr:cNvSpPr/>
      </xdr:nvSpPr>
      <xdr:spPr>
        <a:xfrm>
          <a:off x="2857500" y="126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75419</xdr:rowOff>
    </xdr:from>
    <xdr:ext cx="469744" cy="259045"/>
    <xdr:sp macro="" textlink="">
      <xdr:nvSpPr>
        <xdr:cNvPr id="202" name="テキスト ボックス 201"/>
        <xdr:cNvSpPr txBox="1"/>
      </xdr:nvSpPr>
      <xdr:spPr>
        <a:xfrm>
          <a:off x="2673427" y="124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84818</xdr:rowOff>
    </xdr:from>
    <xdr:to>
      <xdr:col>3</xdr:col>
      <xdr:colOff>3175</xdr:colOff>
      <xdr:row>73</xdr:row>
      <xdr:rowOff>14968</xdr:rowOff>
    </xdr:to>
    <xdr:sp macro="" textlink="">
      <xdr:nvSpPr>
        <xdr:cNvPr id="203" name="円/楕円 202"/>
        <xdr:cNvSpPr/>
      </xdr:nvSpPr>
      <xdr:spPr>
        <a:xfrm>
          <a:off x="1968500" y="124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31495</xdr:rowOff>
    </xdr:from>
    <xdr:ext cx="469744" cy="259045"/>
    <xdr:sp macro="" textlink="">
      <xdr:nvSpPr>
        <xdr:cNvPr id="204" name="テキスト ボックス 203"/>
        <xdr:cNvSpPr txBox="1"/>
      </xdr:nvSpPr>
      <xdr:spPr>
        <a:xfrm>
          <a:off x="1784427" y="122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21627</xdr:rowOff>
    </xdr:from>
    <xdr:to>
      <xdr:col>1</xdr:col>
      <xdr:colOff>485775</xdr:colOff>
      <xdr:row>73</xdr:row>
      <xdr:rowOff>123227</xdr:rowOff>
    </xdr:to>
    <xdr:sp macro="" textlink="">
      <xdr:nvSpPr>
        <xdr:cNvPr id="205" name="円/楕円 204"/>
        <xdr:cNvSpPr/>
      </xdr:nvSpPr>
      <xdr:spPr>
        <a:xfrm>
          <a:off x="1079500" y="125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139754</xdr:rowOff>
    </xdr:from>
    <xdr:ext cx="469744" cy="259045"/>
    <xdr:sp macro="" textlink="">
      <xdr:nvSpPr>
        <xdr:cNvPr id="206" name="テキスト ボックス 205"/>
        <xdr:cNvSpPr txBox="1"/>
      </xdr:nvSpPr>
      <xdr:spPr>
        <a:xfrm>
          <a:off x="895427" y="123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61213</xdr:rowOff>
    </xdr:from>
    <xdr:to>
      <xdr:col>6</xdr:col>
      <xdr:colOff>511175</xdr:colOff>
      <xdr:row>95</xdr:row>
      <xdr:rowOff>81293</xdr:rowOff>
    </xdr:to>
    <xdr:cxnSp macro="">
      <xdr:nvCxnSpPr>
        <xdr:cNvPr id="236" name="直線コネクタ 235"/>
        <xdr:cNvCxnSpPr/>
      </xdr:nvCxnSpPr>
      <xdr:spPr>
        <a:xfrm flipV="1">
          <a:off x="3797300" y="16177513"/>
          <a:ext cx="838200" cy="19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81293</xdr:rowOff>
    </xdr:from>
    <xdr:to>
      <xdr:col>5</xdr:col>
      <xdr:colOff>358775</xdr:colOff>
      <xdr:row>96</xdr:row>
      <xdr:rowOff>92990</xdr:rowOff>
    </xdr:to>
    <xdr:cxnSp macro="">
      <xdr:nvCxnSpPr>
        <xdr:cNvPr id="239" name="直線コネクタ 238"/>
        <xdr:cNvCxnSpPr/>
      </xdr:nvCxnSpPr>
      <xdr:spPr>
        <a:xfrm flipV="1">
          <a:off x="2908300" y="16369043"/>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92990</xdr:rowOff>
    </xdr:from>
    <xdr:to>
      <xdr:col>4</xdr:col>
      <xdr:colOff>155575</xdr:colOff>
      <xdr:row>97</xdr:row>
      <xdr:rowOff>83998</xdr:rowOff>
    </xdr:to>
    <xdr:cxnSp macro="">
      <xdr:nvCxnSpPr>
        <xdr:cNvPr id="242" name="直線コネクタ 241"/>
        <xdr:cNvCxnSpPr/>
      </xdr:nvCxnSpPr>
      <xdr:spPr>
        <a:xfrm flipV="1">
          <a:off x="2019300" y="16552190"/>
          <a:ext cx="889000" cy="1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83998</xdr:rowOff>
    </xdr:from>
    <xdr:to>
      <xdr:col>2</xdr:col>
      <xdr:colOff>638175</xdr:colOff>
      <xdr:row>97</xdr:row>
      <xdr:rowOff>110249</xdr:rowOff>
    </xdr:to>
    <xdr:cxnSp macro="">
      <xdr:nvCxnSpPr>
        <xdr:cNvPr id="245" name="直線コネクタ 244"/>
        <xdr:cNvCxnSpPr/>
      </xdr:nvCxnSpPr>
      <xdr:spPr>
        <a:xfrm flipV="1">
          <a:off x="1130300" y="16714648"/>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10413</xdr:rowOff>
    </xdr:from>
    <xdr:to>
      <xdr:col>6</xdr:col>
      <xdr:colOff>561975</xdr:colOff>
      <xdr:row>94</xdr:row>
      <xdr:rowOff>112013</xdr:rowOff>
    </xdr:to>
    <xdr:sp macro="" textlink="">
      <xdr:nvSpPr>
        <xdr:cNvPr id="255" name="円/楕円 254"/>
        <xdr:cNvSpPr/>
      </xdr:nvSpPr>
      <xdr:spPr>
        <a:xfrm>
          <a:off x="4584700" y="1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33290</xdr:rowOff>
    </xdr:from>
    <xdr:ext cx="534377" cy="259045"/>
    <xdr:sp macro="" textlink="">
      <xdr:nvSpPr>
        <xdr:cNvPr id="256" name="扶助費該当値テキスト"/>
        <xdr:cNvSpPr txBox="1"/>
      </xdr:nvSpPr>
      <xdr:spPr>
        <a:xfrm>
          <a:off x="4686300"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82,060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30493</xdr:rowOff>
    </xdr:from>
    <xdr:to>
      <xdr:col>5</xdr:col>
      <xdr:colOff>409575</xdr:colOff>
      <xdr:row>95</xdr:row>
      <xdr:rowOff>132093</xdr:rowOff>
    </xdr:to>
    <xdr:sp macro="" textlink="">
      <xdr:nvSpPr>
        <xdr:cNvPr id="257" name="円/楕円 256"/>
        <xdr:cNvSpPr/>
      </xdr:nvSpPr>
      <xdr:spPr>
        <a:xfrm>
          <a:off x="3746500" y="163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123220</xdr:rowOff>
    </xdr:from>
    <xdr:ext cx="534377" cy="259045"/>
    <xdr:sp macro="" textlink="">
      <xdr:nvSpPr>
        <xdr:cNvPr id="258" name="テキスト ボックス 257"/>
        <xdr:cNvSpPr txBox="1"/>
      </xdr:nvSpPr>
      <xdr:spPr>
        <a:xfrm>
          <a:off x="3530111"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42190</xdr:rowOff>
    </xdr:from>
    <xdr:to>
      <xdr:col>4</xdr:col>
      <xdr:colOff>206375</xdr:colOff>
      <xdr:row>96</xdr:row>
      <xdr:rowOff>143790</xdr:rowOff>
    </xdr:to>
    <xdr:sp macro="" textlink="">
      <xdr:nvSpPr>
        <xdr:cNvPr id="259" name="円/楕円 258"/>
        <xdr:cNvSpPr/>
      </xdr:nvSpPr>
      <xdr:spPr>
        <a:xfrm>
          <a:off x="2857500" y="165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134917</xdr:rowOff>
    </xdr:from>
    <xdr:ext cx="534377" cy="259045"/>
    <xdr:sp macro="" textlink="">
      <xdr:nvSpPr>
        <xdr:cNvPr id="260" name="テキスト ボックス 259"/>
        <xdr:cNvSpPr txBox="1"/>
      </xdr:nvSpPr>
      <xdr:spPr>
        <a:xfrm>
          <a:off x="2641111" y="165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33198</xdr:rowOff>
    </xdr:from>
    <xdr:to>
      <xdr:col>3</xdr:col>
      <xdr:colOff>3175</xdr:colOff>
      <xdr:row>97</xdr:row>
      <xdr:rowOff>134798</xdr:rowOff>
    </xdr:to>
    <xdr:sp macro="" textlink="">
      <xdr:nvSpPr>
        <xdr:cNvPr id="261" name="円/楕円 260"/>
        <xdr:cNvSpPr/>
      </xdr:nvSpPr>
      <xdr:spPr>
        <a:xfrm>
          <a:off x="1968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125925</xdr:rowOff>
    </xdr:from>
    <xdr:ext cx="534377" cy="259045"/>
    <xdr:sp macro="" textlink="">
      <xdr:nvSpPr>
        <xdr:cNvPr id="262" name="テキスト ボックス 261"/>
        <xdr:cNvSpPr txBox="1"/>
      </xdr:nvSpPr>
      <xdr:spPr>
        <a:xfrm>
          <a:off x="1752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59449</xdr:rowOff>
    </xdr:from>
    <xdr:to>
      <xdr:col>1</xdr:col>
      <xdr:colOff>485775</xdr:colOff>
      <xdr:row>97</xdr:row>
      <xdr:rowOff>161049</xdr:rowOff>
    </xdr:to>
    <xdr:sp macro="" textlink="">
      <xdr:nvSpPr>
        <xdr:cNvPr id="263" name="円/楕円 262"/>
        <xdr:cNvSpPr/>
      </xdr:nvSpPr>
      <xdr:spPr>
        <a:xfrm>
          <a:off x="1079500" y="166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152176</xdr:rowOff>
    </xdr:from>
    <xdr:ext cx="534377" cy="259045"/>
    <xdr:sp macro="" textlink="">
      <xdr:nvSpPr>
        <xdr:cNvPr id="264" name="テキスト ボックス 263"/>
        <xdr:cNvSpPr txBox="1"/>
      </xdr:nvSpPr>
      <xdr:spPr>
        <a:xfrm>
          <a:off x="863111" y="167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136919</xdr:rowOff>
    </xdr:from>
    <xdr:to>
      <xdr:col>15</xdr:col>
      <xdr:colOff>180975</xdr:colOff>
      <xdr:row>36</xdr:row>
      <xdr:rowOff>141815</xdr:rowOff>
    </xdr:to>
    <xdr:cxnSp macro="">
      <xdr:nvCxnSpPr>
        <xdr:cNvPr id="293" name="直線コネクタ 292"/>
        <xdr:cNvCxnSpPr/>
      </xdr:nvCxnSpPr>
      <xdr:spPr>
        <a:xfrm>
          <a:off x="9639300" y="6309119"/>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97352</xdr:rowOff>
    </xdr:from>
    <xdr:to>
      <xdr:col>14</xdr:col>
      <xdr:colOff>28575</xdr:colOff>
      <xdr:row>36</xdr:row>
      <xdr:rowOff>136919</xdr:rowOff>
    </xdr:to>
    <xdr:cxnSp macro="">
      <xdr:nvCxnSpPr>
        <xdr:cNvPr id="296" name="直線コネクタ 295"/>
        <xdr:cNvCxnSpPr/>
      </xdr:nvCxnSpPr>
      <xdr:spPr>
        <a:xfrm>
          <a:off x="8750300" y="626955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63652</xdr:rowOff>
    </xdr:from>
    <xdr:to>
      <xdr:col>12</xdr:col>
      <xdr:colOff>511175</xdr:colOff>
      <xdr:row>36</xdr:row>
      <xdr:rowOff>97352</xdr:rowOff>
    </xdr:to>
    <xdr:cxnSp macro="">
      <xdr:nvCxnSpPr>
        <xdr:cNvPr id="299" name="直線コネクタ 298"/>
        <xdr:cNvCxnSpPr/>
      </xdr:nvCxnSpPr>
      <xdr:spPr>
        <a:xfrm>
          <a:off x="7861300" y="6064402"/>
          <a:ext cx="889000" cy="2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63652</xdr:rowOff>
    </xdr:from>
    <xdr:to>
      <xdr:col>11</xdr:col>
      <xdr:colOff>307975</xdr:colOff>
      <xdr:row>35</xdr:row>
      <xdr:rowOff>123279</xdr:rowOff>
    </xdr:to>
    <xdr:cxnSp macro="">
      <xdr:nvCxnSpPr>
        <xdr:cNvPr id="302" name="直線コネクタ 301"/>
        <xdr:cNvCxnSpPr/>
      </xdr:nvCxnSpPr>
      <xdr:spPr>
        <a:xfrm flipV="1">
          <a:off x="6972300" y="606440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91015</xdr:rowOff>
    </xdr:from>
    <xdr:to>
      <xdr:col>15</xdr:col>
      <xdr:colOff>231775</xdr:colOff>
      <xdr:row>37</xdr:row>
      <xdr:rowOff>21165</xdr:rowOff>
    </xdr:to>
    <xdr:sp macro="" textlink="">
      <xdr:nvSpPr>
        <xdr:cNvPr id="312" name="円/楕円 311"/>
        <xdr:cNvSpPr/>
      </xdr:nvSpPr>
      <xdr:spPr>
        <a:xfrm>
          <a:off x="10426700" y="62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69442</xdr:rowOff>
    </xdr:from>
    <xdr:ext cx="534377" cy="259045"/>
    <xdr:sp macro="" textlink="">
      <xdr:nvSpPr>
        <xdr:cNvPr id="313" name="補助費等該当値テキスト"/>
        <xdr:cNvSpPr txBox="1"/>
      </xdr:nvSpPr>
      <xdr:spPr>
        <a:xfrm>
          <a:off x="10528300" y="62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86119</xdr:rowOff>
    </xdr:from>
    <xdr:to>
      <xdr:col>14</xdr:col>
      <xdr:colOff>79375</xdr:colOff>
      <xdr:row>37</xdr:row>
      <xdr:rowOff>16269</xdr:rowOff>
    </xdr:to>
    <xdr:sp macro="" textlink="">
      <xdr:nvSpPr>
        <xdr:cNvPr id="314" name="円/楕円 313"/>
        <xdr:cNvSpPr/>
      </xdr:nvSpPr>
      <xdr:spPr>
        <a:xfrm>
          <a:off x="9588500" y="62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7396</xdr:rowOff>
    </xdr:from>
    <xdr:ext cx="534377" cy="259045"/>
    <xdr:sp macro="" textlink="">
      <xdr:nvSpPr>
        <xdr:cNvPr id="315" name="テキスト ボックス 314"/>
        <xdr:cNvSpPr txBox="1"/>
      </xdr:nvSpPr>
      <xdr:spPr>
        <a:xfrm>
          <a:off x="9372111" y="63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46552</xdr:rowOff>
    </xdr:from>
    <xdr:to>
      <xdr:col>12</xdr:col>
      <xdr:colOff>561975</xdr:colOff>
      <xdr:row>36</xdr:row>
      <xdr:rowOff>148152</xdr:rowOff>
    </xdr:to>
    <xdr:sp macro="" textlink="">
      <xdr:nvSpPr>
        <xdr:cNvPr id="316" name="円/楕円 315"/>
        <xdr:cNvSpPr/>
      </xdr:nvSpPr>
      <xdr:spPr>
        <a:xfrm>
          <a:off x="8699500" y="6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139279</xdr:rowOff>
    </xdr:from>
    <xdr:ext cx="534377" cy="259045"/>
    <xdr:sp macro="" textlink="">
      <xdr:nvSpPr>
        <xdr:cNvPr id="317" name="テキスト ボックス 316"/>
        <xdr:cNvSpPr txBox="1"/>
      </xdr:nvSpPr>
      <xdr:spPr>
        <a:xfrm>
          <a:off x="8483111" y="63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12852</xdr:rowOff>
    </xdr:from>
    <xdr:to>
      <xdr:col>11</xdr:col>
      <xdr:colOff>358775</xdr:colOff>
      <xdr:row>35</xdr:row>
      <xdr:rowOff>114452</xdr:rowOff>
    </xdr:to>
    <xdr:sp macro="" textlink="">
      <xdr:nvSpPr>
        <xdr:cNvPr id="318" name="円/楕円 317"/>
        <xdr:cNvSpPr/>
      </xdr:nvSpPr>
      <xdr:spPr>
        <a:xfrm>
          <a:off x="7810500" y="60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130979</xdr:rowOff>
    </xdr:from>
    <xdr:ext cx="534377" cy="259045"/>
    <xdr:sp macro="" textlink="">
      <xdr:nvSpPr>
        <xdr:cNvPr id="319" name="テキスト ボックス 318"/>
        <xdr:cNvSpPr txBox="1"/>
      </xdr:nvSpPr>
      <xdr:spPr>
        <a:xfrm>
          <a:off x="7594111" y="57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72479</xdr:rowOff>
    </xdr:from>
    <xdr:to>
      <xdr:col>10</xdr:col>
      <xdr:colOff>155575</xdr:colOff>
      <xdr:row>36</xdr:row>
      <xdr:rowOff>2629</xdr:rowOff>
    </xdr:to>
    <xdr:sp macro="" textlink="">
      <xdr:nvSpPr>
        <xdr:cNvPr id="320" name="円/楕円 319"/>
        <xdr:cNvSpPr/>
      </xdr:nvSpPr>
      <xdr:spPr>
        <a:xfrm>
          <a:off x="6921500" y="60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19156</xdr:rowOff>
    </xdr:from>
    <xdr:ext cx="534377" cy="259045"/>
    <xdr:sp macro="" textlink="">
      <xdr:nvSpPr>
        <xdr:cNvPr id="321" name="テキスト ボックス 320"/>
        <xdr:cNvSpPr txBox="1"/>
      </xdr:nvSpPr>
      <xdr:spPr>
        <a:xfrm>
          <a:off x="6705111" y="58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122192</xdr:rowOff>
    </xdr:from>
    <xdr:to>
      <xdr:col>15</xdr:col>
      <xdr:colOff>180975</xdr:colOff>
      <xdr:row>58</xdr:row>
      <xdr:rowOff>81131</xdr:rowOff>
    </xdr:to>
    <xdr:cxnSp macro="">
      <xdr:nvCxnSpPr>
        <xdr:cNvPr id="348" name="直線コネクタ 347"/>
        <xdr:cNvCxnSpPr/>
      </xdr:nvCxnSpPr>
      <xdr:spPr>
        <a:xfrm>
          <a:off x="9639300" y="9894842"/>
          <a:ext cx="838200" cy="1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122192</xdr:rowOff>
    </xdr:from>
    <xdr:to>
      <xdr:col>14</xdr:col>
      <xdr:colOff>28575</xdr:colOff>
      <xdr:row>58</xdr:row>
      <xdr:rowOff>34603</xdr:rowOff>
    </xdr:to>
    <xdr:cxnSp macro="">
      <xdr:nvCxnSpPr>
        <xdr:cNvPr id="351" name="直線コネクタ 350"/>
        <xdr:cNvCxnSpPr/>
      </xdr:nvCxnSpPr>
      <xdr:spPr>
        <a:xfrm flipV="1">
          <a:off x="8750300" y="9894842"/>
          <a:ext cx="889000" cy="8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34603</xdr:rowOff>
    </xdr:from>
    <xdr:to>
      <xdr:col>12</xdr:col>
      <xdr:colOff>511175</xdr:colOff>
      <xdr:row>58</xdr:row>
      <xdr:rowOff>84048</xdr:rowOff>
    </xdr:to>
    <xdr:cxnSp macro="">
      <xdr:nvCxnSpPr>
        <xdr:cNvPr id="354" name="直線コネクタ 353"/>
        <xdr:cNvCxnSpPr/>
      </xdr:nvCxnSpPr>
      <xdr:spPr>
        <a:xfrm flipV="1">
          <a:off x="7861300" y="9978703"/>
          <a:ext cx="889000" cy="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29282</xdr:rowOff>
    </xdr:from>
    <xdr:to>
      <xdr:col>11</xdr:col>
      <xdr:colOff>307975</xdr:colOff>
      <xdr:row>58</xdr:row>
      <xdr:rowOff>84048</xdr:rowOff>
    </xdr:to>
    <xdr:cxnSp macro="">
      <xdr:nvCxnSpPr>
        <xdr:cNvPr id="357" name="直線コネクタ 356"/>
        <xdr:cNvCxnSpPr/>
      </xdr:nvCxnSpPr>
      <xdr:spPr>
        <a:xfrm>
          <a:off x="6972300" y="9973382"/>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30331</xdr:rowOff>
    </xdr:from>
    <xdr:to>
      <xdr:col>15</xdr:col>
      <xdr:colOff>231775</xdr:colOff>
      <xdr:row>58</xdr:row>
      <xdr:rowOff>131931</xdr:rowOff>
    </xdr:to>
    <xdr:sp macro="" textlink="">
      <xdr:nvSpPr>
        <xdr:cNvPr id="367" name="円/楕円 366"/>
        <xdr:cNvSpPr/>
      </xdr:nvSpPr>
      <xdr:spPr>
        <a:xfrm>
          <a:off x="10426700" y="99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116708</xdr:rowOff>
    </xdr:from>
    <xdr:ext cx="534377" cy="259045"/>
    <xdr:sp macro="" textlink="">
      <xdr:nvSpPr>
        <xdr:cNvPr id="368" name="普通建設事業費該当値テキスト"/>
        <xdr:cNvSpPr txBox="1"/>
      </xdr:nvSpPr>
      <xdr:spPr>
        <a:xfrm>
          <a:off x="10528300" y="98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71392</xdr:rowOff>
    </xdr:from>
    <xdr:to>
      <xdr:col>14</xdr:col>
      <xdr:colOff>79375</xdr:colOff>
      <xdr:row>58</xdr:row>
      <xdr:rowOff>1542</xdr:rowOff>
    </xdr:to>
    <xdr:sp macro="" textlink="">
      <xdr:nvSpPr>
        <xdr:cNvPr id="369" name="円/楕円 368"/>
        <xdr:cNvSpPr/>
      </xdr:nvSpPr>
      <xdr:spPr>
        <a:xfrm>
          <a:off x="9588500" y="98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18069</xdr:rowOff>
    </xdr:from>
    <xdr:ext cx="534377" cy="259045"/>
    <xdr:sp macro="" textlink="">
      <xdr:nvSpPr>
        <xdr:cNvPr id="370" name="テキスト ボックス 369"/>
        <xdr:cNvSpPr txBox="1"/>
      </xdr:nvSpPr>
      <xdr:spPr>
        <a:xfrm>
          <a:off x="9372111" y="96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155253</xdr:rowOff>
    </xdr:from>
    <xdr:to>
      <xdr:col>12</xdr:col>
      <xdr:colOff>561975</xdr:colOff>
      <xdr:row>58</xdr:row>
      <xdr:rowOff>85403</xdr:rowOff>
    </xdr:to>
    <xdr:sp macro="" textlink="">
      <xdr:nvSpPr>
        <xdr:cNvPr id="371" name="円/楕円 370"/>
        <xdr:cNvSpPr/>
      </xdr:nvSpPr>
      <xdr:spPr>
        <a:xfrm>
          <a:off x="8699500" y="99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76530</xdr:rowOff>
    </xdr:from>
    <xdr:ext cx="534377" cy="259045"/>
    <xdr:sp macro="" textlink="">
      <xdr:nvSpPr>
        <xdr:cNvPr id="372" name="テキスト ボックス 371"/>
        <xdr:cNvSpPr txBox="1"/>
      </xdr:nvSpPr>
      <xdr:spPr>
        <a:xfrm>
          <a:off x="8483111" y="100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33248</xdr:rowOff>
    </xdr:from>
    <xdr:to>
      <xdr:col>11</xdr:col>
      <xdr:colOff>358775</xdr:colOff>
      <xdr:row>58</xdr:row>
      <xdr:rowOff>134848</xdr:rowOff>
    </xdr:to>
    <xdr:sp macro="" textlink="">
      <xdr:nvSpPr>
        <xdr:cNvPr id="373" name="円/楕円 372"/>
        <xdr:cNvSpPr/>
      </xdr:nvSpPr>
      <xdr:spPr>
        <a:xfrm>
          <a:off x="7810500" y="99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125975</xdr:rowOff>
    </xdr:from>
    <xdr:ext cx="534377" cy="259045"/>
    <xdr:sp macro="" textlink="">
      <xdr:nvSpPr>
        <xdr:cNvPr id="374" name="テキスト ボックス 373"/>
        <xdr:cNvSpPr txBox="1"/>
      </xdr:nvSpPr>
      <xdr:spPr>
        <a:xfrm>
          <a:off x="7594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149932</xdr:rowOff>
    </xdr:from>
    <xdr:to>
      <xdr:col>10</xdr:col>
      <xdr:colOff>155575</xdr:colOff>
      <xdr:row>58</xdr:row>
      <xdr:rowOff>80082</xdr:rowOff>
    </xdr:to>
    <xdr:sp macro="" textlink="">
      <xdr:nvSpPr>
        <xdr:cNvPr id="375" name="円/楕円 374"/>
        <xdr:cNvSpPr/>
      </xdr:nvSpPr>
      <xdr:spPr>
        <a:xfrm>
          <a:off x="6921500" y="9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96609</xdr:rowOff>
    </xdr:from>
    <xdr:ext cx="534377" cy="259045"/>
    <xdr:sp macro="" textlink="">
      <xdr:nvSpPr>
        <xdr:cNvPr id="376" name="テキスト ボックス 375"/>
        <xdr:cNvSpPr txBox="1"/>
      </xdr:nvSpPr>
      <xdr:spPr>
        <a:xfrm>
          <a:off x="6705111" y="96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166644</xdr:rowOff>
    </xdr:from>
    <xdr:to>
      <xdr:col>15</xdr:col>
      <xdr:colOff>180975</xdr:colOff>
      <xdr:row>79</xdr:row>
      <xdr:rowOff>20721</xdr:rowOff>
    </xdr:to>
    <xdr:cxnSp macro="">
      <xdr:nvCxnSpPr>
        <xdr:cNvPr id="405" name="直線コネクタ 404"/>
        <xdr:cNvCxnSpPr/>
      </xdr:nvCxnSpPr>
      <xdr:spPr>
        <a:xfrm>
          <a:off x="9639300" y="1353974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166644</xdr:rowOff>
    </xdr:from>
    <xdr:to>
      <xdr:col>14</xdr:col>
      <xdr:colOff>28575</xdr:colOff>
      <xdr:row>78</xdr:row>
      <xdr:rowOff>168252</xdr:rowOff>
    </xdr:to>
    <xdr:cxnSp macro="">
      <xdr:nvCxnSpPr>
        <xdr:cNvPr id="408" name="直線コネクタ 407"/>
        <xdr:cNvCxnSpPr/>
      </xdr:nvCxnSpPr>
      <xdr:spPr>
        <a:xfrm flipV="1">
          <a:off x="8750300" y="13539744"/>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141371</xdr:rowOff>
    </xdr:from>
    <xdr:to>
      <xdr:col>15</xdr:col>
      <xdr:colOff>231775</xdr:colOff>
      <xdr:row>79</xdr:row>
      <xdr:rowOff>71521</xdr:rowOff>
    </xdr:to>
    <xdr:sp macro="" textlink="">
      <xdr:nvSpPr>
        <xdr:cNvPr id="418" name="円/楕円 417"/>
        <xdr:cNvSpPr/>
      </xdr:nvSpPr>
      <xdr:spPr>
        <a:xfrm>
          <a:off x="10426700" y="13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56298</xdr:rowOff>
    </xdr:from>
    <xdr:ext cx="469744" cy="259045"/>
    <xdr:sp macro="" textlink="">
      <xdr:nvSpPr>
        <xdr:cNvPr id="419" name="普通建設事業費 （ うち新規整備　）該当値テキスト"/>
        <xdr:cNvSpPr txBox="1"/>
      </xdr:nvSpPr>
      <xdr:spPr>
        <a:xfrm>
          <a:off x="10528300" y="134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115844</xdr:rowOff>
    </xdr:from>
    <xdr:to>
      <xdr:col>14</xdr:col>
      <xdr:colOff>79375</xdr:colOff>
      <xdr:row>79</xdr:row>
      <xdr:rowOff>45994</xdr:rowOff>
    </xdr:to>
    <xdr:sp macro="" textlink="">
      <xdr:nvSpPr>
        <xdr:cNvPr id="420" name="円/楕円 419"/>
        <xdr:cNvSpPr/>
      </xdr:nvSpPr>
      <xdr:spPr>
        <a:xfrm>
          <a:off x="9588500" y="134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37121</xdr:rowOff>
    </xdr:from>
    <xdr:ext cx="534377" cy="259045"/>
    <xdr:sp macro="" textlink="">
      <xdr:nvSpPr>
        <xdr:cNvPr id="421" name="テキスト ボックス 420"/>
        <xdr:cNvSpPr txBox="1"/>
      </xdr:nvSpPr>
      <xdr:spPr>
        <a:xfrm>
          <a:off x="9372111" y="135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117452</xdr:rowOff>
    </xdr:from>
    <xdr:to>
      <xdr:col>12</xdr:col>
      <xdr:colOff>561975</xdr:colOff>
      <xdr:row>79</xdr:row>
      <xdr:rowOff>47602</xdr:rowOff>
    </xdr:to>
    <xdr:sp macro="" textlink="">
      <xdr:nvSpPr>
        <xdr:cNvPr id="422" name="円/楕円 421"/>
        <xdr:cNvSpPr/>
      </xdr:nvSpPr>
      <xdr:spPr>
        <a:xfrm>
          <a:off x="8699500" y="134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38729</xdr:rowOff>
    </xdr:from>
    <xdr:ext cx="534377" cy="259045"/>
    <xdr:sp macro="" textlink="">
      <xdr:nvSpPr>
        <xdr:cNvPr id="423" name="テキスト ボックス 422"/>
        <xdr:cNvSpPr txBox="1"/>
      </xdr:nvSpPr>
      <xdr:spPr>
        <a:xfrm>
          <a:off x="8483111" y="135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74366</xdr:rowOff>
    </xdr:from>
    <xdr:to>
      <xdr:col>15</xdr:col>
      <xdr:colOff>180340</xdr:colOff>
      <xdr:row>98</xdr:row>
      <xdr:rowOff>40670</xdr:rowOff>
    </xdr:to>
    <xdr:cxnSp macro="">
      <xdr:nvCxnSpPr>
        <xdr:cNvPr id="445" name="直線コネクタ 444"/>
        <xdr:cNvCxnSpPr/>
      </xdr:nvCxnSpPr>
      <xdr:spPr>
        <a:xfrm flipV="1">
          <a:off x="10475595" y="15847766"/>
          <a:ext cx="1270" cy="9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44497</xdr:rowOff>
    </xdr:from>
    <xdr:ext cx="469744" cy="259045"/>
    <xdr:sp macro="" textlink="">
      <xdr:nvSpPr>
        <xdr:cNvPr id="446" name="普通建設事業費 （ うち更新整備　）最小値テキスト"/>
        <xdr:cNvSpPr txBox="1"/>
      </xdr:nvSpPr>
      <xdr:spPr>
        <a:xfrm>
          <a:off x="10528300" y="168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40670</xdr:rowOff>
    </xdr:from>
    <xdr:to>
      <xdr:col>15</xdr:col>
      <xdr:colOff>269875</xdr:colOff>
      <xdr:row>98</xdr:row>
      <xdr:rowOff>40670</xdr:rowOff>
    </xdr:to>
    <xdr:cxnSp macro="">
      <xdr:nvCxnSpPr>
        <xdr:cNvPr id="447" name="直線コネクタ 446"/>
        <xdr:cNvCxnSpPr/>
      </xdr:nvCxnSpPr>
      <xdr:spPr>
        <a:xfrm>
          <a:off x="10388600" y="168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21043</xdr:rowOff>
    </xdr:from>
    <xdr:ext cx="534377" cy="259045"/>
    <xdr:sp macro="" textlink="">
      <xdr:nvSpPr>
        <xdr:cNvPr id="448" name="普通建設事業費 （ うち更新整備　）最大値テキスト"/>
        <xdr:cNvSpPr txBox="1"/>
      </xdr:nvSpPr>
      <xdr:spPr>
        <a:xfrm>
          <a:off x="10528300" y="156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92</xdr:row>
      <xdr:rowOff>74366</xdr:rowOff>
    </xdr:from>
    <xdr:to>
      <xdr:col>15</xdr:col>
      <xdr:colOff>269875</xdr:colOff>
      <xdr:row>92</xdr:row>
      <xdr:rowOff>74366</xdr:rowOff>
    </xdr:to>
    <xdr:cxnSp macro="">
      <xdr:nvCxnSpPr>
        <xdr:cNvPr id="449" name="直線コネクタ 448"/>
        <xdr:cNvCxnSpPr/>
      </xdr:nvCxnSpPr>
      <xdr:spPr>
        <a:xfrm>
          <a:off x="10388600" y="158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101958</xdr:rowOff>
    </xdr:from>
    <xdr:to>
      <xdr:col>15</xdr:col>
      <xdr:colOff>180975</xdr:colOff>
      <xdr:row>96</xdr:row>
      <xdr:rowOff>150809</xdr:rowOff>
    </xdr:to>
    <xdr:cxnSp macro="">
      <xdr:nvCxnSpPr>
        <xdr:cNvPr id="450" name="直線コネクタ 449"/>
        <xdr:cNvCxnSpPr/>
      </xdr:nvCxnSpPr>
      <xdr:spPr>
        <a:xfrm>
          <a:off x="9639300" y="15532458"/>
          <a:ext cx="838200" cy="107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28658</xdr:rowOff>
    </xdr:from>
    <xdr:ext cx="534377" cy="259045"/>
    <xdr:sp macro="" textlink="">
      <xdr:nvSpPr>
        <xdr:cNvPr id="451" name="普通建設事業費 （ うち更新整備　）平均値テキスト"/>
        <xdr:cNvSpPr txBox="1"/>
      </xdr:nvSpPr>
      <xdr:spPr>
        <a:xfrm>
          <a:off x="10528300" y="1614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5781</xdr:rowOff>
    </xdr:from>
    <xdr:to>
      <xdr:col>15</xdr:col>
      <xdr:colOff>231775</xdr:colOff>
      <xdr:row>95</xdr:row>
      <xdr:rowOff>107381</xdr:rowOff>
    </xdr:to>
    <xdr:sp macro="" textlink="">
      <xdr:nvSpPr>
        <xdr:cNvPr id="452" name="フローチャート : 判断 451"/>
        <xdr:cNvSpPr/>
      </xdr:nvSpPr>
      <xdr:spPr>
        <a:xfrm>
          <a:off x="10426700" y="1629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101958</xdr:rowOff>
    </xdr:from>
    <xdr:to>
      <xdr:col>14</xdr:col>
      <xdr:colOff>28575</xdr:colOff>
      <xdr:row>95</xdr:row>
      <xdr:rowOff>18611</xdr:rowOff>
    </xdr:to>
    <xdr:cxnSp macro="">
      <xdr:nvCxnSpPr>
        <xdr:cNvPr id="453" name="直線コネクタ 452"/>
        <xdr:cNvCxnSpPr/>
      </xdr:nvCxnSpPr>
      <xdr:spPr>
        <a:xfrm flipV="1">
          <a:off x="8750300" y="15532458"/>
          <a:ext cx="8890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129980</xdr:rowOff>
    </xdr:from>
    <xdr:to>
      <xdr:col>14</xdr:col>
      <xdr:colOff>79375</xdr:colOff>
      <xdr:row>96</xdr:row>
      <xdr:rowOff>60130</xdr:rowOff>
    </xdr:to>
    <xdr:sp macro="" textlink="">
      <xdr:nvSpPr>
        <xdr:cNvPr id="454" name="フローチャート : 判断 453"/>
        <xdr:cNvSpPr/>
      </xdr:nvSpPr>
      <xdr:spPr>
        <a:xfrm>
          <a:off x="95885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51257</xdr:rowOff>
    </xdr:from>
    <xdr:ext cx="534377" cy="259045"/>
    <xdr:sp macro="" textlink="">
      <xdr:nvSpPr>
        <xdr:cNvPr id="455" name="テキスト ボックス 454"/>
        <xdr:cNvSpPr txBox="1"/>
      </xdr:nvSpPr>
      <xdr:spPr>
        <a:xfrm>
          <a:off x="9372111" y="165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6" name="フローチャート : 判断 455"/>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7" name="テキスト ボックス 456"/>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100009</xdr:rowOff>
    </xdr:from>
    <xdr:to>
      <xdr:col>15</xdr:col>
      <xdr:colOff>231775</xdr:colOff>
      <xdr:row>97</xdr:row>
      <xdr:rowOff>30159</xdr:rowOff>
    </xdr:to>
    <xdr:sp macro="" textlink="">
      <xdr:nvSpPr>
        <xdr:cNvPr id="463" name="円/楕円 462"/>
        <xdr:cNvSpPr/>
      </xdr:nvSpPr>
      <xdr:spPr>
        <a:xfrm>
          <a:off x="104267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78436</xdr:rowOff>
    </xdr:from>
    <xdr:ext cx="534377" cy="259045"/>
    <xdr:sp macro="" textlink="">
      <xdr:nvSpPr>
        <xdr:cNvPr id="464" name="普通建設事業費 （ うち更新整備　）該当値テキスト"/>
        <xdr:cNvSpPr txBox="1"/>
      </xdr:nvSpPr>
      <xdr:spPr>
        <a:xfrm>
          <a:off x="10528300" y="165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51158</xdr:rowOff>
    </xdr:from>
    <xdr:to>
      <xdr:col>14</xdr:col>
      <xdr:colOff>79375</xdr:colOff>
      <xdr:row>90</xdr:row>
      <xdr:rowOff>152758</xdr:rowOff>
    </xdr:to>
    <xdr:sp macro="" textlink="">
      <xdr:nvSpPr>
        <xdr:cNvPr id="465" name="円/楕円 464"/>
        <xdr:cNvSpPr/>
      </xdr:nvSpPr>
      <xdr:spPr>
        <a:xfrm>
          <a:off x="9588500" y="154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169285</xdr:rowOff>
    </xdr:from>
    <xdr:ext cx="534377" cy="259045"/>
    <xdr:sp macro="" textlink="">
      <xdr:nvSpPr>
        <xdr:cNvPr id="466" name="テキスト ボックス 465"/>
        <xdr:cNvSpPr txBox="1"/>
      </xdr:nvSpPr>
      <xdr:spPr>
        <a:xfrm>
          <a:off x="9372111" y="152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139261</xdr:rowOff>
    </xdr:from>
    <xdr:to>
      <xdr:col>12</xdr:col>
      <xdr:colOff>561975</xdr:colOff>
      <xdr:row>95</xdr:row>
      <xdr:rowOff>69411</xdr:rowOff>
    </xdr:to>
    <xdr:sp macro="" textlink="">
      <xdr:nvSpPr>
        <xdr:cNvPr id="467" name="円/楕円 466"/>
        <xdr:cNvSpPr/>
      </xdr:nvSpPr>
      <xdr:spPr>
        <a:xfrm>
          <a:off x="8699500" y="162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85938</xdr:rowOff>
    </xdr:from>
    <xdr:ext cx="534377" cy="259045"/>
    <xdr:sp macro="" textlink="">
      <xdr:nvSpPr>
        <xdr:cNvPr id="468" name="テキスト ボックス 467"/>
        <xdr:cNvSpPr txBox="1"/>
      </xdr:nvSpPr>
      <xdr:spPr>
        <a:xfrm>
          <a:off x="8483111" y="160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2" name="直線コネクタ 491"/>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5"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496" name="直線コネクタ 495"/>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38773</xdr:rowOff>
    </xdr:from>
    <xdr:to>
      <xdr:col>23</xdr:col>
      <xdr:colOff>517525</xdr:colOff>
      <xdr:row>39</xdr:row>
      <xdr:rowOff>40336</xdr:rowOff>
    </xdr:to>
    <xdr:cxnSp macro="">
      <xdr:nvCxnSpPr>
        <xdr:cNvPr id="497" name="直線コネクタ 496"/>
        <xdr:cNvCxnSpPr/>
      </xdr:nvCxnSpPr>
      <xdr:spPr>
        <a:xfrm flipV="1">
          <a:off x="15481300" y="6725323"/>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498"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499" name="フローチャート : 判断 498"/>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37211</xdr:rowOff>
    </xdr:from>
    <xdr:to>
      <xdr:col>22</xdr:col>
      <xdr:colOff>365125</xdr:colOff>
      <xdr:row>39</xdr:row>
      <xdr:rowOff>40336</xdr:rowOff>
    </xdr:to>
    <xdr:cxnSp macro="">
      <xdr:nvCxnSpPr>
        <xdr:cNvPr id="500" name="直線コネクタ 499"/>
        <xdr:cNvCxnSpPr/>
      </xdr:nvCxnSpPr>
      <xdr:spPr>
        <a:xfrm>
          <a:off x="14592300" y="6723761"/>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1" name="フローチャート : 判断 500"/>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2" name="テキスト ボックス 501"/>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37211</xdr:rowOff>
    </xdr:from>
    <xdr:to>
      <xdr:col>21</xdr:col>
      <xdr:colOff>161925</xdr:colOff>
      <xdr:row>39</xdr:row>
      <xdr:rowOff>43586</xdr:rowOff>
    </xdr:to>
    <xdr:cxnSp macro="">
      <xdr:nvCxnSpPr>
        <xdr:cNvPr id="503" name="直線コネクタ 502"/>
        <xdr:cNvCxnSpPr/>
      </xdr:nvCxnSpPr>
      <xdr:spPr>
        <a:xfrm flipV="1">
          <a:off x="13703300" y="6723761"/>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4" name="フローチャート : 判断 503"/>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5" name="テキスト ボックス 504"/>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43053</xdr:rowOff>
    </xdr:from>
    <xdr:to>
      <xdr:col>19</xdr:col>
      <xdr:colOff>644525</xdr:colOff>
      <xdr:row>39</xdr:row>
      <xdr:rowOff>43586</xdr:rowOff>
    </xdr:to>
    <xdr:cxnSp macro="">
      <xdr:nvCxnSpPr>
        <xdr:cNvPr id="506" name="直線コネクタ 505"/>
        <xdr:cNvCxnSpPr/>
      </xdr:nvCxnSpPr>
      <xdr:spPr>
        <a:xfrm>
          <a:off x="12814300" y="672960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07" name="フローチャート : 判断 506"/>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08" name="テキスト ボックス 507"/>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09" name="フローチャート : 判断 508"/>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0" name="テキスト ボックス 509"/>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159423</xdr:rowOff>
    </xdr:from>
    <xdr:to>
      <xdr:col>23</xdr:col>
      <xdr:colOff>568325</xdr:colOff>
      <xdr:row>39</xdr:row>
      <xdr:rowOff>89573</xdr:rowOff>
    </xdr:to>
    <xdr:sp macro="" textlink="">
      <xdr:nvSpPr>
        <xdr:cNvPr id="516" name="円/楕円 515"/>
        <xdr:cNvSpPr/>
      </xdr:nvSpPr>
      <xdr:spPr>
        <a:xfrm>
          <a:off x="162687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78565" cy="259045"/>
    <xdr:sp macro="" textlink="">
      <xdr:nvSpPr>
        <xdr:cNvPr id="517" name="災害復旧事業費該当値テキスト"/>
        <xdr:cNvSpPr txBox="1"/>
      </xdr:nvSpPr>
      <xdr:spPr>
        <a:xfrm>
          <a:off x="16370300" y="660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160986</xdr:rowOff>
    </xdr:from>
    <xdr:to>
      <xdr:col>22</xdr:col>
      <xdr:colOff>415925</xdr:colOff>
      <xdr:row>39</xdr:row>
      <xdr:rowOff>91136</xdr:rowOff>
    </xdr:to>
    <xdr:sp macro="" textlink="">
      <xdr:nvSpPr>
        <xdr:cNvPr id="518" name="円/楕円 517"/>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82263</xdr:rowOff>
    </xdr:from>
    <xdr:ext cx="378565" cy="259045"/>
    <xdr:sp macro="" textlink="">
      <xdr:nvSpPr>
        <xdr:cNvPr id="519" name="テキスト ボックス 518"/>
        <xdr:cNvSpPr txBox="1"/>
      </xdr:nvSpPr>
      <xdr:spPr>
        <a:xfrm>
          <a:off x="15292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157861</xdr:rowOff>
    </xdr:from>
    <xdr:to>
      <xdr:col>21</xdr:col>
      <xdr:colOff>212725</xdr:colOff>
      <xdr:row>39</xdr:row>
      <xdr:rowOff>88011</xdr:rowOff>
    </xdr:to>
    <xdr:sp macro="" textlink="">
      <xdr:nvSpPr>
        <xdr:cNvPr id="520" name="円/楕円 519"/>
        <xdr:cNvSpPr/>
      </xdr:nvSpPr>
      <xdr:spPr>
        <a:xfrm>
          <a:off x="14541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79138</xdr:rowOff>
    </xdr:from>
    <xdr:ext cx="378565" cy="259045"/>
    <xdr:sp macro="" textlink="">
      <xdr:nvSpPr>
        <xdr:cNvPr id="521" name="テキスト ボックス 520"/>
        <xdr:cNvSpPr txBox="1"/>
      </xdr:nvSpPr>
      <xdr:spPr>
        <a:xfrm>
          <a:off x="14403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164236</xdr:rowOff>
    </xdr:from>
    <xdr:to>
      <xdr:col>20</xdr:col>
      <xdr:colOff>9525</xdr:colOff>
      <xdr:row>39</xdr:row>
      <xdr:rowOff>94386</xdr:rowOff>
    </xdr:to>
    <xdr:sp macro="" textlink="">
      <xdr:nvSpPr>
        <xdr:cNvPr id="522" name="円/楕円 521"/>
        <xdr:cNvSpPr/>
      </xdr:nvSpPr>
      <xdr:spPr>
        <a:xfrm>
          <a:off x="13652500" y="66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85513</xdr:rowOff>
    </xdr:from>
    <xdr:ext cx="313932" cy="259045"/>
    <xdr:sp macro="" textlink="">
      <xdr:nvSpPr>
        <xdr:cNvPr id="523" name="テキスト ボックス 522"/>
        <xdr:cNvSpPr txBox="1"/>
      </xdr:nvSpPr>
      <xdr:spPr>
        <a:xfrm>
          <a:off x="13546333" y="6772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163703</xdr:rowOff>
    </xdr:from>
    <xdr:to>
      <xdr:col>18</xdr:col>
      <xdr:colOff>492125</xdr:colOff>
      <xdr:row>39</xdr:row>
      <xdr:rowOff>93853</xdr:rowOff>
    </xdr:to>
    <xdr:sp macro="" textlink="">
      <xdr:nvSpPr>
        <xdr:cNvPr id="524" name="円/楕円 523"/>
        <xdr:cNvSpPr/>
      </xdr:nvSpPr>
      <xdr:spPr>
        <a:xfrm>
          <a:off x="1276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84980</xdr:rowOff>
    </xdr:from>
    <xdr:ext cx="378565" cy="259045"/>
    <xdr:sp macro="" textlink="">
      <xdr:nvSpPr>
        <xdr:cNvPr id="525" name="テキスト ボックス 524"/>
        <xdr:cNvSpPr txBox="1"/>
      </xdr:nvSpPr>
      <xdr:spPr>
        <a:xfrm>
          <a:off x="12625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5" name="直線コネクタ 58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6" name="テキスト ボックス 58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7" name="直線コネクタ 58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8" name="テキスト ボックス 58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9" name="直線コネクタ 58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0" name="テキスト ボックス 58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1" name="直線コネクタ 59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2" name="テキスト ボックス 59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3" name="直線コネクタ 59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4" name="テキスト ボックス 59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598" name="直線コネクタ 597"/>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599"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0" name="直線コネクタ 599"/>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1"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2" name="直線コネクタ 601"/>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64015</xdr:rowOff>
    </xdr:from>
    <xdr:to>
      <xdr:col>23</xdr:col>
      <xdr:colOff>517525</xdr:colOff>
      <xdr:row>74</xdr:row>
      <xdr:rowOff>161836</xdr:rowOff>
    </xdr:to>
    <xdr:cxnSp macro="">
      <xdr:nvCxnSpPr>
        <xdr:cNvPr id="603" name="直線コネクタ 602"/>
        <xdr:cNvCxnSpPr/>
      </xdr:nvCxnSpPr>
      <xdr:spPr>
        <a:xfrm>
          <a:off x="15481300" y="12751315"/>
          <a:ext cx="838200" cy="9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4"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5" name="フローチャート : 判断 604"/>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64015</xdr:rowOff>
    </xdr:from>
    <xdr:to>
      <xdr:col>22</xdr:col>
      <xdr:colOff>365125</xdr:colOff>
      <xdr:row>74</xdr:row>
      <xdr:rowOff>73596</xdr:rowOff>
    </xdr:to>
    <xdr:cxnSp macro="">
      <xdr:nvCxnSpPr>
        <xdr:cNvPr id="606" name="直線コネクタ 605"/>
        <xdr:cNvCxnSpPr/>
      </xdr:nvCxnSpPr>
      <xdr:spPr>
        <a:xfrm flipV="1">
          <a:off x="14592300" y="12751315"/>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07" name="フローチャート : 判断 606"/>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08" name="テキスト ボックス 607"/>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73596</xdr:rowOff>
    </xdr:from>
    <xdr:to>
      <xdr:col>21</xdr:col>
      <xdr:colOff>161925</xdr:colOff>
      <xdr:row>74</xdr:row>
      <xdr:rowOff>79578</xdr:rowOff>
    </xdr:to>
    <xdr:cxnSp macro="">
      <xdr:nvCxnSpPr>
        <xdr:cNvPr id="609" name="直線コネクタ 608"/>
        <xdr:cNvCxnSpPr/>
      </xdr:nvCxnSpPr>
      <xdr:spPr>
        <a:xfrm flipV="1">
          <a:off x="13703300" y="12760896"/>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0" name="フローチャート : 判断 609"/>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1" name="テキスト ボックス 610"/>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79578</xdr:rowOff>
    </xdr:from>
    <xdr:to>
      <xdr:col>19</xdr:col>
      <xdr:colOff>644525</xdr:colOff>
      <xdr:row>74</xdr:row>
      <xdr:rowOff>87313</xdr:rowOff>
    </xdr:to>
    <xdr:cxnSp macro="">
      <xdr:nvCxnSpPr>
        <xdr:cNvPr id="612" name="直線コネクタ 611"/>
        <xdr:cNvCxnSpPr/>
      </xdr:nvCxnSpPr>
      <xdr:spPr>
        <a:xfrm flipV="1">
          <a:off x="12814300" y="1276687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3" name="フローチャート : 判断 612"/>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4" name="テキスト ボックス 613"/>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5" name="フローチャート : 判断 614"/>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16" name="テキスト ボックス 615"/>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111036</xdr:rowOff>
    </xdr:from>
    <xdr:to>
      <xdr:col>23</xdr:col>
      <xdr:colOff>568325</xdr:colOff>
      <xdr:row>75</xdr:row>
      <xdr:rowOff>41186</xdr:rowOff>
    </xdr:to>
    <xdr:sp macro="" textlink="">
      <xdr:nvSpPr>
        <xdr:cNvPr id="622" name="円/楕円 621"/>
        <xdr:cNvSpPr/>
      </xdr:nvSpPr>
      <xdr:spPr>
        <a:xfrm>
          <a:off x="16268700" y="127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133913</xdr:rowOff>
    </xdr:from>
    <xdr:ext cx="534377" cy="259045"/>
    <xdr:sp macro="" textlink="">
      <xdr:nvSpPr>
        <xdr:cNvPr id="623" name="公債費該当値テキスト"/>
        <xdr:cNvSpPr txBox="1"/>
      </xdr:nvSpPr>
      <xdr:spPr>
        <a:xfrm>
          <a:off x="16370300" y="126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13215</xdr:rowOff>
    </xdr:from>
    <xdr:to>
      <xdr:col>22</xdr:col>
      <xdr:colOff>415925</xdr:colOff>
      <xdr:row>74</xdr:row>
      <xdr:rowOff>114815</xdr:rowOff>
    </xdr:to>
    <xdr:sp macro="" textlink="">
      <xdr:nvSpPr>
        <xdr:cNvPr id="624" name="円/楕円 623"/>
        <xdr:cNvSpPr/>
      </xdr:nvSpPr>
      <xdr:spPr>
        <a:xfrm>
          <a:off x="15430500" y="127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131342</xdr:rowOff>
    </xdr:from>
    <xdr:ext cx="534377" cy="259045"/>
    <xdr:sp macro="" textlink="">
      <xdr:nvSpPr>
        <xdr:cNvPr id="625" name="テキスト ボックス 624"/>
        <xdr:cNvSpPr txBox="1"/>
      </xdr:nvSpPr>
      <xdr:spPr>
        <a:xfrm>
          <a:off x="15214111" y="124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22796</xdr:rowOff>
    </xdr:from>
    <xdr:to>
      <xdr:col>21</xdr:col>
      <xdr:colOff>212725</xdr:colOff>
      <xdr:row>74</xdr:row>
      <xdr:rowOff>124396</xdr:rowOff>
    </xdr:to>
    <xdr:sp macro="" textlink="">
      <xdr:nvSpPr>
        <xdr:cNvPr id="626" name="円/楕円 625"/>
        <xdr:cNvSpPr/>
      </xdr:nvSpPr>
      <xdr:spPr>
        <a:xfrm>
          <a:off x="14541500" y="127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140923</xdr:rowOff>
    </xdr:from>
    <xdr:ext cx="534377" cy="259045"/>
    <xdr:sp macro="" textlink="">
      <xdr:nvSpPr>
        <xdr:cNvPr id="627" name="テキスト ボックス 626"/>
        <xdr:cNvSpPr txBox="1"/>
      </xdr:nvSpPr>
      <xdr:spPr>
        <a:xfrm>
          <a:off x="14325111" y="124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28778</xdr:rowOff>
    </xdr:from>
    <xdr:to>
      <xdr:col>20</xdr:col>
      <xdr:colOff>9525</xdr:colOff>
      <xdr:row>74</xdr:row>
      <xdr:rowOff>130378</xdr:rowOff>
    </xdr:to>
    <xdr:sp macro="" textlink="">
      <xdr:nvSpPr>
        <xdr:cNvPr id="628" name="円/楕円 627"/>
        <xdr:cNvSpPr/>
      </xdr:nvSpPr>
      <xdr:spPr>
        <a:xfrm>
          <a:off x="13652500" y="127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146905</xdr:rowOff>
    </xdr:from>
    <xdr:ext cx="534377" cy="259045"/>
    <xdr:sp macro="" textlink="">
      <xdr:nvSpPr>
        <xdr:cNvPr id="629" name="テキスト ボックス 628"/>
        <xdr:cNvSpPr txBox="1"/>
      </xdr:nvSpPr>
      <xdr:spPr>
        <a:xfrm>
          <a:off x="13436111" y="124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36513</xdr:rowOff>
    </xdr:from>
    <xdr:to>
      <xdr:col>18</xdr:col>
      <xdr:colOff>492125</xdr:colOff>
      <xdr:row>74</xdr:row>
      <xdr:rowOff>138113</xdr:rowOff>
    </xdr:to>
    <xdr:sp macro="" textlink="">
      <xdr:nvSpPr>
        <xdr:cNvPr id="630" name="円/楕円 629"/>
        <xdr:cNvSpPr/>
      </xdr:nvSpPr>
      <xdr:spPr>
        <a:xfrm>
          <a:off x="12763500" y="127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154640</xdr:rowOff>
    </xdr:from>
    <xdr:ext cx="534377" cy="259045"/>
    <xdr:sp macro="" textlink="">
      <xdr:nvSpPr>
        <xdr:cNvPr id="631" name="テキスト ボックス 630"/>
        <xdr:cNvSpPr txBox="1"/>
      </xdr:nvSpPr>
      <xdr:spPr>
        <a:xfrm>
          <a:off x="12547111" y="124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5" name="テキスト ボックス 64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7" name="テキスト ボックス 64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9" name="テキスト ボックス 64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3" name="直線コネクタ 652"/>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4"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5" name="直線コネクタ 654"/>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56"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57" name="直線コネクタ 656"/>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54386</xdr:rowOff>
    </xdr:from>
    <xdr:to>
      <xdr:col>23</xdr:col>
      <xdr:colOff>517525</xdr:colOff>
      <xdr:row>98</xdr:row>
      <xdr:rowOff>79890</xdr:rowOff>
    </xdr:to>
    <xdr:cxnSp macro="">
      <xdr:nvCxnSpPr>
        <xdr:cNvPr id="658" name="直線コネクタ 657"/>
        <xdr:cNvCxnSpPr/>
      </xdr:nvCxnSpPr>
      <xdr:spPr>
        <a:xfrm flipV="1">
          <a:off x="15481300" y="16856486"/>
          <a:ext cx="8382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59"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0" name="フローチャート : 判断 659"/>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49056</xdr:rowOff>
    </xdr:from>
    <xdr:to>
      <xdr:col>22</xdr:col>
      <xdr:colOff>365125</xdr:colOff>
      <xdr:row>98</xdr:row>
      <xdr:rowOff>79890</xdr:rowOff>
    </xdr:to>
    <xdr:cxnSp macro="">
      <xdr:nvCxnSpPr>
        <xdr:cNvPr id="661" name="直線コネクタ 660"/>
        <xdr:cNvCxnSpPr/>
      </xdr:nvCxnSpPr>
      <xdr:spPr>
        <a:xfrm>
          <a:off x="14592300" y="16851156"/>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2" name="フローチャート : 判断 661"/>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3" name="テキスト ボックス 662"/>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49056</xdr:rowOff>
    </xdr:from>
    <xdr:to>
      <xdr:col>21</xdr:col>
      <xdr:colOff>161925</xdr:colOff>
      <xdr:row>98</xdr:row>
      <xdr:rowOff>60454</xdr:rowOff>
    </xdr:to>
    <xdr:cxnSp macro="">
      <xdr:nvCxnSpPr>
        <xdr:cNvPr id="664" name="直線コネクタ 663"/>
        <xdr:cNvCxnSpPr/>
      </xdr:nvCxnSpPr>
      <xdr:spPr>
        <a:xfrm flipV="1">
          <a:off x="13703300" y="1685115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5" name="フローチャート : 判断 664"/>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66" name="テキスト ボックス 665"/>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53029</xdr:rowOff>
    </xdr:from>
    <xdr:to>
      <xdr:col>19</xdr:col>
      <xdr:colOff>644525</xdr:colOff>
      <xdr:row>98</xdr:row>
      <xdr:rowOff>60454</xdr:rowOff>
    </xdr:to>
    <xdr:cxnSp macro="">
      <xdr:nvCxnSpPr>
        <xdr:cNvPr id="667" name="直線コネクタ 666"/>
        <xdr:cNvCxnSpPr/>
      </xdr:nvCxnSpPr>
      <xdr:spPr>
        <a:xfrm>
          <a:off x="12814300" y="16855129"/>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68" name="フローチャート : 判断 667"/>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69" name="テキスト ボックス 668"/>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0" name="フローチャート : 判断 669"/>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1" name="テキスト ボックス 670"/>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3586</xdr:rowOff>
    </xdr:from>
    <xdr:to>
      <xdr:col>23</xdr:col>
      <xdr:colOff>568325</xdr:colOff>
      <xdr:row>98</xdr:row>
      <xdr:rowOff>105186</xdr:rowOff>
    </xdr:to>
    <xdr:sp macro="" textlink="">
      <xdr:nvSpPr>
        <xdr:cNvPr id="677" name="円/楕円 676"/>
        <xdr:cNvSpPr/>
      </xdr:nvSpPr>
      <xdr:spPr>
        <a:xfrm>
          <a:off x="16268700" y="168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78"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29090</xdr:rowOff>
    </xdr:from>
    <xdr:to>
      <xdr:col>22</xdr:col>
      <xdr:colOff>415925</xdr:colOff>
      <xdr:row>98</xdr:row>
      <xdr:rowOff>130690</xdr:rowOff>
    </xdr:to>
    <xdr:sp macro="" textlink="">
      <xdr:nvSpPr>
        <xdr:cNvPr id="679" name="円/楕円 678"/>
        <xdr:cNvSpPr/>
      </xdr:nvSpPr>
      <xdr:spPr>
        <a:xfrm>
          <a:off x="15430500" y="168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147217</xdr:rowOff>
    </xdr:from>
    <xdr:ext cx="534377" cy="259045"/>
    <xdr:sp macro="" textlink="">
      <xdr:nvSpPr>
        <xdr:cNvPr id="680" name="テキスト ボックス 679"/>
        <xdr:cNvSpPr txBox="1"/>
      </xdr:nvSpPr>
      <xdr:spPr>
        <a:xfrm>
          <a:off x="15214111" y="1660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169706</xdr:rowOff>
    </xdr:from>
    <xdr:to>
      <xdr:col>21</xdr:col>
      <xdr:colOff>212725</xdr:colOff>
      <xdr:row>98</xdr:row>
      <xdr:rowOff>99856</xdr:rowOff>
    </xdr:to>
    <xdr:sp macro="" textlink="">
      <xdr:nvSpPr>
        <xdr:cNvPr id="681" name="円/楕円 680"/>
        <xdr:cNvSpPr/>
      </xdr:nvSpPr>
      <xdr:spPr>
        <a:xfrm>
          <a:off x="14541500" y="168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116383</xdr:rowOff>
    </xdr:from>
    <xdr:ext cx="534377" cy="259045"/>
    <xdr:sp macro="" textlink="">
      <xdr:nvSpPr>
        <xdr:cNvPr id="682" name="テキスト ボックス 681"/>
        <xdr:cNvSpPr txBox="1"/>
      </xdr:nvSpPr>
      <xdr:spPr>
        <a:xfrm>
          <a:off x="14325111" y="165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9654</xdr:rowOff>
    </xdr:from>
    <xdr:to>
      <xdr:col>20</xdr:col>
      <xdr:colOff>9525</xdr:colOff>
      <xdr:row>98</xdr:row>
      <xdr:rowOff>111254</xdr:rowOff>
    </xdr:to>
    <xdr:sp macro="" textlink="">
      <xdr:nvSpPr>
        <xdr:cNvPr id="683" name="円/楕円 682"/>
        <xdr:cNvSpPr/>
      </xdr:nvSpPr>
      <xdr:spPr>
        <a:xfrm>
          <a:off x="13652500" y="168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127781</xdr:rowOff>
    </xdr:from>
    <xdr:ext cx="534377" cy="259045"/>
    <xdr:sp macro="" textlink="">
      <xdr:nvSpPr>
        <xdr:cNvPr id="684" name="テキスト ボックス 683"/>
        <xdr:cNvSpPr txBox="1"/>
      </xdr:nvSpPr>
      <xdr:spPr>
        <a:xfrm>
          <a:off x="13436111" y="165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2229</xdr:rowOff>
    </xdr:from>
    <xdr:to>
      <xdr:col>18</xdr:col>
      <xdr:colOff>492125</xdr:colOff>
      <xdr:row>98</xdr:row>
      <xdr:rowOff>103829</xdr:rowOff>
    </xdr:to>
    <xdr:sp macro="" textlink="">
      <xdr:nvSpPr>
        <xdr:cNvPr id="685" name="円/楕円 684"/>
        <xdr:cNvSpPr/>
      </xdr:nvSpPr>
      <xdr:spPr>
        <a:xfrm>
          <a:off x="12763500" y="168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120356</xdr:rowOff>
    </xdr:from>
    <xdr:ext cx="534377" cy="259045"/>
    <xdr:sp macro="" textlink="">
      <xdr:nvSpPr>
        <xdr:cNvPr id="686" name="テキスト ボックス 685"/>
        <xdr:cNvSpPr txBox="1"/>
      </xdr:nvSpPr>
      <xdr:spPr>
        <a:xfrm>
          <a:off x="12547111" y="165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0" name="テキスト ボックス 69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2" name="テキスト ボックス 70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4" name="テキスト ボックス 70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0" name="直線コネクタ 709"/>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3"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4" name="直線コネクタ 713"/>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90043</xdr:rowOff>
    </xdr:from>
    <xdr:to>
      <xdr:col>32</xdr:col>
      <xdr:colOff>187325</xdr:colOff>
      <xdr:row>38</xdr:row>
      <xdr:rowOff>111252</xdr:rowOff>
    </xdr:to>
    <xdr:cxnSp macro="">
      <xdr:nvCxnSpPr>
        <xdr:cNvPr id="715" name="直線コネクタ 714"/>
        <xdr:cNvCxnSpPr/>
      </xdr:nvCxnSpPr>
      <xdr:spPr>
        <a:xfrm>
          <a:off x="21323300" y="6605143"/>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16"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17" name="フローチャート : 判断 716"/>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90043</xdr:rowOff>
    </xdr:from>
    <xdr:to>
      <xdr:col>31</xdr:col>
      <xdr:colOff>34925</xdr:colOff>
      <xdr:row>38</xdr:row>
      <xdr:rowOff>107823</xdr:rowOff>
    </xdr:to>
    <xdr:cxnSp macro="">
      <xdr:nvCxnSpPr>
        <xdr:cNvPr id="718" name="直線コネクタ 717"/>
        <xdr:cNvCxnSpPr/>
      </xdr:nvCxnSpPr>
      <xdr:spPr>
        <a:xfrm flipV="1">
          <a:off x="20434300" y="660514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19" name="フローチャート : 判断 718"/>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0" name="テキスト ボックス 719"/>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98044</xdr:rowOff>
    </xdr:from>
    <xdr:to>
      <xdr:col>29</xdr:col>
      <xdr:colOff>517525</xdr:colOff>
      <xdr:row>38</xdr:row>
      <xdr:rowOff>107823</xdr:rowOff>
    </xdr:to>
    <xdr:cxnSp macro="">
      <xdr:nvCxnSpPr>
        <xdr:cNvPr id="721" name="直線コネクタ 720"/>
        <xdr:cNvCxnSpPr/>
      </xdr:nvCxnSpPr>
      <xdr:spPr>
        <a:xfrm>
          <a:off x="19545300" y="6613144"/>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2" name="フローチャート : 判断 721"/>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3" name="テキスト ボックス 722"/>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98044</xdr:rowOff>
    </xdr:from>
    <xdr:to>
      <xdr:col>28</xdr:col>
      <xdr:colOff>314325</xdr:colOff>
      <xdr:row>38</xdr:row>
      <xdr:rowOff>102743</xdr:rowOff>
    </xdr:to>
    <xdr:cxnSp macro="">
      <xdr:nvCxnSpPr>
        <xdr:cNvPr id="724" name="直線コネクタ 723"/>
        <xdr:cNvCxnSpPr/>
      </xdr:nvCxnSpPr>
      <xdr:spPr>
        <a:xfrm flipV="1">
          <a:off x="18656300" y="661314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5" name="フローチャート : 判断 724"/>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26" name="テキスト ボックス 725"/>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27" name="フローチャート : 判断 726"/>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28" name="テキスト ボックス 727"/>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60452</xdr:rowOff>
    </xdr:from>
    <xdr:to>
      <xdr:col>32</xdr:col>
      <xdr:colOff>238125</xdr:colOff>
      <xdr:row>38</xdr:row>
      <xdr:rowOff>162052</xdr:rowOff>
    </xdr:to>
    <xdr:sp macro="" textlink="">
      <xdr:nvSpPr>
        <xdr:cNvPr id="734" name="円/楕円 733"/>
        <xdr:cNvSpPr/>
      </xdr:nvSpPr>
      <xdr:spPr>
        <a:xfrm>
          <a:off x="22110700" y="65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146829</xdr:rowOff>
    </xdr:from>
    <xdr:ext cx="378565" cy="259045"/>
    <xdr:sp macro="" textlink="">
      <xdr:nvSpPr>
        <xdr:cNvPr id="735" name="投資及び出資金該当値テキスト"/>
        <xdr:cNvSpPr txBox="1"/>
      </xdr:nvSpPr>
      <xdr:spPr>
        <a:xfrm>
          <a:off x="22212300" y="649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39243</xdr:rowOff>
    </xdr:from>
    <xdr:to>
      <xdr:col>31</xdr:col>
      <xdr:colOff>85725</xdr:colOff>
      <xdr:row>38</xdr:row>
      <xdr:rowOff>140843</xdr:rowOff>
    </xdr:to>
    <xdr:sp macro="" textlink="">
      <xdr:nvSpPr>
        <xdr:cNvPr id="736" name="円/楕円 735"/>
        <xdr:cNvSpPr/>
      </xdr:nvSpPr>
      <xdr:spPr>
        <a:xfrm>
          <a:off x="21272500" y="65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131970</xdr:rowOff>
    </xdr:from>
    <xdr:ext cx="378565" cy="259045"/>
    <xdr:sp macro="" textlink="">
      <xdr:nvSpPr>
        <xdr:cNvPr id="737" name="テキスト ボックス 736"/>
        <xdr:cNvSpPr txBox="1"/>
      </xdr:nvSpPr>
      <xdr:spPr>
        <a:xfrm>
          <a:off x="21134017" y="664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57023</xdr:rowOff>
    </xdr:from>
    <xdr:to>
      <xdr:col>29</xdr:col>
      <xdr:colOff>568325</xdr:colOff>
      <xdr:row>38</xdr:row>
      <xdr:rowOff>158623</xdr:rowOff>
    </xdr:to>
    <xdr:sp macro="" textlink="">
      <xdr:nvSpPr>
        <xdr:cNvPr id="738" name="円/楕円 737"/>
        <xdr:cNvSpPr/>
      </xdr:nvSpPr>
      <xdr:spPr>
        <a:xfrm>
          <a:off x="20383500" y="65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149750</xdr:rowOff>
    </xdr:from>
    <xdr:ext cx="378565" cy="259045"/>
    <xdr:sp macro="" textlink="">
      <xdr:nvSpPr>
        <xdr:cNvPr id="739" name="テキスト ボックス 738"/>
        <xdr:cNvSpPr txBox="1"/>
      </xdr:nvSpPr>
      <xdr:spPr>
        <a:xfrm>
          <a:off x="20245017" y="66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47244</xdr:rowOff>
    </xdr:from>
    <xdr:to>
      <xdr:col>28</xdr:col>
      <xdr:colOff>365125</xdr:colOff>
      <xdr:row>38</xdr:row>
      <xdr:rowOff>148844</xdr:rowOff>
    </xdr:to>
    <xdr:sp macro="" textlink="">
      <xdr:nvSpPr>
        <xdr:cNvPr id="740" name="円/楕円 739"/>
        <xdr:cNvSpPr/>
      </xdr:nvSpPr>
      <xdr:spPr>
        <a:xfrm>
          <a:off x="19494500" y="65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139971</xdr:rowOff>
    </xdr:from>
    <xdr:ext cx="378565" cy="259045"/>
    <xdr:sp macro="" textlink="">
      <xdr:nvSpPr>
        <xdr:cNvPr id="741" name="テキスト ボックス 740"/>
        <xdr:cNvSpPr txBox="1"/>
      </xdr:nvSpPr>
      <xdr:spPr>
        <a:xfrm>
          <a:off x="19356017" y="665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51943</xdr:rowOff>
    </xdr:from>
    <xdr:to>
      <xdr:col>27</xdr:col>
      <xdr:colOff>161925</xdr:colOff>
      <xdr:row>38</xdr:row>
      <xdr:rowOff>153543</xdr:rowOff>
    </xdr:to>
    <xdr:sp macro="" textlink="">
      <xdr:nvSpPr>
        <xdr:cNvPr id="742" name="円/楕円 741"/>
        <xdr:cNvSpPr/>
      </xdr:nvSpPr>
      <xdr:spPr>
        <a:xfrm>
          <a:off x="18605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144670</xdr:rowOff>
    </xdr:from>
    <xdr:ext cx="378565" cy="259045"/>
    <xdr:sp macro="" textlink="">
      <xdr:nvSpPr>
        <xdr:cNvPr id="743" name="テキスト ボックス 742"/>
        <xdr:cNvSpPr txBox="1"/>
      </xdr:nvSpPr>
      <xdr:spPr>
        <a:xfrm>
          <a:off x="18467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3" name="直線コネクタ 762"/>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66"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67" name="直線コネクタ 766"/>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23514</xdr:rowOff>
    </xdr:from>
    <xdr:to>
      <xdr:col>32</xdr:col>
      <xdr:colOff>187325</xdr:colOff>
      <xdr:row>53</xdr:row>
      <xdr:rowOff>111582</xdr:rowOff>
    </xdr:to>
    <xdr:cxnSp macro="">
      <xdr:nvCxnSpPr>
        <xdr:cNvPr id="768" name="直線コネクタ 767"/>
        <xdr:cNvCxnSpPr/>
      </xdr:nvCxnSpPr>
      <xdr:spPr>
        <a:xfrm>
          <a:off x="21323300" y="9110364"/>
          <a:ext cx="838200" cy="8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69"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0" name="フローチャート : 判断 769"/>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133185</xdr:rowOff>
    </xdr:from>
    <xdr:to>
      <xdr:col>31</xdr:col>
      <xdr:colOff>34925</xdr:colOff>
      <xdr:row>53</xdr:row>
      <xdr:rowOff>23514</xdr:rowOff>
    </xdr:to>
    <xdr:cxnSp macro="">
      <xdr:nvCxnSpPr>
        <xdr:cNvPr id="771" name="直線コネクタ 770"/>
        <xdr:cNvCxnSpPr/>
      </xdr:nvCxnSpPr>
      <xdr:spPr>
        <a:xfrm>
          <a:off x="20434300" y="9048585"/>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2" name="フローチャート : 判断 771"/>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73" name="テキスト ボックス 772"/>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133185</xdr:rowOff>
    </xdr:from>
    <xdr:to>
      <xdr:col>29</xdr:col>
      <xdr:colOff>517525</xdr:colOff>
      <xdr:row>53</xdr:row>
      <xdr:rowOff>7627</xdr:rowOff>
    </xdr:to>
    <xdr:cxnSp macro="">
      <xdr:nvCxnSpPr>
        <xdr:cNvPr id="774" name="直線コネクタ 773"/>
        <xdr:cNvCxnSpPr/>
      </xdr:nvCxnSpPr>
      <xdr:spPr>
        <a:xfrm flipV="1">
          <a:off x="19545300" y="9048585"/>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5" name="フローチャート : 判断 774"/>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76" name="テキスト ボックス 775"/>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7627</xdr:rowOff>
    </xdr:from>
    <xdr:to>
      <xdr:col>28</xdr:col>
      <xdr:colOff>314325</xdr:colOff>
      <xdr:row>53</xdr:row>
      <xdr:rowOff>80664</xdr:rowOff>
    </xdr:to>
    <xdr:cxnSp macro="">
      <xdr:nvCxnSpPr>
        <xdr:cNvPr id="777" name="直線コネクタ 776"/>
        <xdr:cNvCxnSpPr/>
      </xdr:nvCxnSpPr>
      <xdr:spPr>
        <a:xfrm flipV="1">
          <a:off x="18656300" y="9094477"/>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78" name="フローチャート : 判断 777"/>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79" name="テキスト ボックス 778"/>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0" name="フローチャート : 判断 779"/>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1" name="テキスト ボックス 780"/>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60782</xdr:rowOff>
    </xdr:from>
    <xdr:to>
      <xdr:col>32</xdr:col>
      <xdr:colOff>238125</xdr:colOff>
      <xdr:row>53</xdr:row>
      <xdr:rowOff>162382</xdr:rowOff>
    </xdr:to>
    <xdr:sp macro="" textlink="">
      <xdr:nvSpPr>
        <xdr:cNvPr id="787" name="円/楕円 786"/>
        <xdr:cNvSpPr/>
      </xdr:nvSpPr>
      <xdr:spPr>
        <a:xfrm>
          <a:off x="22110700" y="91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83659</xdr:rowOff>
    </xdr:from>
    <xdr:ext cx="534377" cy="259045"/>
    <xdr:sp macro="" textlink="">
      <xdr:nvSpPr>
        <xdr:cNvPr id="788" name="貸付金該当値テキスト"/>
        <xdr:cNvSpPr txBox="1"/>
      </xdr:nvSpPr>
      <xdr:spPr>
        <a:xfrm>
          <a:off x="22212300" y="89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144164</xdr:rowOff>
    </xdr:from>
    <xdr:to>
      <xdr:col>31</xdr:col>
      <xdr:colOff>85725</xdr:colOff>
      <xdr:row>53</xdr:row>
      <xdr:rowOff>74314</xdr:rowOff>
    </xdr:to>
    <xdr:sp macro="" textlink="">
      <xdr:nvSpPr>
        <xdr:cNvPr id="789" name="円/楕円 788"/>
        <xdr:cNvSpPr/>
      </xdr:nvSpPr>
      <xdr:spPr>
        <a:xfrm>
          <a:off x="21272500" y="90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90841</xdr:rowOff>
    </xdr:from>
    <xdr:ext cx="534377" cy="259045"/>
    <xdr:sp macro="" textlink="">
      <xdr:nvSpPr>
        <xdr:cNvPr id="790" name="テキスト ボックス 789"/>
        <xdr:cNvSpPr txBox="1"/>
      </xdr:nvSpPr>
      <xdr:spPr>
        <a:xfrm>
          <a:off x="21056111" y="88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82385</xdr:rowOff>
    </xdr:from>
    <xdr:to>
      <xdr:col>29</xdr:col>
      <xdr:colOff>568325</xdr:colOff>
      <xdr:row>53</xdr:row>
      <xdr:rowOff>12535</xdr:rowOff>
    </xdr:to>
    <xdr:sp macro="" textlink="">
      <xdr:nvSpPr>
        <xdr:cNvPr id="791" name="円/楕円 790"/>
        <xdr:cNvSpPr/>
      </xdr:nvSpPr>
      <xdr:spPr>
        <a:xfrm>
          <a:off x="20383500" y="89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29062</xdr:rowOff>
    </xdr:from>
    <xdr:ext cx="534377" cy="259045"/>
    <xdr:sp macro="" textlink="">
      <xdr:nvSpPr>
        <xdr:cNvPr id="792" name="テキスト ボックス 791"/>
        <xdr:cNvSpPr txBox="1"/>
      </xdr:nvSpPr>
      <xdr:spPr>
        <a:xfrm>
          <a:off x="20167111" y="877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128277</xdr:rowOff>
    </xdr:from>
    <xdr:to>
      <xdr:col>28</xdr:col>
      <xdr:colOff>365125</xdr:colOff>
      <xdr:row>53</xdr:row>
      <xdr:rowOff>58427</xdr:rowOff>
    </xdr:to>
    <xdr:sp macro="" textlink="">
      <xdr:nvSpPr>
        <xdr:cNvPr id="793" name="円/楕円 792"/>
        <xdr:cNvSpPr/>
      </xdr:nvSpPr>
      <xdr:spPr>
        <a:xfrm>
          <a:off x="19494500" y="90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74954</xdr:rowOff>
    </xdr:from>
    <xdr:ext cx="534377" cy="259045"/>
    <xdr:sp macro="" textlink="">
      <xdr:nvSpPr>
        <xdr:cNvPr id="794" name="テキスト ボックス 793"/>
        <xdr:cNvSpPr txBox="1"/>
      </xdr:nvSpPr>
      <xdr:spPr>
        <a:xfrm>
          <a:off x="19278111" y="88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29864</xdr:rowOff>
    </xdr:from>
    <xdr:to>
      <xdr:col>27</xdr:col>
      <xdr:colOff>161925</xdr:colOff>
      <xdr:row>53</xdr:row>
      <xdr:rowOff>131464</xdr:rowOff>
    </xdr:to>
    <xdr:sp macro="" textlink="">
      <xdr:nvSpPr>
        <xdr:cNvPr id="795" name="円/楕円 794"/>
        <xdr:cNvSpPr/>
      </xdr:nvSpPr>
      <xdr:spPr>
        <a:xfrm>
          <a:off x="18605500" y="91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147991</xdr:rowOff>
    </xdr:from>
    <xdr:ext cx="534377" cy="259045"/>
    <xdr:sp macro="" textlink="">
      <xdr:nvSpPr>
        <xdr:cNvPr id="796" name="テキスト ボックス 795"/>
        <xdr:cNvSpPr txBox="1"/>
      </xdr:nvSpPr>
      <xdr:spPr>
        <a:xfrm>
          <a:off x="18389111" y="88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1" name="直線コネクタ 820"/>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2"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3" name="直線コネクタ 822"/>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4"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5" name="直線コネクタ 824"/>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65063</xdr:rowOff>
    </xdr:from>
    <xdr:to>
      <xdr:col>32</xdr:col>
      <xdr:colOff>187325</xdr:colOff>
      <xdr:row>76</xdr:row>
      <xdr:rowOff>100476</xdr:rowOff>
    </xdr:to>
    <xdr:cxnSp macro="">
      <xdr:nvCxnSpPr>
        <xdr:cNvPr id="826" name="直線コネクタ 825"/>
        <xdr:cNvCxnSpPr/>
      </xdr:nvCxnSpPr>
      <xdr:spPr>
        <a:xfrm>
          <a:off x="21323300" y="13095263"/>
          <a:ext cx="8382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27"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28" name="フローチャート : 判断 827"/>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65063</xdr:rowOff>
    </xdr:from>
    <xdr:to>
      <xdr:col>31</xdr:col>
      <xdr:colOff>34925</xdr:colOff>
      <xdr:row>76</xdr:row>
      <xdr:rowOff>154902</xdr:rowOff>
    </xdr:to>
    <xdr:cxnSp macro="">
      <xdr:nvCxnSpPr>
        <xdr:cNvPr id="829" name="直線コネクタ 828"/>
        <xdr:cNvCxnSpPr/>
      </xdr:nvCxnSpPr>
      <xdr:spPr>
        <a:xfrm flipV="1">
          <a:off x="20434300" y="13095263"/>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0" name="フローチャート : 判断 829"/>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1" name="テキスト ボックス 830"/>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150177</xdr:rowOff>
    </xdr:from>
    <xdr:to>
      <xdr:col>29</xdr:col>
      <xdr:colOff>517525</xdr:colOff>
      <xdr:row>76</xdr:row>
      <xdr:rowOff>154902</xdr:rowOff>
    </xdr:to>
    <xdr:cxnSp macro="">
      <xdr:nvCxnSpPr>
        <xdr:cNvPr id="832" name="直線コネクタ 831"/>
        <xdr:cNvCxnSpPr/>
      </xdr:nvCxnSpPr>
      <xdr:spPr>
        <a:xfrm>
          <a:off x="19545300" y="1318037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3" name="フローチャート : 判断 832"/>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4" name="テキスト ボックス 833"/>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150177</xdr:rowOff>
    </xdr:from>
    <xdr:to>
      <xdr:col>28</xdr:col>
      <xdr:colOff>314325</xdr:colOff>
      <xdr:row>76</xdr:row>
      <xdr:rowOff>166751</xdr:rowOff>
    </xdr:to>
    <xdr:cxnSp macro="">
      <xdr:nvCxnSpPr>
        <xdr:cNvPr id="835" name="直線コネクタ 834"/>
        <xdr:cNvCxnSpPr/>
      </xdr:nvCxnSpPr>
      <xdr:spPr>
        <a:xfrm flipV="1">
          <a:off x="18656300" y="131803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36" name="フローチャート : 判断 835"/>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37" name="テキスト ボックス 836"/>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38" name="フローチャート : 判断 837"/>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39" name="テキスト ボックス 838"/>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49676</xdr:rowOff>
    </xdr:from>
    <xdr:to>
      <xdr:col>32</xdr:col>
      <xdr:colOff>238125</xdr:colOff>
      <xdr:row>76</xdr:row>
      <xdr:rowOff>151276</xdr:rowOff>
    </xdr:to>
    <xdr:sp macro="" textlink="">
      <xdr:nvSpPr>
        <xdr:cNvPr id="845" name="円/楕円 844"/>
        <xdr:cNvSpPr/>
      </xdr:nvSpPr>
      <xdr:spPr>
        <a:xfrm>
          <a:off x="22110700" y="130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72553</xdr:rowOff>
    </xdr:from>
    <xdr:ext cx="534377" cy="259045"/>
    <xdr:sp macro="" textlink="">
      <xdr:nvSpPr>
        <xdr:cNvPr id="846" name="繰出金該当値テキスト"/>
        <xdr:cNvSpPr txBox="1"/>
      </xdr:nvSpPr>
      <xdr:spPr>
        <a:xfrm>
          <a:off x="22212300" y="129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14263</xdr:rowOff>
    </xdr:from>
    <xdr:to>
      <xdr:col>31</xdr:col>
      <xdr:colOff>85725</xdr:colOff>
      <xdr:row>76</xdr:row>
      <xdr:rowOff>115863</xdr:rowOff>
    </xdr:to>
    <xdr:sp macro="" textlink="">
      <xdr:nvSpPr>
        <xdr:cNvPr id="847" name="円/楕円 846"/>
        <xdr:cNvSpPr/>
      </xdr:nvSpPr>
      <xdr:spPr>
        <a:xfrm>
          <a:off x="21272500" y="13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132389</xdr:rowOff>
    </xdr:from>
    <xdr:ext cx="534377" cy="259045"/>
    <xdr:sp macro="" textlink="">
      <xdr:nvSpPr>
        <xdr:cNvPr id="848" name="テキスト ボックス 847"/>
        <xdr:cNvSpPr txBox="1"/>
      </xdr:nvSpPr>
      <xdr:spPr>
        <a:xfrm>
          <a:off x="21056111" y="128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104102</xdr:rowOff>
    </xdr:from>
    <xdr:to>
      <xdr:col>29</xdr:col>
      <xdr:colOff>568325</xdr:colOff>
      <xdr:row>77</xdr:row>
      <xdr:rowOff>34252</xdr:rowOff>
    </xdr:to>
    <xdr:sp macro="" textlink="">
      <xdr:nvSpPr>
        <xdr:cNvPr id="849" name="円/楕円 848"/>
        <xdr:cNvSpPr/>
      </xdr:nvSpPr>
      <xdr:spPr>
        <a:xfrm>
          <a:off x="20383500" y="13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50779</xdr:rowOff>
    </xdr:from>
    <xdr:ext cx="534377" cy="259045"/>
    <xdr:sp macro="" textlink="">
      <xdr:nvSpPr>
        <xdr:cNvPr id="850" name="テキスト ボックス 849"/>
        <xdr:cNvSpPr txBox="1"/>
      </xdr:nvSpPr>
      <xdr:spPr>
        <a:xfrm>
          <a:off x="20167111" y="129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99377</xdr:rowOff>
    </xdr:from>
    <xdr:to>
      <xdr:col>28</xdr:col>
      <xdr:colOff>365125</xdr:colOff>
      <xdr:row>77</xdr:row>
      <xdr:rowOff>29527</xdr:rowOff>
    </xdr:to>
    <xdr:sp macro="" textlink="">
      <xdr:nvSpPr>
        <xdr:cNvPr id="851" name="円/楕円 850"/>
        <xdr:cNvSpPr/>
      </xdr:nvSpPr>
      <xdr:spPr>
        <a:xfrm>
          <a:off x="19494500" y="131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46055</xdr:rowOff>
    </xdr:from>
    <xdr:ext cx="534377" cy="259045"/>
    <xdr:sp macro="" textlink="">
      <xdr:nvSpPr>
        <xdr:cNvPr id="852" name="テキスト ボックス 851"/>
        <xdr:cNvSpPr txBox="1"/>
      </xdr:nvSpPr>
      <xdr:spPr>
        <a:xfrm>
          <a:off x="19278111" y="129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115951</xdr:rowOff>
    </xdr:from>
    <xdr:to>
      <xdr:col>27</xdr:col>
      <xdr:colOff>161925</xdr:colOff>
      <xdr:row>77</xdr:row>
      <xdr:rowOff>46101</xdr:rowOff>
    </xdr:to>
    <xdr:sp macro="" textlink="">
      <xdr:nvSpPr>
        <xdr:cNvPr id="853" name="円/楕円 852"/>
        <xdr:cNvSpPr/>
      </xdr:nvSpPr>
      <xdr:spPr>
        <a:xfrm>
          <a:off x="18605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62628</xdr:rowOff>
    </xdr:from>
    <xdr:ext cx="534377" cy="259045"/>
    <xdr:sp macro="" textlink="">
      <xdr:nvSpPr>
        <xdr:cNvPr id="854" name="テキスト ボックス 853"/>
        <xdr:cNvSpPr txBox="1"/>
      </xdr:nvSpPr>
      <xdr:spPr>
        <a:xfrm>
          <a:off x="18389111" y="129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7" name="フローチャート : 判断 88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8" name="テキスト ボックス 88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5" name="フローチャート : 判断 89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896" name="テキスト ボックス 89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5" name="テキスト ボックス 90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1" name="テキスト ボックス 91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人件費は、平成２６年度より一部事務組合の全職員を佐野市で受け入れたことが影響し、平成２６年度に人件費が大幅に増加する結果となった。平成２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年度は住民一人当たり</a:t>
          </a:r>
          <a:r>
            <a:rPr kumimoji="1" lang="ja-JP" altLang="en-US" sz="1100">
              <a:solidFill>
                <a:schemeClr val="dk1"/>
              </a:solidFill>
              <a:effectLst/>
              <a:latin typeface="+mn-lt"/>
              <a:ea typeface="+mn-ea"/>
              <a:cs typeface="+mn-cs"/>
            </a:rPr>
            <a:t>７５，８５８</a:t>
          </a:r>
          <a:r>
            <a:rPr kumimoji="1" lang="ja-JP" altLang="ja-JP" sz="1100">
              <a:solidFill>
                <a:schemeClr val="dk1"/>
              </a:solidFill>
              <a:effectLst/>
              <a:latin typeface="+mn-lt"/>
              <a:ea typeface="+mn-ea"/>
              <a:cs typeface="+mn-cs"/>
            </a:rPr>
            <a:t>円となっており、前年度と比較し</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、類似団体と比較しても、高い状況である。直営で行っている保育園が多いことや、学童保育の充実による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臨時嘱託員報酬の増、清掃センターや給食センター業務等を直営で実施しているなどの要因もあり、職員数が多いことによるものである。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維持補修費は、住民一人当たり</a:t>
          </a:r>
          <a:r>
            <a:rPr kumimoji="1" lang="ja-JP" altLang="en-US" sz="1100">
              <a:solidFill>
                <a:schemeClr val="dk1"/>
              </a:solidFill>
              <a:effectLst/>
              <a:latin typeface="+mn-lt"/>
              <a:ea typeface="+mn-ea"/>
              <a:cs typeface="+mn-cs"/>
            </a:rPr>
            <a:t>７，６７６</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平成２８年度は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を上回って</a:t>
          </a:r>
          <a:r>
            <a:rPr kumimoji="1" lang="ja-JP" altLang="ja-JP" sz="1100">
              <a:solidFill>
                <a:schemeClr val="dk1"/>
              </a:solidFill>
              <a:effectLst/>
              <a:latin typeface="+mn-lt"/>
              <a:ea typeface="+mn-ea"/>
              <a:cs typeface="+mn-cs"/>
            </a:rPr>
            <a:t>高い状況となっている。合併により類似施設が複数あり、施設の多くが老朽化していることから、維持補修経費が増加傾向にある。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扶助費は、住民一人当たり</a:t>
          </a:r>
          <a:r>
            <a:rPr kumimoji="1" lang="ja-JP" altLang="en-US" sz="1100">
              <a:solidFill>
                <a:schemeClr val="dk1"/>
              </a:solidFill>
              <a:effectLst/>
              <a:latin typeface="+mn-lt"/>
              <a:ea typeface="+mn-ea"/>
              <a:cs typeface="+mn-cs"/>
            </a:rPr>
            <a:t>８２，０６０</a:t>
          </a:r>
          <a:r>
            <a:rPr kumimoji="1" lang="ja-JP" altLang="ja-JP" sz="1100">
              <a:solidFill>
                <a:schemeClr val="dk1"/>
              </a:solidFill>
              <a:effectLst/>
              <a:latin typeface="+mn-lt"/>
              <a:ea typeface="+mn-ea"/>
              <a:cs typeface="+mn-cs"/>
            </a:rPr>
            <a:t>円であり、類似団体</a:t>
          </a:r>
          <a:r>
            <a:rPr kumimoji="1" lang="ja-JP" altLang="en-US" sz="1100">
              <a:solidFill>
                <a:schemeClr val="dk1"/>
              </a:solidFill>
              <a:effectLst/>
              <a:latin typeface="+mn-lt"/>
              <a:ea typeface="+mn-ea"/>
              <a:cs typeface="+mn-cs"/>
            </a:rPr>
            <a:t>を上回っており、</a:t>
          </a:r>
          <a:r>
            <a:rPr kumimoji="1" lang="ja-JP" altLang="ja-JP" sz="1100">
              <a:solidFill>
                <a:schemeClr val="dk1"/>
              </a:solidFill>
              <a:effectLst/>
              <a:latin typeface="+mn-lt"/>
              <a:ea typeface="+mn-ea"/>
              <a:cs typeface="+mn-cs"/>
            </a:rPr>
            <a:t>年々増加傾向にある。主な要因は民間保育所への委託料や障がい者等への福祉サービスの増加などによるものである。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普通建設事業費は、住民一人当たり</a:t>
          </a:r>
          <a:r>
            <a:rPr kumimoji="1" lang="ja-JP" altLang="en-US" sz="1100">
              <a:solidFill>
                <a:schemeClr val="dk1"/>
              </a:solidFill>
              <a:effectLst/>
              <a:latin typeface="+mn-lt"/>
              <a:ea typeface="+mn-ea"/>
              <a:cs typeface="+mn-cs"/>
            </a:rPr>
            <a:t>２５，６２１</a:t>
          </a:r>
          <a:r>
            <a:rPr kumimoji="1" lang="ja-JP" altLang="ja-JP" sz="1100">
              <a:solidFill>
                <a:schemeClr val="dk1"/>
              </a:solidFill>
              <a:effectLst/>
              <a:latin typeface="+mn-lt"/>
              <a:ea typeface="+mn-ea"/>
              <a:cs typeface="+mn-cs"/>
            </a:rPr>
            <a:t>円であり、類似団体</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。市庁舎建設等</a:t>
          </a:r>
          <a:r>
            <a:rPr kumimoji="1" lang="ja-JP" altLang="en-US" sz="1100">
              <a:solidFill>
                <a:schemeClr val="dk1"/>
              </a:solidFill>
              <a:effectLst/>
              <a:latin typeface="+mn-lt"/>
              <a:ea typeface="+mn-ea"/>
              <a:cs typeface="+mn-cs"/>
            </a:rPr>
            <a:t>が終了したためであり</a:t>
          </a: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６９．０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となっている。今後、市有施設等のあり方に関する基本方針を踏まえ、適正な施設配置や施設の長寿命化など、将来を見据えた市有施設等の適正管理及び有効活用の推進をしていく。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120,437
118,105
356.04
48,201,750
45,469,732
2,435,447
27,386,895
39,286,185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50437</xdr:rowOff>
    </xdr:from>
    <xdr:to>
      <xdr:col>6</xdr:col>
      <xdr:colOff>511175</xdr:colOff>
      <xdr:row>33</xdr:row>
      <xdr:rowOff>135890</xdr:rowOff>
    </xdr:to>
    <xdr:cxnSp macro="">
      <xdr:nvCxnSpPr>
        <xdr:cNvPr id="63" name="直線コネクタ 62"/>
        <xdr:cNvCxnSpPr/>
      </xdr:nvCxnSpPr>
      <xdr:spPr>
        <a:xfrm>
          <a:off x="3797300" y="5536837"/>
          <a:ext cx="838200" cy="2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50437</xdr:rowOff>
    </xdr:from>
    <xdr:to>
      <xdr:col>5</xdr:col>
      <xdr:colOff>358775</xdr:colOff>
      <xdr:row>33</xdr:row>
      <xdr:rowOff>7439</xdr:rowOff>
    </xdr:to>
    <xdr:cxnSp macro="">
      <xdr:nvCxnSpPr>
        <xdr:cNvPr id="66" name="直線コネクタ 65"/>
        <xdr:cNvCxnSpPr/>
      </xdr:nvCxnSpPr>
      <xdr:spPr>
        <a:xfrm flipV="1">
          <a:off x="2908300" y="5536837"/>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7439</xdr:rowOff>
    </xdr:from>
    <xdr:to>
      <xdr:col>4</xdr:col>
      <xdr:colOff>155575</xdr:colOff>
      <xdr:row>33</xdr:row>
      <xdr:rowOff>156573</xdr:rowOff>
    </xdr:to>
    <xdr:cxnSp macro="">
      <xdr:nvCxnSpPr>
        <xdr:cNvPr id="69" name="直線コネクタ 68"/>
        <xdr:cNvCxnSpPr/>
      </xdr:nvCxnSpPr>
      <xdr:spPr>
        <a:xfrm flipV="1">
          <a:off x="2019300" y="5665289"/>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73297</xdr:rowOff>
    </xdr:from>
    <xdr:to>
      <xdr:col>2</xdr:col>
      <xdr:colOff>638175</xdr:colOff>
      <xdr:row>33</xdr:row>
      <xdr:rowOff>156573</xdr:rowOff>
    </xdr:to>
    <xdr:cxnSp macro="">
      <xdr:nvCxnSpPr>
        <xdr:cNvPr id="72" name="直線コネクタ 71"/>
        <xdr:cNvCxnSpPr/>
      </xdr:nvCxnSpPr>
      <xdr:spPr>
        <a:xfrm>
          <a:off x="1130300" y="555969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85090</xdr:rowOff>
    </xdr:from>
    <xdr:to>
      <xdr:col>6</xdr:col>
      <xdr:colOff>561975</xdr:colOff>
      <xdr:row>34</xdr:row>
      <xdr:rowOff>15240</xdr:rowOff>
    </xdr:to>
    <xdr:sp macro="" textlink="">
      <xdr:nvSpPr>
        <xdr:cNvPr id="82" name="円/楕円 81"/>
        <xdr:cNvSpPr/>
      </xdr:nvSpPr>
      <xdr:spPr>
        <a:xfrm>
          <a:off x="45847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107967</xdr:rowOff>
    </xdr:from>
    <xdr:ext cx="469744" cy="259045"/>
    <xdr:sp macro="" textlink="">
      <xdr:nvSpPr>
        <xdr:cNvPr id="83" name="議会費該当値テキスト"/>
        <xdr:cNvSpPr txBox="1"/>
      </xdr:nvSpPr>
      <xdr:spPr>
        <a:xfrm>
          <a:off x="4686300"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171087</xdr:rowOff>
    </xdr:from>
    <xdr:to>
      <xdr:col>5</xdr:col>
      <xdr:colOff>409575</xdr:colOff>
      <xdr:row>32</xdr:row>
      <xdr:rowOff>101237</xdr:rowOff>
    </xdr:to>
    <xdr:sp macro="" textlink="">
      <xdr:nvSpPr>
        <xdr:cNvPr id="84" name="円/楕円 83"/>
        <xdr:cNvSpPr/>
      </xdr:nvSpPr>
      <xdr:spPr>
        <a:xfrm>
          <a:off x="3746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117764</xdr:rowOff>
    </xdr:from>
    <xdr:ext cx="469744" cy="259045"/>
    <xdr:sp macro="" textlink="">
      <xdr:nvSpPr>
        <xdr:cNvPr id="85" name="テキスト ボックス 84"/>
        <xdr:cNvSpPr txBox="1"/>
      </xdr:nvSpPr>
      <xdr:spPr>
        <a:xfrm>
          <a:off x="3562427"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128089</xdr:rowOff>
    </xdr:from>
    <xdr:to>
      <xdr:col>4</xdr:col>
      <xdr:colOff>206375</xdr:colOff>
      <xdr:row>33</xdr:row>
      <xdr:rowOff>58239</xdr:rowOff>
    </xdr:to>
    <xdr:sp macro="" textlink="">
      <xdr:nvSpPr>
        <xdr:cNvPr id="86" name="円/楕円 85"/>
        <xdr:cNvSpPr/>
      </xdr:nvSpPr>
      <xdr:spPr>
        <a:xfrm>
          <a:off x="2857500" y="56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49366</xdr:rowOff>
    </xdr:from>
    <xdr:ext cx="469744" cy="259045"/>
    <xdr:sp macro="" textlink="">
      <xdr:nvSpPr>
        <xdr:cNvPr id="87" name="テキスト ボックス 86"/>
        <xdr:cNvSpPr txBox="1"/>
      </xdr:nvSpPr>
      <xdr:spPr>
        <a:xfrm>
          <a:off x="2673427" y="57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105773</xdr:rowOff>
    </xdr:from>
    <xdr:to>
      <xdr:col>3</xdr:col>
      <xdr:colOff>3175</xdr:colOff>
      <xdr:row>34</xdr:row>
      <xdr:rowOff>35923</xdr:rowOff>
    </xdr:to>
    <xdr:sp macro="" textlink="">
      <xdr:nvSpPr>
        <xdr:cNvPr id="88" name="円/楕円 87"/>
        <xdr:cNvSpPr/>
      </xdr:nvSpPr>
      <xdr:spPr>
        <a:xfrm>
          <a:off x="1968500" y="5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27050</xdr:rowOff>
    </xdr:from>
    <xdr:ext cx="469744" cy="259045"/>
    <xdr:sp macro="" textlink="">
      <xdr:nvSpPr>
        <xdr:cNvPr id="89" name="テキスト ボックス 88"/>
        <xdr:cNvSpPr txBox="1"/>
      </xdr:nvSpPr>
      <xdr:spPr>
        <a:xfrm>
          <a:off x="1784427" y="5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22497</xdr:rowOff>
    </xdr:from>
    <xdr:to>
      <xdr:col>1</xdr:col>
      <xdr:colOff>485775</xdr:colOff>
      <xdr:row>32</xdr:row>
      <xdr:rowOff>124097</xdr:rowOff>
    </xdr:to>
    <xdr:sp macro="" textlink="">
      <xdr:nvSpPr>
        <xdr:cNvPr id="90" name="円/楕円 89"/>
        <xdr:cNvSpPr/>
      </xdr:nvSpPr>
      <xdr:spPr>
        <a:xfrm>
          <a:off x="1079500" y="55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140624</xdr:rowOff>
    </xdr:from>
    <xdr:ext cx="469744" cy="259045"/>
    <xdr:sp macro="" textlink="">
      <xdr:nvSpPr>
        <xdr:cNvPr id="91" name="テキスト ボックス 90"/>
        <xdr:cNvSpPr txBox="1"/>
      </xdr:nvSpPr>
      <xdr:spPr>
        <a:xfrm>
          <a:off x="895427" y="528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47236</xdr:rowOff>
    </xdr:from>
    <xdr:to>
      <xdr:col>6</xdr:col>
      <xdr:colOff>511175</xdr:colOff>
      <xdr:row>57</xdr:row>
      <xdr:rowOff>41580</xdr:rowOff>
    </xdr:to>
    <xdr:cxnSp macro="">
      <xdr:nvCxnSpPr>
        <xdr:cNvPr id="118" name="直線コネクタ 117"/>
        <xdr:cNvCxnSpPr/>
      </xdr:nvCxnSpPr>
      <xdr:spPr>
        <a:xfrm>
          <a:off x="3797300" y="9648436"/>
          <a:ext cx="838200" cy="16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168578</xdr:rowOff>
    </xdr:from>
    <xdr:ext cx="534377" cy="259045"/>
    <xdr:sp macro="" textlink="">
      <xdr:nvSpPr>
        <xdr:cNvPr id="119" name="総務費平均値テキスト"/>
        <xdr:cNvSpPr txBox="1"/>
      </xdr:nvSpPr>
      <xdr:spPr>
        <a:xfrm>
          <a:off x="4686300" y="976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47236</xdr:rowOff>
    </xdr:from>
    <xdr:to>
      <xdr:col>5</xdr:col>
      <xdr:colOff>358775</xdr:colOff>
      <xdr:row>56</xdr:row>
      <xdr:rowOff>160069</xdr:rowOff>
    </xdr:to>
    <xdr:cxnSp macro="">
      <xdr:nvCxnSpPr>
        <xdr:cNvPr id="121" name="直線コネクタ 120"/>
        <xdr:cNvCxnSpPr/>
      </xdr:nvCxnSpPr>
      <xdr:spPr>
        <a:xfrm flipV="1">
          <a:off x="2908300" y="9648436"/>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160069</xdr:rowOff>
    </xdr:from>
    <xdr:to>
      <xdr:col>4</xdr:col>
      <xdr:colOff>155575</xdr:colOff>
      <xdr:row>57</xdr:row>
      <xdr:rowOff>72862</xdr:rowOff>
    </xdr:to>
    <xdr:cxnSp macro="">
      <xdr:nvCxnSpPr>
        <xdr:cNvPr id="124" name="直線コネクタ 123"/>
        <xdr:cNvCxnSpPr/>
      </xdr:nvCxnSpPr>
      <xdr:spPr>
        <a:xfrm flipV="1">
          <a:off x="2019300" y="9761269"/>
          <a:ext cx="889000" cy="8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63654</xdr:rowOff>
    </xdr:from>
    <xdr:to>
      <xdr:col>2</xdr:col>
      <xdr:colOff>638175</xdr:colOff>
      <xdr:row>57</xdr:row>
      <xdr:rowOff>72862</xdr:rowOff>
    </xdr:to>
    <xdr:cxnSp macro="">
      <xdr:nvCxnSpPr>
        <xdr:cNvPr id="127" name="直線コネクタ 126"/>
        <xdr:cNvCxnSpPr/>
      </xdr:nvCxnSpPr>
      <xdr:spPr>
        <a:xfrm>
          <a:off x="1130300" y="9836304"/>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162230</xdr:rowOff>
    </xdr:from>
    <xdr:to>
      <xdr:col>6</xdr:col>
      <xdr:colOff>561975</xdr:colOff>
      <xdr:row>57</xdr:row>
      <xdr:rowOff>92380</xdr:rowOff>
    </xdr:to>
    <xdr:sp macro="" textlink="">
      <xdr:nvSpPr>
        <xdr:cNvPr id="137" name="円/楕円 136"/>
        <xdr:cNvSpPr/>
      </xdr:nvSpPr>
      <xdr:spPr>
        <a:xfrm>
          <a:off x="4584700" y="97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13657</xdr:rowOff>
    </xdr:from>
    <xdr:ext cx="534377" cy="259045"/>
    <xdr:sp macro="" textlink="">
      <xdr:nvSpPr>
        <xdr:cNvPr id="138" name="総務費該当値テキスト"/>
        <xdr:cNvSpPr txBox="1"/>
      </xdr:nvSpPr>
      <xdr:spPr>
        <a:xfrm>
          <a:off x="4686300" y="96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167886</xdr:rowOff>
    </xdr:from>
    <xdr:to>
      <xdr:col>5</xdr:col>
      <xdr:colOff>409575</xdr:colOff>
      <xdr:row>56</xdr:row>
      <xdr:rowOff>98036</xdr:rowOff>
    </xdr:to>
    <xdr:sp macro="" textlink="">
      <xdr:nvSpPr>
        <xdr:cNvPr id="139" name="円/楕円 138"/>
        <xdr:cNvSpPr/>
      </xdr:nvSpPr>
      <xdr:spPr>
        <a:xfrm>
          <a:off x="3746500" y="95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114563</xdr:rowOff>
    </xdr:from>
    <xdr:ext cx="534377" cy="259045"/>
    <xdr:sp macro="" textlink="">
      <xdr:nvSpPr>
        <xdr:cNvPr id="140" name="テキスト ボックス 139"/>
        <xdr:cNvSpPr txBox="1"/>
      </xdr:nvSpPr>
      <xdr:spPr>
        <a:xfrm>
          <a:off x="3530111" y="93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109269</xdr:rowOff>
    </xdr:from>
    <xdr:to>
      <xdr:col>4</xdr:col>
      <xdr:colOff>206375</xdr:colOff>
      <xdr:row>57</xdr:row>
      <xdr:rowOff>39419</xdr:rowOff>
    </xdr:to>
    <xdr:sp macro="" textlink="">
      <xdr:nvSpPr>
        <xdr:cNvPr id="141" name="円/楕円 140"/>
        <xdr:cNvSpPr/>
      </xdr:nvSpPr>
      <xdr:spPr>
        <a:xfrm>
          <a:off x="2857500" y="97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55946</xdr:rowOff>
    </xdr:from>
    <xdr:ext cx="534377" cy="259045"/>
    <xdr:sp macro="" textlink="">
      <xdr:nvSpPr>
        <xdr:cNvPr id="142" name="テキスト ボックス 141"/>
        <xdr:cNvSpPr txBox="1"/>
      </xdr:nvSpPr>
      <xdr:spPr>
        <a:xfrm>
          <a:off x="2641111" y="94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22062</xdr:rowOff>
    </xdr:from>
    <xdr:to>
      <xdr:col>3</xdr:col>
      <xdr:colOff>3175</xdr:colOff>
      <xdr:row>57</xdr:row>
      <xdr:rowOff>123662</xdr:rowOff>
    </xdr:to>
    <xdr:sp macro="" textlink="">
      <xdr:nvSpPr>
        <xdr:cNvPr id="143" name="円/楕円 142"/>
        <xdr:cNvSpPr/>
      </xdr:nvSpPr>
      <xdr:spPr>
        <a:xfrm>
          <a:off x="1968500" y="97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140189</xdr:rowOff>
    </xdr:from>
    <xdr:ext cx="534377" cy="259045"/>
    <xdr:sp macro="" textlink="">
      <xdr:nvSpPr>
        <xdr:cNvPr id="144" name="テキスト ボックス 143"/>
        <xdr:cNvSpPr txBox="1"/>
      </xdr:nvSpPr>
      <xdr:spPr>
        <a:xfrm>
          <a:off x="1752111" y="95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12854</xdr:rowOff>
    </xdr:from>
    <xdr:to>
      <xdr:col>1</xdr:col>
      <xdr:colOff>485775</xdr:colOff>
      <xdr:row>57</xdr:row>
      <xdr:rowOff>114454</xdr:rowOff>
    </xdr:to>
    <xdr:sp macro="" textlink="">
      <xdr:nvSpPr>
        <xdr:cNvPr id="145" name="円/楕円 144"/>
        <xdr:cNvSpPr/>
      </xdr:nvSpPr>
      <xdr:spPr>
        <a:xfrm>
          <a:off x="1079500" y="97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130981</xdr:rowOff>
    </xdr:from>
    <xdr:ext cx="534377" cy="259045"/>
    <xdr:sp macro="" textlink="">
      <xdr:nvSpPr>
        <xdr:cNvPr id="146" name="テキスト ボックス 145"/>
        <xdr:cNvSpPr txBox="1"/>
      </xdr:nvSpPr>
      <xdr:spPr>
        <a:xfrm>
          <a:off x="863111" y="95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61557</xdr:rowOff>
    </xdr:from>
    <xdr:to>
      <xdr:col>6</xdr:col>
      <xdr:colOff>511175</xdr:colOff>
      <xdr:row>75</xdr:row>
      <xdr:rowOff>138367</xdr:rowOff>
    </xdr:to>
    <xdr:cxnSp macro="">
      <xdr:nvCxnSpPr>
        <xdr:cNvPr id="176" name="直線コネクタ 175"/>
        <xdr:cNvCxnSpPr/>
      </xdr:nvCxnSpPr>
      <xdr:spPr>
        <a:xfrm flipV="1">
          <a:off x="3797300" y="12920307"/>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138367</xdr:rowOff>
    </xdr:from>
    <xdr:to>
      <xdr:col>5</xdr:col>
      <xdr:colOff>358775</xdr:colOff>
      <xdr:row>76</xdr:row>
      <xdr:rowOff>43765</xdr:rowOff>
    </xdr:to>
    <xdr:cxnSp macro="">
      <xdr:nvCxnSpPr>
        <xdr:cNvPr id="179" name="直線コネクタ 178"/>
        <xdr:cNvCxnSpPr/>
      </xdr:nvCxnSpPr>
      <xdr:spPr>
        <a:xfrm flipV="1">
          <a:off x="2908300" y="12997117"/>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43765</xdr:rowOff>
    </xdr:from>
    <xdr:to>
      <xdr:col>4</xdr:col>
      <xdr:colOff>155575</xdr:colOff>
      <xdr:row>77</xdr:row>
      <xdr:rowOff>8903</xdr:rowOff>
    </xdr:to>
    <xdr:cxnSp macro="">
      <xdr:nvCxnSpPr>
        <xdr:cNvPr id="182" name="直線コネクタ 181"/>
        <xdr:cNvCxnSpPr/>
      </xdr:nvCxnSpPr>
      <xdr:spPr>
        <a:xfrm flipV="1">
          <a:off x="2019300" y="13073965"/>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127908</xdr:rowOff>
    </xdr:from>
    <xdr:to>
      <xdr:col>2</xdr:col>
      <xdr:colOff>638175</xdr:colOff>
      <xdr:row>77</xdr:row>
      <xdr:rowOff>8903</xdr:rowOff>
    </xdr:to>
    <xdr:cxnSp macro="">
      <xdr:nvCxnSpPr>
        <xdr:cNvPr id="185" name="直線コネクタ 184"/>
        <xdr:cNvCxnSpPr/>
      </xdr:nvCxnSpPr>
      <xdr:spPr>
        <a:xfrm>
          <a:off x="1130300" y="13158108"/>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10757</xdr:rowOff>
    </xdr:from>
    <xdr:to>
      <xdr:col>6</xdr:col>
      <xdr:colOff>561975</xdr:colOff>
      <xdr:row>75</xdr:row>
      <xdr:rowOff>112357</xdr:rowOff>
    </xdr:to>
    <xdr:sp macro="" textlink="">
      <xdr:nvSpPr>
        <xdr:cNvPr id="195" name="円/楕円 194"/>
        <xdr:cNvSpPr/>
      </xdr:nvSpPr>
      <xdr:spPr>
        <a:xfrm>
          <a:off x="4584700" y="12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33634</xdr:rowOff>
    </xdr:from>
    <xdr:ext cx="599010" cy="259045"/>
    <xdr:sp macro="" textlink="">
      <xdr:nvSpPr>
        <xdr:cNvPr id="196" name="民生費該当値テキスト"/>
        <xdr:cNvSpPr txBox="1"/>
      </xdr:nvSpPr>
      <xdr:spPr>
        <a:xfrm>
          <a:off x="4686300" y="127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87567</xdr:rowOff>
    </xdr:from>
    <xdr:to>
      <xdr:col>5</xdr:col>
      <xdr:colOff>409575</xdr:colOff>
      <xdr:row>76</xdr:row>
      <xdr:rowOff>17717</xdr:rowOff>
    </xdr:to>
    <xdr:sp macro="" textlink="">
      <xdr:nvSpPr>
        <xdr:cNvPr id="197" name="円/楕円 196"/>
        <xdr:cNvSpPr/>
      </xdr:nvSpPr>
      <xdr:spPr>
        <a:xfrm>
          <a:off x="3746500" y="129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34244</xdr:rowOff>
    </xdr:from>
    <xdr:ext cx="599010" cy="259045"/>
    <xdr:sp macro="" textlink="">
      <xdr:nvSpPr>
        <xdr:cNvPr id="198" name="テキスト ボックス 197"/>
        <xdr:cNvSpPr txBox="1"/>
      </xdr:nvSpPr>
      <xdr:spPr>
        <a:xfrm>
          <a:off x="3497794" y="127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131,070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164415</xdr:rowOff>
    </xdr:from>
    <xdr:to>
      <xdr:col>4</xdr:col>
      <xdr:colOff>206375</xdr:colOff>
      <xdr:row>76</xdr:row>
      <xdr:rowOff>94565</xdr:rowOff>
    </xdr:to>
    <xdr:sp macro="" textlink="">
      <xdr:nvSpPr>
        <xdr:cNvPr id="199" name="円/楕円 198"/>
        <xdr:cNvSpPr/>
      </xdr:nvSpPr>
      <xdr:spPr>
        <a:xfrm>
          <a:off x="2857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85692</xdr:rowOff>
    </xdr:from>
    <xdr:ext cx="599010" cy="259045"/>
    <xdr:sp macro="" textlink="">
      <xdr:nvSpPr>
        <xdr:cNvPr id="200" name="テキスト ボックス 199"/>
        <xdr:cNvSpPr txBox="1"/>
      </xdr:nvSpPr>
      <xdr:spPr>
        <a:xfrm>
          <a:off x="2608794" y="1311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129553</xdr:rowOff>
    </xdr:from>
    <xdr:to>
      <xdr:col>3</xdr:col>
      <xdr:colOff>3175</xdr:colOff>
      <xdr:row>77</xdr:row>
      <xdr:rowOff>59703</xdr:rowOff>
    </xdr:to>
    <xdr:sp macro="" textlink="">
      <xdr:nvSpPr>
        <xdr:cNvPr id="201" name="円/楕円 200"/>
        <xdr:cNvSpPr/>
      </xdr:nvSpPr>
      <xdr:spPr>
        <a:xfrm>
          <a:off x="1968500" y="131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50830</xdr:rowOff>
    </xdr:from>
    <xdr:ext cx="599010" cy="259045"/>
    <xdr:sp macro="" textlink="">
      <xdr:nvSpPr>
        <xdr:cNvPr id="202" name="テキスト ボックス 201"/>
        <xdr:cNvSpPr txBox="1"/>
      </xdr:nvSpPr>
      <xdr:spPr>
        <a:xfrm>
          <a:off x="1719794" y="1325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77108</xdr:rowOff>
    </xdr:from>
    <xdr:to>
      <xdr:col>1</xdr:col>
      <xdr:colOff>485775</xdr:colOff>
      <xdr:row>77</xdr:row>
      <xdr:rowOff>7258</xdr:rowOff>
    </xdr:to>
    <xdr:sp macro="" textlink="">
      <xdr:nvSpPr>
        <xdr:cNvPr id="203" name="円/楕円 202"/>
        <xdr:cNvSpPr/>
      </xdr:nvSpPr>
      <xdr:spPr>
        <a:xfrm>
          <a:off x="1079500" y="131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169835</xdr:rowOff>
    </xdr:from>
    <xdr:ext cx="599010" cy="259045"/>
    <xdr:sp macro="" textlink="">
      <xdr:nvSpPr>
        <xdr:cNvPr id="204" name="テキスト ボックス 203"/>
        <xdr:cNvSpPr txBox="1"/>
      </xdr:nvSpPr>
      <xdr:spPr>
        <a:xfrm>
          <a:off x="830794" y="1320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17551</xdr:rowOff>
    </xdr:from>
    <xdr:to>
      <xdr:col>6</xdr:col>
      <xdr:colOff>511175</xdr:colOff>
      <xdr:row>96</xdr:row>
      <xdr:rowOff>100915</xdr:rowOff>
    </xdr:to>
    <xdr:cxnSp macro="">
      <xdr:nvCxnSpPr>
        <xdr:cNvPr id="234" name="直線コネクタ 233"/>
        <xdr:cNvCxnSpPr/>
      </xdr:nvCxnSpPr>
      <xdr:spPr>
        <a:xfrm flipV="1">
          <a:off x="3797300" y="16476751"/>
          <a:ext cx="8382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157874</xdr:rowOff>
    </xdr:from>
    <xdr:to>
      <xdr:col>5</xdr:col>
      <xdr:colOff>358775</xdr:colOff>
      <xdr:row>96</xdr:row>
      <xdr:rowOff>100915</xdr:rowOff>
    </xdr:to>
    <xdr:cxnSp macro="">
      <xdr:nvCxnSpPr>
        <xdr:cNvPr id="237" name="直線コネクタ 236"/>
        <xdr:cNvCxnSpPr/>
      </xdr:nvCxnSpPr>
      <xdr:spPr>
        <a:xfrm>
          <a:off x="2908300" y="16445624"/>
          <a:ext cx="889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157874</xdr:rowOff>
    </xdr:from>
    <xdr:to>
      <xdr:col>4</xdr:col>
      <xdr:colOff>155575</xdr:colOff>
      <xdr:row>96</xdr:row>
      <xdr:rowOff>99124</xdr:rowOff>
    </xdr:to>
    <xdr:cxnSp macro="">
      <xdr:nvCxnSpPr>
        <xdr:cNvPr id="240" name="直線コネクタ 239"/>
        <xdr:cNvCxnSpPr/>
      </xdr:nvCxnSpPr>
      <xdr:spPr>
        <a:xfrm flipV="1">
          <a:off x="2019300" y="16445624"/>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55042</xdr:rowOff>
    </xdr:from>
    <xdr:to>
      <xdr:col>2</xdr:col>
      <xdr:colOff>638175</xdr:colOff>
      <xdr:row>96</xdr:row>
      <xdr:rowOff>99124</xdr:rowOff>
    </xdr:to>
    <xdr:cxnSp macro="">
      <xdr:nvCxnSpPr>
        <xdr:cNvPr id="243" name="直線コネクタ 242"/>
        <xdr:cNvCxnSpPr/>
      </xdr:nvCxnSpPr>
      <xdr:spPr>
        <a:xfrm>
          <a:off x="1130300" y="16514242"/>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138201</xdr:rowOff>
    </xdr:from>
    <xdr:to>
      <xdr:col>6</xdr:col>
      <xdr:colOff>561975</xdr:colOff>
      <xdr:row>96</xdr:row>
      <xdr:rowOff>68351</xdr:rowOff>
    </xdr:to>
    <xdr:sp macro="" textlink="">
      <xdr:nvSpPr>
        <xdr:cNvPr id="253" name="円/楕円 252"/>
        <xdr:cNvSpPr/>
      </xdr:nvSpPr>
      <xdr:spPr>
        <a:xfrm>
          <a:off x="4584700" y="1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116628</xdr:rowOff>
    </xdr:from>
    <xdr:ext cx="534377" cy="259045"/>
    <xdr:sp macro="" textlink="">
      <xdr:nvSpPr>
        <xdr:cNvPr id="254" name="衛生費該当値テキスト"/>
        <xdr:cNvSpPr txBox="1"/>
      </xdr:nvSpPr>
      <xdr:spPr>
        <a:xfrm>
          <a:off x="4686300"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50115</xdr:rowOff>
    </xdr:from>
    <xdr:to>
      <xdr:col>5</xdr:col>
      <xdr:colOff>409575</xdr:colOff>
      <xdr:row>96</xdr:row>
      <xdr:rowOff>151715</xdr:rowOff>
    </xdr:to>
    <xdr:sp macro="" textlink="">
      <xdr:nvSpPr>
        <xdr:cNvPr id="255" name="円/楕円 254"/>
        <xdr:cNvSpPr/>
      </xdr:nvSpPr>
      <xdr:spPr>
        <a:xfrm>
          <a:off x="3746500" y="165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168242</xdr:rowOff>
    </xdr:from>
    <xdr:ext cx="534377" cy="259045"/>
    <xdr:sp macro="" textlink="">
      <xdr:nvSpPr>
        <xdr:cNvPr id="256" name="テキスト ボックス 255"/>
        <xdr:cNvSpPr txBox="1"/>
      </xdr:nvSpPr>
      <xdr:spPr>
        <a:xfrm>
          <a:off x="3530111" y="162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107074</xdr:rowOff>
    </xdr:from>
    <xdr:to>
      <xdr:col>4</xdr:col>
      <xdr:colOff>206375</xdr:colOff>
      <xdr:row>96</xdr:row>
      <xdr:rowOff>37224</xdr:rowOff>
    </xdr:to>
    <xdr:sp macro="" textlink="">
      <xdr:nvSpPr>
        <xdr:cNvPr id="257" name="円/楕円 256"/>
        <xdr:cNvSpPr/>
      </xdr:nvSpPr>
      <xdr:spPr>
        <a:xfrm>
          <a:off x="2857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53751</xdr:rowOff>
    </xdr:from>
    <xdr:ext cx="534377" cy="259045"/>
    <xdr:sp macro="" textlink="">
      <xdr:nvSpPr>
        <xdr:cNvPr id="258" name="テキスト ボックス 257"/>
        <xdr:cNvSpPr txBox="1"/>
      </xdr:nvSpPr>
      <xdr:spPr>
        <a:xfrm>
          <a:off x="2641111" y="161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48324</xdr:rowOff>
    </xdr:from>
    <xdr:to>
      <xdr:col>3</xdr:col>
      <xdr:colOff>3175</xdr:colOff>
      <xdr:row>96</xdr:row>
      <xdr:rowOff>149924</xdr:rowOff>
    </xdr:to>
    <xdr:sp macro="" textlink="">
      <xdr:nvSpPr>
        <xdr:cNvPr id="259" name="円/楕円 258"/>
        <xdr:cNvSpPr/>
      </xdr:nvSpPr>
      <xdr:spPr>
        <a:xfrm>
          <a:off x="1968500" y="165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166451</xdr:rowOff>
    </xdr:from>
    <xdr:ext cx="534377" cy="259045"/>
    <xdr:sp macro="" textlink="">
      <xdr:nvSpPr>
        <xdr:cNvPr id="260" name="テキスト ボックス 259"/>
        <xdr:cNvSpPr txBox="1"/>
      </xdr:nvSpPr>
      <xdr:spPr>
        <a:xfrm>
          <a:off x="1752111" y="162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4242</xdr:rowOff>
    </xdr:from>
    <xdr:to>
      <xdr:col>1</xdr:col>
      <xdr:colOff>485775</xdr:colOff>
      <xdr:row>96</xdr:row>
      <xdr:rowOff>105842</xdr:rowOff>
    </xdr:to>
    <xdr:sp macro="" textlink="">
      <xdr:nvSpPr>
        <xdr:cNvPr id="261" name="円/楕円 260"/>
        <xdr:cNvSpPr/>
      </xdr:nvSpPr>
      <xdr:spPr>
        <a:xfrm>
          <a:off x="1079500" y="164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122369</xdr:rowOff>
    </xdr:from>
    <xdr:ext cx="534377" cy="259045"/>
    <xdr:sp macro="" textlink="">
      <xdr:nvSpPr>
        <xdr:cNvPr id="262" name="テキスト ボックス 261"/>
        <xdr:cNvSpPr txBox="1"/>
      </xdr:nvSpPr>
      <xdr:spPr>
        <a:xfrm>
          <a:off x="863111" y="162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26467</xdr:rowOff>
    </xdr:from>
    <xdr:to>
      <xdr:col>15</xdr:col>
      <xdr:colOff>180975</xdr:colOff>
      <xdr:row>39</xdr:row>
      <xdr:rowOff>31267</xdr:rowOff>
    </xdr:to>
    <xdr:cxnSp macro="">
      <xdr:nvCxnSpPr>
        <xdr:cNvPr id="291" name="直線コネクタ 290"/>
        <xdr:cNvCxnSpPr/>
      </xdr:nvCxnSpPr>
      <xdr:spPr>
        <a:xfrm>
          <a:off x="9639300" y="6713017"/>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26467</xdr:rowOff>
    </xdr:from>
    <xdr:to>
      <xdr:col>14</xdr:col>
      <xdr:colOff>28575</xdr:colOff>
      <xdr:row>39</xdr:row>
      <xdr:rowOff>28905</xdr:rowOff>
    </xdr:to>
    <xdr:cxnSp macro="">
      <xdr:nvCxnSpPr>
        <xdr:cNvPr id="294" name="直線コネクタ 293"/>
        <xdr:cNvCxnSpPr/>
      </xdr:nvCxnSpPr>
      <xdr:spPr>
        <a:xfrm flipV="1">
          <a:off x="8750300" y="671301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27610</xdr:rowOff>
    </xdr:from>
    <xdr:to>
      <xdr:col>12</xdr:col>
      <xdr:colOff>511175</xdr:colOff>
      <xdr:row>39</xdr:row>
      <xdr:rowOff>28905</xdr:rowOff>
    </xdr:to>
    <xdr:cxnSp macro="">
      <xdr:nvCxnSpPr>
        <xdr:cNvPr id="297" name="直線コネクタ 296"/>
        <xdr:cNvCxnSpPr/>
      </xdr:nvCxnSpPr>
      <xdr:spPr>
        <a:xfrm>
          <a:off x="7861300" y="671416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22961</xdr:rowOff>
    </xdr:from>
    <xdr:to>
      <xdr:col>11</xdr:col>
      <xdr:colOff>307975</xdr:colOff>
      <xdr:row>39</xdr:row>
      <xdr:rowOff>27610</xdr:rowOff>
    </xdr:to>
    <xdr:cxnSp macro="">
      <xdr:nvCxnSpPr>
        <xdr:cNvPr id="300" name="直線コネクタ 299"/>
        <xdr:cNvCxnSpPr/>
      </xdr:nvCxnSpPr>
      <xdr:spPr>
        <a:xfrm>
          <a:off x="6972300" y="670951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151917</xdr:rowOff>
    </xdr:from>
    <xdr:to>
      <xdr:col>15</xdr:col>
      <xdr:colOff>231775</xdr:colOff>
      <xdr:row>39</xdr:row>
      <xdr:rowOff>82067</xdr:rowOff>
    </xdr:to>
    <xdr:sp macro="" textlink="">
      <xdr:nvSpPr>
        <xdr:cNvPr id="310" name="円/楕円 309"/>
        <xdr:cNvSpPr/>
      </xdr:nvSpPr>
      <xdr:spPr>
        <a:xfrm>
          <a:off x="104267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66844</xdr:rowOff>
    </xdr:from>
    <xdr:ext cx="378565" cy="259045"/>
    <xdr:sp macro="" textlink="">
      <xdr:nvSpPr>
        <xdr:cNvPr id="311" name="労働費該当値テキスト"/>
        <xdr:cNvSpPr txBox="1"/>
      </xdr:nvSpPr>
      <xdr:spPr>
        <a:xfrm>
          <a:off x="10528300" y="658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147117</xdr:rowOff>
    </xdr:from>
    <xdr:to>
      <xdr:col>14</xdr:col>
      <xdr:colOff>79375</xdr:colOff>
      <xdr:row>39</xdr:row>
      <xdr:rowOff>77267</xdr:rowOff>
    </xdr:to>
    <xdr:sp macro="" textlink="">
      <xdr:nvSpPr>
        <xdr:cNvPr id="312" name="円/楕円 311"/>
        <xdr:cNvSpPr/>
      </xdr:nvSpPr>
      <xdr:spPr>
        <a:xfrm>
          <a:off x="9588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68394</xdr:rowOff>
    </xdr:from>
    <xdr:ext cx="378565" cy="259045"/>
    <xdr:sp macro="" textlink="">
      <xdr:nvSpPr>
        <xdr:cNvPr id="313" name="テキスト ボックス 312"/>
        <xdr:cNvSpPr txBox="1"/>
      </xdr:nvSpPr>
      <xdr:spPr>
        <a:xfrm>
          <a:off x="9450017" y="67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149555</xdr:rowOff>
    </xdr:from>
    <xdr:to>
      <xdr:col>12</xdr:col>
      <xdr:colOff>561975</xdr:colOff>
      <xdr:row>39</xdr:row>
      <xdr:rowOff>79705</xdr:rowOff>
    </xdr:to>
    <xdr:sp macro="" textlink="">
      <xdr:nvSpPr>
        <xdr:cNvPr id="314" name="円/楕円 313"/>
        <xdr:cNvSpPr/>
      </xdr:nvSpPr>
      <xdr:spPr>
        <a:xfrm>
          <a:off x="8699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70832</xdr:rowOff>
    </xdr:from>
    <xdr:ext cx="378565" cy="259045"/>
    <xdr:sp macro="" textlink="">
      <xdr:nvSpPr>
        <xdr:cNvPr id="315" name="テキスト ボックス 314"/>
        <xdr:cNvSpPr txBox="1"/>
      </xdr:nvSpPr>
      <xdr:spPr>
        <a:xfrm>
          <a:off x="8561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148260</xdr:rowOff>
    </xdr:from>
    <xdr:to>
      <xdr:col>11</xdr:col>
      <xdr:colOff>358775</xdr:colOff>
      <xdr:row>39</xdr:row>
      <xdr:rowOff>78410</xdr:rowOff>
    </xdr:to>
    <xdr:sp macro="" textlink="">
      <xdr:nvSpPr>
        <xdr:cNvPr id="316" name="円/楕円 315"/>
        <xdr:cNvSpPr/>
      </xdr:nvSpPr>
      <xdr:spPr>
        <a:xfrm>
          <a:off x="7810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69537</xdr:rowOff>
    </xdr:from>
    <xdr:ext cx="378565" cy="259045"/>
    <xdr:sp macro="" textlink="">
      <xdr:nvSpPr>
        <xdr:cNvPr id="317" name="テキスト ボックス 316"/>
        <xdr:cNvSpPr txBox="1"/>
      </xdr:nvSpPr>
      <xdr:spPr>
        <a:xfrm>
          <a:off x="7672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143611</xdr:rowOff>
    </xdr:from>
    <xdr:to>
      <xdr:col>10</xdr:col>
      <xdr:colOff>155575</xdr:colOff>
      <xdr:row>39</xdr:row>
      <xdr:rowOff>73761</xdr:rowOff>
    </xdr:to>
    <xdr:sp macro="" textlink="">
      <xdr:nvSpPr>
        <xdr:cNvPr id="318" name="円/楕円 317"/>
        <xdr:cNvSpPr/>
      </xdr:nvSpPr>
      <xdr:spPr>
        <a:xfrm>
          <a:off x="6921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64888</xdr:rowOff>
    </xdr:from>
    <xdr:ext cx="378565" cy="259045"/>
    <xdr:sp macro="" textlink="">
      <xdr:nvSpPr>
        <xdr:cNvPr id="319" name="テキスト ボックス 318"/>
        <xdr:cNvSpPr txBox="1"/>
      </xdr:nvSpPr>
      <xdr:spPr>
        <a:xfrm>
          <a:off x="6783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17361</xdr:rowOff>
    </xdr:from>
    <xdr:to>
      <xdr:col>15</xdr:col>
      <xdr:colOff>180975</xdr:colOff>
      <xdr:row>58</xdr:row>
      <xdr:rowOff>19571</xdr:rowOff>
    </xdr:to>
    <xdr:cxnSp macro="">
      <xdr:nvCxnSpPr>
        <xdr:cNvPr id="348" name="直線コネクタ 347"/>
        <xdr:cNvCxnSpPr/>
      </xdr:nvCxnSpPr>
      <xdr:spPr>
        <a:xfrm>
          <a:off x="9639300" y="9961461"/>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135852</xdr:rowOff>
    </xdr:from>
    <xdr:to>
      <xdr:col>14</xdr:col>
      <xdr:colOff>28575</xdr:colOff>
      <xdr:row>58</xdr:row>
      <xdr:rowOff>17361</xdr:rowOff>
    </xdr:to>
    <xdr:cxnSp macro="">
      <xdr:nvCxnSpPr>
        <xdr:cNvPr id="351" name="直線コネクタ 350"/>
        <xdr:cNvCxnSpPr/>
      </xdr:nvCxnSpPr>
      <xdr:spPr>
        <a:xfrm>
          <a:off x="8750300" y="9908502"/>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135852</xdr:rowOff>
    </xdr:from>
    <xdr:to>
      <xdr:col>12</xdr:col>
      <xdr:colOff>511175</xdr:colOff>
      <xdr:row>58</xdr:row>
      <xdr:rowOff>24524</xdr:rowOff>
    </xdr:to>
    <xdr:cxnSp macro="">
      <xdr:nvCxnSpPr>
        <xdr:cNvPr id="354" name="直線コネクタ 353"/>
        <xdr:cNvCxnSpPr/>
      </xdr:nvCxnSpPr>
      <xdr:spPr>
        <a:xfrm flipV="1">
          <a:off x="7861300" y="9908502"/>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14846</xdr:rowOff>
    </xdr:from>
    <xdr:to>
      <xdr:col>11</xdr:col>
      <xdr:colOff>307975</xdr:colOff>
      <xdr:row>58</xdr:row>
      <xdr:rowOff>24524</xdr:rowOff>
    </xdr:to>
    <xdr:cxnSp macro="">
      <xdr:nvCxnSpPr>
        <xdr:cNvPr id="357" name="直線コネクタ 356"/>
        <xdr:cNvCxnSpPr/>
      </xdr:nvCxnSpPr>
      <xdr:spPr>
        <a:xfrm>
          <a:off x="6972300" y="9958946"/>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140221</xdr:rowOff>
    </xdr:from>
    <xdr:to>
      <xdr:col>15</xdr:col>
      <xdr:colOff>231775</xdr:colOff>
      <xdr:row>58</xdr:row>
      <xdr:rowOff>70371</xdr:rowOff>
    </xdr:to>
    <xdr:sp macro="" textlink="">
      <xdr:nvSpPr>
        <xdr:cNvPr id="367" name="円/楕円 366"/>
        <xdr:cNvSpPr/>
      </xdr:nvSpPr>
      <xdr:spPr>
        <a:xfrm>
          <a:off x="10426700" y="99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118648</xdr:rowOff>
    </xdr:from>
    <xdr:ext cx="469744" cy="259045"/>
    <xdr:sp macro="" textlink="">
      <xdr:nvSpPr>
        <xdr:cNvPr id="368" name="農林水産業費該当値テキスト"/>
        <xdr:cNvSpPr txBox="1"/>
      </xdr:nvSpPr>
      <xdr:spPr>
        <a:xfrm>
          <a:off x="10528300" y="98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138011</xdr:rowOff>
    </xdr:from>
    <xdr:to>
      <xdr:col>14</xdr:col>
      <xdr:colOff>79375</xdr:colOff>
      <xdr:row>58</xdr:row>
      <xdr:rowOff>68161</xdr:rowOff>
    </xdr:to>
    <xdr:sp macro="" textlink="">
      <xdr:nvSpPr>
        <xdr:cNvPr id="369" name="円/楕円 368"/>
        <xdr:cNvSpPr/>
      </xdr:nvSpPr>
      <xdr:spPr>
        <a:xfrm>
          <a:off x="9588500" y="99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59288</xdr:rowOff>
    </xdr:from>
    <xdr:ext cx="469744" cy="259045"/>
    <xdr:sp macro="" textlink="">
      <xdr:nvSpPr>
        <xdr:cNvPr id="370" name="テキスト ボックス 369"/>
        <xdr:cNvSpPr txBox="1"/>
      </xdr:nvSpPr>
      <xdr:spPr>
        <a:xfrm>
          <a:off x="9404427" y="1000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85052</xdr:rowOff>
    </xdr:from>
    <xdr:to>
      <xdr:col>12</xdr:col>
      <xdr:colOff>561975</xdr:colOff>
      <xdr:row>58</xdr:row>
      <xdr:rowOff>15202</xdr:rowOff>
    </xdr:to>
    <xdr:sp macro="" textlink="">
      <xdr:nvSpPr>
        <xdr:cNvPr id="371" name="円/楕円 370"/>
        <xdr:cNvSpPr/>
      </xdr:nvSpPr>
      <xdr:spPr>
        <a:xfrm>
          <a:off x="8699500" y="98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6329</xdr:rowOff>
    </xdr:from>
    <xdr:ext cx="469744" cy="259045"/>
    <xdr:sp macro="" textlink="">
      <xdr:nvSpPr>
        <xdr:cNvPr id="372" name="テキスト ボックス 371"/>
        <xdr:cNvSpPr txBox="1"/>
      </xdr:nvSpPr>
      <xdr:spPr>
        <a:xfrm>
          <a:off x="8515427" y="995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145174</xdr:rowOff>
    </xdr:from>
    <xdr:to>
      <xdr:col>11</xdr:col>
      <xdr:colOff>358775</xdr:colOff>
      <xdr:row>58</xdr:row>
      <xdr:rowOff>75324</xdr:rowOff>
    </xdr:to>
    <xdr:sp macro="" textlink="">
      <xdr:nvSpPr>
        <xdr:cNvPr id="373" name="円/楕円 372"/>
        <xdr:cNvSpPr/>
      </xdr:nvSpPr>
      <xdr:spPr>
        <a:xfrm>
          <a:off x="7810500" y="99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66451</xdr:rowOff>
    </xdr:from>
    <xdr:ext cx="469744" cy="259045"/>
    <xdr:sp macro="" textlink="">
      <xdr:nvSpPr>
        <xdr:cNvPr id="374" name="テキスト ボックス 373"/>
        <xdr:cNvSpPr txBox="1"/>
      </xdr:nvSpPr>
      <xdr:spPr>
        <a:xfrm>
          <a:off x="7626427" y="1001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135496</xdr:rowOff>
    </xdr:from>
    <xdr:to>
      <xdr:col>10</xdr:col>
      <xdr:colOff>155575</xdr:colOff>
      <xdr:row>58</xdr:row>
      <xdr:rowOff>65646</xdr:rowOff>
    </xdr:to>
    <xdr:sp macro="" textlink="">
      <xdr:nvSpPr>
        <xdr:cNvPr id="375" name="円/楕円 374"/>
        <xdr:cNvSpPr/>
      </xdr:nvSpPr>
      <xdr:spPr>
        <a:xfrm>
          <a:off x="69215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56773</xdr:rowOff>
    </xdr:from>
    <xdr:ext cx="469744" cy="259045"/>
    <xdr:sp macro="" textlink="">
      <xdr:nvSpPr>
        <xdr:cNvPr id="376" name="テキスト ボックス 375"/>
        <xdr:cNvSpPr txBox="1"/>
      </xdr:nvSpPr>
      <xdr:spPr>
        <a:xfrm>
          <a:off x="6737427" y="100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125892</xdr:rowOff>
    </xdr:from>
    <xdr:to>
      <xdr:col>15</xdr:col>
      <xdr:colOff>180975</xdr:colOff>
      <xdr:row>74</xdr:row>
      <xdr:rowOff>6563</xdr:rowOff>
    </xdr:to>
    <xdr:cxnSp macro="">
      <xdr:nvCxnSpPr>
        <xdr:cNvPr id="403" name="直線コネクタ 402"/>
        <xdr:cNvCxnSpPr/>
      </xdr:nvCxnSpPr>
      <xdr:spPr>
        <a:xfrm>
          <a:off x="9639300" y="12470292"/>
          <a:ext cx="838200" cy="2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125892</xdr:rowOff>
    </xdr:from>
    <xdr:to>
      <xdr:col>14</xdr:col>
      <xdr:colOff>28575</xdr:colOff>
      <xdr:row>73</xdr:row>
      <xdr:rowOff>92334</xdr:rowOff>
    </xdr:to>
    <xdr:cxnSp macro="">
      <xdr:nvCxnSpPr>
        <xdr:cNvPr id="406" name="直線コネクタ 405"/>
        <xdr:cNvCxnSpPr/>
      </xdr:nvCxnSpPr>
      <xdr:spPr>
        <a:xfrm flipV="1">
          <a:off x="8750300" y="12470292"/>
          <a:ext cx="889000" cy="1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92334</xdr:rowOff>
    </xdr:from>
    <xdr:to>
      <xdr:col>12</xdr:col>
      <xdr:colOff>511175</xdr:colOff>
      <xdr:row>73</xdr:row>
      <xdr:rowOff>120772</xdr:rowOff>
    </xdr:to>
    <xdr:cxnSp macro="">
      <xdr:nvCxnSpPr>
        <xdr:cNvPr id="409" name="直線コネクタ 408"/>
        <xdr:cNvCxnSpPr/>
      </xdr:nvCxnSpPr>
      <xdr:spPr>
        <a:xfrm flipV="1">
          <a:off x="7861300" y="12608184"/>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120772</xdr:rowOff>
    </xdr:from>
    <xdr:to>
      <xdr:col>11</xdr:col>
      <xdr:colOff>307975</xdr:colOff>
      <xdr:row>73</xdr:row>
      <xdr:rowOff>158125</xdr:rowOff>
    </xdr:to>
    <xdr:cxnSp macro="">
      <xdr:nvCxnSpPr>
        <xdr:cNvPr id="412" name="直線コネクタ 411"/>
        <xdr:cNvCxnSpPr/>
      </xdr:nvCxnSpPr>
      <xdr:spPr>
        <a:xfrm flipV="1">
          <a:off x="6972300" y="12636622"/>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127213</xdr:rowOff>
    </xdr:from>
    <xdr:to>
      <xdr:col>15</xdr:col>
      <xdr:colOff>231775</xdr:colOff>
      <xdr:row>74</xdr:row>
      <xdr:rowOff>57363</xdr:rowOff>
    </xdr:to>
    <xdr:sp macro="" textlink="">
      <xdr:nvSpPr>
        <xdr:cNvPr id="422" name="円/楕円 421"/>
        <xdr:cNvSpPr/>
      </xdr:nvSpPr>
      <xdr:spPr>
        <a:xfrm>
          <a:off x="10426700" y="126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150090</xdr:rowOff>
    </xdr:from>
    <xdr:ext cx="534377" cy="259045"/>
    <xdr:sp macro="" textlink="">
      <xdr:nvSpPr>
        <xdr:cNvPr id="423" name="商工費該当値テキスト"/>
        <xdr:cNvSpPr txBox="1"/>
      </xdr:nvSpPr>
      <xdr:spPr>
        <a:xfrm>
          <a:off x="10528300" y="124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75092</xdr:rowOff>
    </xdr:from>
    <xdr:to>
      <xdr:col>14</xdr:col>
      <xdr:colOff>79375</xdr:colOff>
      <xdr:row>73</xdr:row>
      <xdr:rowOff>5242</xdr:rowOff>
    </xdr:to>
    <xdr:sp macro="" textlink="">
      <xdr:nvSpPr>
        <xdr:cNvPr id="424" name="円/楕円 423"/>
        <xdr:cNvSpPr/>
      </xdr:nvSpPr>
      <xdr:spPr>
        <a:xfrm>
          <a:off x="9588500" y="12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21769</xdr:rowOff>
    </xdr:from>
    <xdr:ext cx="534377" cy="259045"/>
    <xdr:sp macro="" textlink="">
      <xdr:nvSpPr>
        <xdr:cNvPr id="425" name="テキスト ボックス 424"/>
        <xdr:cNvSpPr txBox="1"/>
      </xdr:nvSpPr>
      <xdr:spPr>
        <a:xfrm>
          <a:off x="9372111" y="121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41534</xdr:rowOff>
    </xdr:from>
    <xdr:to>
      <xdr:col>12</xdr:col>
      <xdr:colOff>561975</xdr:colOff>
      <xdr:row>73</xdr:row>
      <xdr:rowOff>143134</xdr:rowOff>
    </xdr:to>
    <xdr:sp macro="" textlink="">
      <xdr:nvSpPr>
        <xdr:cNvPr id="426" name="円/楕円 425"/>
        <xdr:cNvSpPr/>
      </xdr:nvSpPr>
      <xdr:spPr>
        <a:xfrm>
          <a:off x="8699500" y="125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159661</xdr:rowOff>
    </xdr:from>
    <xdr:ext cx="534377" cy="259045"/>
    <xdr:sp macro="" textlink="">
      <xdr:nvSpPr>
        <xdr:cNvPr id="427" name="テキスト ボックス 426"/>
        <xdr:cNvSpPr txBox="1"/>
      </xdr:nvSpPr>
      <xdr:spPr>
        <a:xfrm>
          <a:off x="8483111" y="123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69972</xdr:rowOff>
    </xdr:from>
    <xdr:to>
      <xdr:col>11</xdr:col>
      <xdr:colOff>358775</xdr:colOff>
      <xdr:row>74</xdr:row>
      <xdr:rowOff>122</xdr:rowOff>
    </xdr:to>
    <xdr:sp macro="" textlink="">
      <xdr:nvSpPr>
        <xdr:cNvPr id="428" name="円/楕円 427"/>
        <xdr:cNvSpPr/>
      </xdr:nvSpPr>
      <xdr:spPr>
        <a:xfrm>
          <a:off x="7810500" y="125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16649</xdr:rowOff>
    </xdr:from>
    <xdr:ext cx="534377" cy="259045"/>
    <xdr:sp macro="" textlink="">
      <xdr:nvSpPr>
        <xdr:cNvPr id="429" name="テキスト ボックス 428"/>
        <xdr:cNvSpPr txBox="1"/>
      </xdr:nvSpPr>
      <xdr:spPr>
        <a:xfrm>
          <a:off x="7594111" y="123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107325</xdr:rowOff>
    </xdr:from>
    <xdr:to>
      <xdr:col>10</xdr:col>
      <xdr:colOff>155575</xdr:colOff>
      <xdr:row>74</xdr:row>
      <xdr:rowOff>37475</xdr:rowOff>
    </xdr:to>
    <xdr:sp macro="" textlink="">
      <xdr:nvSpPr>
        <xdr:cNvPr id="430" name="円/楕円 429"/>
        <xdr:cNvSpPr/>
      </xdr:nvSpPr>
      <xdr:spPr>
        <a:xfrm>
          <a:off x="6921500" y="126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54002</xdr:rowOff>
    </xdr:from>
    <xdr:ext cx="534377" cy="259045"/>
    <xdr:sp macro="" textlink="">
      <xdr:nvSpPr>
        <xdr:cNvPr id="431" name="テキスト ボックス 430"/>
        <xdr:cNvSpPr txBox="1"/>
      </xdr:nvSpPr>
      <xdr:spPr>
        <a:xfrm>
          <a:off x="6705111" y="123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55657</xdr:rowOff>
    </xdr:from>
    <xdr:to>
      <xdr:col>15</xdr:col>
      <xdr:colOff>180975</xdr:colOff>
      <xdr:row>98</xdr:row>
      <xdr:rowOff>61322</xdr:rowOff>
    </xdr:to>
    <xdr:cxnSp macro="">
      <xdr:nvCxnSpPr>
        <xdr:cNvPr id="458" name="直線コネクタ 457"/>
        <xdr:cNvCxnSpPr/>
      </xdr:nvCxnSpPr>
      <xdr:spPr>
        <a:xfrm flipV="1">
          <a:off x="9639300" y="16857757"/>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56696</xdr:rowOff>
    </xdr:from>
    <xdr:to>
      <xdr:col>14</xdr:col>
      <xdr:colOff>28575</xdr:colOff>
      <xdr:row>98</xdr:row>
      <xdr:rowOff>61322</xdr:rowOff>
    </xdr:to>
    <xdr:cxnSp macro="">
      <xdr:nvCxnSpPr>
        <xdr:cNvPr id="461" name="直線コネクタ 460"/>
        <xdr:cNvCxnSpPr/>
      </xdr:nvCxnSpPr>
      <xdr:spPr>
        <a:xfrm>
          <a:off x="8750300" y="16858796"/>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56696</xdr:rowOff>
    </xdr:from>
    <xdr:to>
      <xdr:col>12</xdr:col>
      <xdr:colOff>511175</xdr:colOff>
      <xdr:row>98</xdr:row>
      <xdr:rowOff>60883</xdr:rowOff>
    </xdr:to>
    <xdr:cxnSp macro="">
      <xdr:nvCxnSpPr>
        <xdr:cNvPr id="464" name="直線コネクタ 463"/>
        <xdr:cNvCxnSpPr/>
      </xdr:nvCxnSpPr>
      <xdr:spPr>
        <a:xfrm flipV="1">
          <a:off x="7861300" y="16858796"/>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60883</xdr:rowOff>
    </xdr:from>
    <xdr:to>
      <xdr:col>11</xdr:col>
      <xdr:colOff>307975</xdr:colOff>
      <xdr:row>98</xdr:row>
      <xdr:rowOff>63440</xdr:rowOff>
    </xdr:to>
    <xdr:cxnSp macro="">
      <xdr:nvCxnSpPr>
        <xdr:cNvPr id="467" name="直線コネクタ 466"/>
        <xdr:cNvCxnSpPr/>
      </xdr:nvCxnSpPr>
      <xdr:spPr>
        <a:xfrm flipV="1">
          <a:off x="6972300" y="16862983"/>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4857</xdr:rowOff>
    </xdr:from>
    <xdr:to>
      <xdr:col>15</xdr:col>
      <xdr:colOff>231775</xdr:colOff>
      <xdr:row>98</xdr:row>
      <xdr:rowOff>106457</xdr:rowOff>
    </xdr:to>
    <xdr:sp macro="" textlink="">
      <xdr:nvSpPr>
        <xdr:cNvPr id="477" name="円/楕円 476"/>
        <xdr:cNvSpPr/>
      </xdr:nvSpPr>
      <xdr:spPr>
        <a:xfrm>
          <a:off x="10426700" y="168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78"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10522</xdr:rowOff>
    </xdr:from>
    <xdr:to>
      <xdr:col>14</xdr:col>
      <xdr:colOff>79375</xdr:colOff>
      <xdr:row>98</xdr:row>
      <xdr:rowOff>112122</xdr:rowOff>
    </xdr:to>
    <xdr:sp macro="" textlink="">
      <xdr:nvSpPr>
        <xdr:cNvPr id="479" name="円/楕円 478"/>
        <xdr:cNvSpPr/>
      </xdr:nvSpPr>
      <xdr:spPr>
        <a:xfrm>
          <a:off x="9588500" y="168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103249</xdr:rowOff>
    </xdr:from>
    <xdr:ext cx="534377" cy="259045"/>
    <xdr:sp macro="" textlink="">
      <xdr:nvSpPr>
        <xdr:cNvPr id="480" name="テキスト ボックス 479"/>
        <xdr:cNvSpPr txBox="1"/>
      </xdr:nvSpPr>
      <xdr:spPr>
        <a:xfrm>
          <a:off x="9372111" y="169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5896</xdr:rowOff>
    </xdr:from>
    <xdr:to>
      <xdr:col>12</xdr:col>
      <xdr:colOff>561975</xdr:colOff>
      <xdr:row>98</xdr:row>
      <xdr:rowOff>107496</xdr:rowOff>
    </xdr:to>
    <xdr:sp macro="" textlink="">
      <xdr:nvSpPr>
        <xdr:cNvPr id="481" name="円/楕円 480"/>
        <xdr:cNvSpPr/>
      </xdr:nvSpPr>
      <xdr:spPr>
        <a:xfrm>
          <a:off x="8699500" y="168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98623</xdr:rowOff>
    </xdr:from>
    <xdr:ext cx="534377" cy="259045"/>
    <xdr:sp macro="" textlink="">
      <xdr:nvSpPr>
        <xdr:cNvPr id="482" name="テキスト ボックス 481"/>
        <xdr:cNvSpPr txBox="1"/>
      </xdr:nvSpPr>
      <xdr:spPr>
        <a:xfrm>
          <a:off x="8483111" y="169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10083</xdr:rowOff>
    </xdr:from>
    <xdr:to>
      <xdr:col>11</xdr:col>
      <xdr:colOff>358775</xdr:colOff>
      <xdr:row>98</xdr:row>
      <xdr:rowOff>111683</xdr:rowOff>
    </xdr:to>
    <xdr:sp macro="" textlink="">
      <xdr:nvSpPr>
        <xdr:cNvPr id="483" name="円/楕円 482"/>
        <xdr:cNvSpPr/>
      </xdr:nvSpPr>
      <xdr:spPr>
        <a:xfrm>
          <a:off x="7810500" y="168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102810</xdr:rowOff>
    </xdr:from>
    <xdr:ext cx="534377" cy="259045"/>
    <xdr:sp macro="" textlink="">
      <xdr:nvSpPr>
        <xdr:cNvPr id="484" name="テキスト ボックス 483"/>
        <xdr:cNvSpPr txBox="1"/>
      </xdr:nvSpPr>
      <xdr:spPr>
        <a:xfrm>
          <a:off x="7594111" y="169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12640</xdr:rowOff>
    </xdr:from>
    <xdr:to>
      <xdr:col>10</xdr:col>
      <xdr:colOff>155575</xdr:colOff>
      <xdr:row>98</xdr:row>
      <xdr:rowOff>114240</xdr:rowOff>
    </xdr:to>
    <xdr:sp macro="" textlink="">
      <xdr:nvSpPr>
        <xdr:cNvPr id="485" name="円/楕円 484"/>
        <xdr:cNvSpPr/>
      </xdr:nvSpPr>
      <xdr:spPr>
        <a:xfrm>
          <a:off x="6921500" y="168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105367</xdr:rowOff>
    </xdr:from>
    <xdr:ext cx="534377" cy="259045"/>
    <xdr:sp macro="" textlink="">
      <xdr:nvSpPr>
        <xdr:cNvPr id="486" name="テキスト ボックス 485"/>
        <xdr:cNvSpPr txBox="1"/>
      </xdr:nvSpPr>
      <xdr:spPr>
        <a:xfrm>
          <a:off x="6705111" y="169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140523</xdr:rowOff>
    </xdr:from>
    <xdr:to>
      <xdr:col>23</xdr:col>
      <xdr:colOff>517525</xdr:colOff>
      <xdr:row>37</xdr:row>
      <xdr:rowOff>65176</xdr:rowOff>
    </xdr:to>
    <xdr:cxnSp macro="">
      <xdr:nvCxnSpPr>
        <xdr:cNvPr id="514" name="直線コネクタ 513"/>
        <xdr:cNvCxnSpPr/>
      </xdr:nvCxnSpPr>
      <xdr:spPr>
        <a:xfrm>
          <a:off x="15481300" y="5284023"/>
          <a:ext cx="838200" cy="11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140523</xdr:rowOff>
    </xdr:from>
    <xdr:to>
      <xdr:col>22</xdr:col>
      <xdr:colOff>365125</xdr:colOff>
      <xdr:row>36</xdr:row>
      <xdr:rowOff>118212</xdr:rowOff>
    </xdr:to>
    <xdr:cxnSp macro="">
      <xdr:nvCxnSpPr>
        <xdr:cNvPr id="517" name="直線コネクタ 516"/>
        <xdr:cNvCxnSpPr/>
      </xdr:nvCxnSpPr>
      <xdr:spPr>
        <a:xfrm flipV="1">
          <a:off x="14592300" y="5284023"/>
          <a:ext cx="889000" cy="100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63714</xdr:rowOff>
    </xdr:from>
    <xdr:to>
      <xdr:col>21</xdr:col>
      <xdr:colOff>161925</xdr:colOff>
      <xdr:row>36</xdr:row>
      <xdr:rowOff>118212</xdr:rowOff>
    </xdr:to>
    <xdr:cxnSp macro="">
      <xdr:nvCxnSpPr>
        <xdr:cNvPr id="520" name="直線コネクタ 519"/>
        <xdr:cNvCxnSpPr/>
      </xdr:nvCxnSpPr>
      <xdr:spPr>
        <a:xfrm>
          <a:off x="13703300" y="6235914"/>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63714</xdr:rowOff>
    </xdr:from>
    <xdr:to>
      <xdr:col>19</xdr:col>
      <xdr:colOff>644525</xdr:colOff>
      <xdr:row>37</xdr:row>
      <xdr:rowOff>150399</xdr:rowOff>
    </xdr:to>
    <xdr:cxnSp macro="">
      <xdr:nvCxnSpPr>
        <xdr:cNvPr id="523" name="直線コネクタ 522"/>
        <xdr:cNvCxnSpPr/>
      </xdr:nvCxnSpPr>
      <xdr:spPr>
        <a:xfrm flipV="1">
          <a:off x="12814300" y="6235914"/>
          <a:ext cx="889000" cy="25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14376</xdr:rowOff>
    </xdr:from>
    <xdr:to>
      <xdr:col>23</xdr:col>
      <xdr:colOff>568325</xdr:colOff>
      <xdr:row>37</xdr:row>
      <xdr:rowOff>115976</xdr:rowOff>
    </xdr:to>
    <xdr:sp macro="" textlink="">
      <xdr:nvSpPr>
        <xdr:cNvPr id="533" name="円/楕円 532"/>
        <xdr:cNvSpPr/>
      </xdr:nvSpPr>
      <xdr:spPr>
        <a:xfrm>
          <a:off x="162687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164253</xdr:rowOff>
    </xdr:from>
    <xdr:ext cx="534377" cy="259045"/>
    <xdr:sp macro="" textlink="">
      <xdr:nvSpPr>
        <xdr:cNvPr id="534" name="消防費該当値テキスト"/>
        <xdr:cNvSpPr txBox="1"/>
      </xdr:nvSpPr>
      <xdr:spPr>
        <a:xfrm>
          <a:off x="16370300" y="63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12,690</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89723</xdr:rowOff>
    </xdr:from>
    <xdr:to>
      <xdr:col>22</xdr:col>
      <xdr:colOff>415925</xdr:colOff>
      <xdr:row>31</xdr:row>
      <xdr:rowOff>19873</xdr:rowOff>
    </xdr:to>
    <xdr:sp macro="" textlink="">
      <xdr:nvSpPr>
        <xdr:cNvPr id="535" name="円/楕円 534"/>
        <xdr:cNvSpPr/>
      </xdr:nvSpPr>
      <xdr:spPr>
        <a:xfrm>
          <a:off x="15430500" y="52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36400</xdr:rowOff>
    </xdr:from>
    <xdr:ext cx="534377" cy="259045"/>
    <xdr:sp macro="" textlink="">
      <xdr:nvSpPr>
        <xdr:cNvPr id="536" name="テキスト ボックス 535"/>
        <xdr:cNvSpPr txBox="1"/>
      </xdr:nvSpPr>
      <xdr:spPr>
        <a:xfrm>
          <a:off x="15214111" y="50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67412</xdr:rowOff>
    </xdr:from>
    <xdr:to>
      <xdr:col>21</xdr:col>
      <xdr:colOff>212725</xdr:colOff>
      <xdr:row>36</xdr:row>
      <xdr:rowOff>169012</xdr:rowOff>
    </xdr:to>
    <xdr:sp macro="" textlink="">
      <xdr:nvSpPr>
        <xdr:cNvPr id="537" name="円/楕円 536"/>
        <xdr:cNvSpPr/>
      </xdr:nvSpPr>
      <xdr:spPr>
        <a:xfrm>
          <a:off x="14541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160139</xdr:rowOff>
    </xdr:from>
    <xdr:ext cx="534377" cy="259045"/>
    <xdr:sp macro="" textlink="">
      <xdr:nvSpPr>
        <xdr:cNvPr id="538" name="テキスト ボックス 537"/>
        <xdr:cNvSpPr txBox="1"/>
      </xdr:nvSpPr>
      <xdr:spPr>
        <a:xfrm>
          <a:off x="14325111" y="63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12914</xdr:rowOff>
    </xdr:from>
    <xdr:to>
      <xdr:col>20</xdr:col>
      <xdr:colOff>9525</xdr:colOff>
      <xdr:row>36</xdr:row>
      <xdr:rowOff>114514</xdr:rowOff>
    </xdr:to>
    <xdr:sp macro="" textlink="">
      <xdr:nvSpPr>
        <xdr:cNvPr id="539" name="円/楕円 538"/>
        <xdr:cNvSpPr/>
      </xdr:nvSpPr>
      <xdr:spPr>
        <a:xfrm>
          <a:off x="13652500" y="61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131041</xdr:rowOff>
    </xdr:from>
    <xdr:ext cx="534377" cy="259045"/>
    <xdr:sp macro="" textlink="">
      <xdr:nvSpPr>
        <xdr:cNvPr id="540" name="テキスト ボックス 539"/>
        <xdr:cNvSpPr txBox="1"/>
      </xdr:nvSpPr>
      <xdr:spPr>
        <a:xfrm>
          <a:off x="13436111" y="59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99599</xdr:rowOff>
    </xdr:from>
    <xdr:to>
      <xdr:col>18</xdr:col>
      <xdr:colOff>492125</xdr:colOff>
      <xdr:row>38</xdr:row>
      <xdr:rowOff>29749</xdr:rowOff>
    </xdr:to>
    <xdr:sp macro="" textlink="">
      <xdr:nvSpPr>
        <xdr:cNvPr id="541" name="円/楕円 540"/>
        <xdr:cNvSpPr/>
      </xdr:nvSpPr>
      <xdr:spPr>
        <a:xfrm>
          <a:off x="12763500" y="64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20876</xdr:rowOff>
    </xdr:from>
    <xdr:ext cx="534377" cy="259045"/>
    <xdr:sp macro="" textlink="">
      <xdr:nvSpPr>
        <xdr:cNvPr id="542" name="テキスト ボックス 541"/>
        <xdr:cNvSpPr txBox="1"/>
      </xdr:nvSpPr>
      <xdr:spPr>
        <a:xfrm>
          <a:off x="12547111" y="65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102781</xdr:rowOff>
    </xdr:from>
    <xdr:to>
      <xdr:col>23</xdr:col>
      <xdr:colOff>517525</xdr:colOff>
      <xdr:row>56</xdr:row>
      <xdr:rowOff>149209</xdr:rowOff>
    </xdr:to>
    <xdr:cxnSp macro="">
      <xdr:nvCxnSpPr>
        <xdr:cNvPr id="570" name="直線コネクタ 569"/>
        <xdr:cNvCxnSpPr/>
      </xdr:nvCxnSpPr>
      <xdr:spPr>
        <a:xfrm>
          <a:off x="15481300" y="9703981"/>
          <a:ext cx="8382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102781</xdr:rowOff>
    </xdr:from>
    <xdr:to>
      <xdr:col>22</xdr:col>
      <xdr:colOff>365125</xdr:colOff>
      <xdr:row>56</xdr:row>
      <xdr:rowOff>161509</xdr:rowOff>
    </xdr:to>
    <xdr:cxnSp macro="">
      <xdr:nvCxnSpPr>
        <xdr:cNvPr id="573" name="直線コネクタ 572"/>
        <xdr:cNvCxnSpPr/>
      </xdr:nvCxnSpPr>
      <xdr:spPr>
        <a:xfrm flipV="1">
          <a:off x="14592300" y="9703981"/>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154376</xdr:rowOff>
    </xdr:from>
    <xdr:to>
      <xdr:col>21</xdr:col>
      <xdr:colOff>161925</xdr:colOff>
      <xdr:row>56</xdr:row>
      <xdr:rowOff>161509</xdr:rowOff>
    </xdr:to>
    <xdr:cxnSp macro="">
      <xdr:nvCxnSpPr>
        <xdr:cNvPr id="576" name="直線コネクタ 575"/>
        <xdr:cNvCxnSpPr/>
      </xdr:nvCxnSpPr>
      <xdr:spPr>
        <a:xfrm>
          <a:off x="13703300" y="9755576"/>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24119</xdr:rowOff>
    </xdr:from>
    <xdr:to>
      <xdr:col>19</xdr:col>
      <xdr:colOff>644525</xdr:colOff>
      <xdr:row>56</xdr:row>
      <xdr:rowOff>154376</xdr:rowOff>
    </xdr:to>
    <xdr:cxnSp macro="">
      <xdr:nvCxnSpPr>
        <xdr:cNvPr id="579" name="直線コネクタ 578"/>
        <xdr:cNvCxnSpPr/>
      </xdr:nvCxnSpPr>
      <xdr:spPr>
        <a:xfrm>
          <a:off x="12814300" y="9282419"/>
          <a:ext cx="889000" cy="47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3" name="テキスト ボックス 582"/>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98409</xdr:rowOff>
    </xdr:from>
    <xdr:to>
      <xdr:col>23</xdr:col>
      <xdr:colOff>568325</xdr:colOff>
      <xdr:row>57</xdr:row>
      <xdr:rowOff>28559</xdr:rowOff>
    </xdr:to>
    <xdr:sp macro="" textlink="">
      <xdr:nvSpPr>
        <xdr:cNvPr id="589" name="円/楕円 588"/>
        <xdr:cNvSpPr/>
      </xdr:nvSpPr>
      <xdr:spPr>
        <a:xfrm>
          <a:off x="16268700" y="96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76836</xdr:rowOff>
    </xdr:from>
    <xdr:ext cx="534377" cy="259045"/>
    <xdr:sp macro="" textlink="">
      <xdr:nvSpPr>
        <xdr:cNvPr id="590" name="教育費該当値テキスト"/>
        <xdr:cNvSpPr txBox="1"/>
      </xdr:nvSpPr>
      <xdr:spPr>
        <a:xfrm>
          <a:off x="16370300"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51981</xdr:rowOff>
    </xdr:from>
    <xdr:to>
      <xdr:col>22</xdr:col>
      <xdr:colOff>415925</xdr:colOff>
      <xdr:row>56</xdr:row>
      <xdr:rowOff>153581</xdr:rowOff>
    </xdr:to>
    <xdr:sp macro="" textlink="">
      <xdr:nvSpPr>
        <xdr:cNvPr id="591" name="円/楕円 590"/>
        <xdr:cNvSpPr/>
      </xdr:nvSpPr>
      <xdr:spPr>
        <a:xfrm>
          <a:off x="154305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144708</xdr:rowOff>
    </xdr:from>
    <xdr:ext cx="534377" cy="259045"/>
    <xdr:sp macro="" textlink="">
      <xdr:nvSpPr>
        <xdr:cNvPr id="592" name="テキスト ボックス 591"/>
        <xdr:cNvSpPr txBox="1"/>
      </xdr:nvSpPr>
      <xdr:spPr>
        <a:xfrm>
          <a:off x="15214111" y="97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110709</xdr:rowOff>
    </xdr:from>
    <xdr:to>
      <xdr:col>21</xdr:col>
      <xdr:colOff>212725</xdr:colOff>
      <xdr:row>57</xdr:row>
      <xdr:rowOff>40859</xdr:rowOff>
    </xdr:to>
    <xdr:sp macro="" textlink="">
      <xdr:nvSpPr>
        <xdr:cNvPr id="593" name="円/楕円 592"/>
        <xdr:cNvSpPr/>
      </xdr:nvSpPr>
      <xdr:spPr>
        <a:xfrm>
          <a:off x="14541500" y="9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31986</xdr:rowOff>
    </xdr:from>
    <xdr:ext cx="534377" cy="259045"/>
    <xdr:sp macro="" textlink="">
      <xdr:nvSpPr>
        <xdr:cNvPr id="594" name="テキスト ボックス 593"/>
        <xdr:cNvSpPr txBox="1"/>
      </xdr:nvSpPr>
      <xdr:spPr>
        <a:xfrm>
          <a:off x="14325111" y="98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103576</xdr:rowOff>
    </xdr:from>
    <xdr:to>
      <xdr:col>20</xdr:col>
      <xdr:colOff>9525</xdr:colOff>
      <xdr:row>57</xdr:row>
      <xdr:rowOff>33726</xdr:rowOff>
    </xdr:to>
    <xdr:sp macro="" textlink="">
      <xdr:nvSpPr>
        <xdr:cNvPr id="595" name="円/楕円 594"/>
        <xdr:cNvSpPr/>
      </xdr:nvSpPr>
      <xdr:spPr>
        <a:xfrm>
          <a:off x="13652500" y="97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24853</xdr:rowOff>
    </xdr:from>
    <xdr:ext cx="534377" cy="259045"/>
    <xdr:sp macro="" textlink="">
      <xdr:nvSpPr>
        <xdr:cNvPr id="596" name="テキスト ボックス 595"/>
        <xdr:cNvSpPr txBox="1"/>
      </xdr:nvSpPr>
      <xdr:spPr>
        <a:xfrm>
          <a:off x="13436111" y="97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144769</xdr:rowOff>
    </xdr:from>
    <xdr:to>
      <xdr:col>18</xdr:col>
      <xdr:colOff>492125</xdr:colOff>
      <xdr:row>54</xdr:row>
      <xdr:rowOff>74919</xdr:rowOff>
    </xdr:to>
    <xdr:sp macro="" textlink="">
      <xdr:nvSpPr>
        <xdr:cNvPr id="597" name="円/楕円 596"/>
        <xdr:cNvSpPr/>
      </xdr:nvSpPr>
      <xdr:spPr>
        <a:xfrm>
          <a:off x="12763500" y="92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91446</xdr:rowOff>
    </xdr:from>
    <xdr:ext cx="534377" cy="259045"/>
    <xdr:sp macro="" textlink="">
      <xdr:nvSpPr>
        <xdr:cNvPr id="598" name="テキスト ボックス 597"/>
        <xdr:cNvSpPr txBox="1"/>
      </xdr:nvSpPr>
      <xdr:spPr>
        <a:xfrm>
          <a:off x="12547111" y="90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38773</xdr:rowOff>
    </xdr:from>
    <xdr:to>
      <xdr:col>23</xdr:col>
      <xdr:colOff>517525</xdr:colOff>
      <xdr:row>79</xdr:row>
      <xdr:rowOff>40336</xdr:rowOff>
    </xdr:to>
    <xdr:cxnSp macro="">
      <xdr:nvCxnSpPr>
        <xdr:cNvPr id="627" name="直線コネクタ 626"/>
        <xdr:cNvCxnSpPr/>
      </xdr:nvCxnSpPr>
      <xdr:spPr>
        <a:xfrm flipV="1">
          <a:off x="15481300" y="13583323"/>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37212</xdr:rowOff>
    </xdr:from>
    <xdr:to>
      <xdr:col>22</xdr:col>
      <xdr:colOff>365125</xdr:colOff>
      <xdr:row>79</xdr:row>
      <xdr:rowOff>40336</xdr:rowOff>
    </xdr:to>
    <xdr:cxnSp macro="">
      <xdr:nvCxnSpPr>
        <xdr:cNvPr id="630" name="直線コネクタ 629"/>
        <xdr:cNvCxnSpPr/>
      </xdr:nvCxnSpPr>
      <xdr:spPr>
        <a:xfrm>
          <a:off x="14592300" y="1358176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37212</xdr:rowOff>
    </xdr:from>
    <xdr:to>
      <xdr:col>21</xdr:col>
      <xdr:colOff>161925</xdr:colOff>
      <xdr:row>79</xdr:row>
      <xdr:rowOff>43586</xdr:rowOff>
    </xdr:to>
    <xdr:cxnSp macro="">
      <xdr:nvCxnSpPr>
        <xdr:cNvPr id="633" name="直線コネクタ 632"/>
        <xdr:cNvCxnSpPr/>
      </xdr:nvCxnSpPr>
      <xdr:spPr>
        <a:xfrm flipV="1">
          <a:off x="13703300" y="13581762"/>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43053</xdr:rowOff>
    </xdr:from>
    <xdr:to>
      <xdr:col>19</xdr:col>
      <xdr:colOff>644525</xdr:colOff>
      <xdr:row>79</xdr:row>
      <xdr:rowOff>43586</xdr:rowOff>
    </xdr:to>
    <xdr:cxnSp macro="">
      <xdr:nvCxnSpPr>
        <xdr:cNvPr id="636" name="直線コネクタ 635"/>
        <xdr:cNvCxnSpPr/>
      </xdr:nvCxnSpPr>
      <xdr:spPr>
        <a:xfrm>
          <a:off x="12814300" y="1358760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159423</xdr:rowOff>
    </xdr:from>
    <xdr:to>
      <xdr:col>23</xdr:col>
      <xdr:colOff>568325</xdr:colOff>
      <xdr:row>79</xdr:row>
      <xdr:rowOff>89573</xdr:rowOff>
    </xdr:to>
    <xdr:sp macro="" textlink="">
      <xdr:nvSpPr>
        <xdr:cNvPr id="646" name="円/楕円 645"/>
        <xdr:cNvSpPr/>
      </xdr:nvSpPr>
      <xdr:spPr>
        <a:xfrm>
          <a:off x="162687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78565" cy="259045"/>
    <xdr:sp macro="" textlink="">
      <xdr:nvSpPr>
        <xdr:cNvPr id="647" name="災害復旧費該当値テキスト"/>
        <xdr:cNvSpPr txBox="1"/>
      </xdr:nvSpPr>
      <xdr:spPr>
        <a:xfrm>
          <a:off x="16370300" y="134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160986</xdr:rowOff>
    </xdr:from>
    <xdr:to>
      <xdr:col>22</xdr:col>
      <xdr:colOff>415925</xdr:colOff>
      <xdr:row>79</xdr:row>
      <xdr:rowOff>91136</xdr:rowOff>
    </xdr:to>
    <xdr:sp macro="" textlink="">
      <xdr:nvSpPr>
        <xdr:cNvPr id="648" name="円/楕円 647"/>
        <xdr:cNvSpPr/>
      </xdr:nvSpPr>
      <xdr:spPr>
        <a:xfrm>
          <a:off x="15430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82263</xdr:rowOff>
    </xdr:from>
    <xdr:ext cx="378565" cy="259045"/>
    <xdr:sp macro="" textlink="">
      <xdr:nvSpPr>
        <xdr:cNvPr id="649" name="テキスト ボックス 648"/>
        <xdr:cNvSpPr txBox="1"/>
      </xdr:nvSpPr>
      <xdr:spPr>
        <a:xfrm>
          <a:off x="15292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157862</xdr:rowOff>
    </xdr:from>
    <xdr:to>
      <xdr:col>21</xdr:col>
      <xdr:colOff>212725</xdr:colOff>
      <xdr:row>79</xdr:row>
      <xdr:rowOff>88012</xdr:rowOff>
    </xdr:to>
    <xdr:sp macro="" textlink="">
      <xdr:nvSpPr>
        <xdr:cNvPr id="650" name="円/楕円 649"/>
        <xdr:cNvSpPr/>
      </xdr:nvSpPr>
      <xdr:spPr>
        <a:xfrm>
          <a:off x="14541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79139</xdr:rowOff>
    </xdr:from>
    <xdr:ext cx="378565" cy="259045"/>
    <xdr:sp macro="" textlink="">
      <xdr:nvSpPr>
        <xdr:cNvPr id="651" name="テキスト ボックス 650"/>
        <xdr:cNvSpPr txBox="1"/>
      </xdr:nvSpPr>
      <xdr:spPr>
        <a:xfrm>
          <a:off x="14403017" y="1362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164236</xdr:rowOff>
    </xdr:from>
    <xdr:to>
      <xdr:col>20</xdr:col>
      <xdr:colOff>9525</xdr:colOff>
      <xdr:row>79</xdr:row>
      <xdr:rowOff>94386</xdr:rowOff>
    </xdr:to>
    <xdr:sp macro="" textlink="">
      <xdr:nvSpPr>
        <xdr:cNvPr id="652" name="円/楕円 651"/>
        <xdr:cNvSpPr/>
      </xdr:nvSpPr>
      <xdr:spPr>
        <a:xfrm>
          <a:off x="13652500" y="135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85513</xdr:rowOff>
    </xdr:from>
    <xdr:ext cx="313932" cy="259045"/>
    <xdr:sp macro="" textlink="">
      <xdr:nvSpPr>
        <xdr:cNvPr id="653" name="テキスト ボックス 652"/>
        <xdr:cNvSpPr txBox="1"/>
      </xdr:nvSpPr>
      <xdr:spPr>
        <a:xfrm>
          <a:off x="13546333" y="1363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163703</xdr:rowOff>
    </xdr:from>
    <xdr:to>
      <xdr:col>18</xdr:col>
      <xdr:colOff>492125</xdr:colOff>
      <xdr:row>79</xdr:row>
      <xdr:rowOff>93853</xdr:rowOff>
    </xdr:to>
    <xdr:sp macro="" textlink="">
      <xdr:nvSpPr>
        <xdr:cNvPr id="654" name="円/楕円 653"/>
        <xdr:cNvSpPr/>
      </xdr:nvSpPr>
      <xdr:spPr>
        <a:xfrm>
          <a:off x="12763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84980</xdr:rowOff>
    </xdr:from>
    <xdr:ext cx="378565" cy="259045"/>
    <xdr:sp macro="" textlink="">
      <xdr:nvSpPr>
        <xdr:cNvPr id="655" name="テキスト ボックス 654"/>
        <xdr:cNvSpPr txBox="1"/>
      </xdr:nvSpPr>
      <xdr:spPr>
        <a:xfrm>
          <a:off x="12625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64015</xdr:rowOff>
    </xdr:from>
    <xdr:to>
      <xdr:col>23</xdr:col>
      <xdr:colOff>517525</xdr:colOff>
      <xdr:row>94</xdr:row>
      <xdr:rowOff>161837</xdr:rowOff>
    </xdr:to>
    <xdr:cxnSp macro="">
      <xdr:nvCxnSpPr>
        <xdr:cNvPr id="684" name="直線コネクタ 683"/>
        <xdr:cNvCxnSpPr/>
      </xdr:nvCxnSpPr>
      <xdr:spPr>
        <a:xfrm>
          <a:off x="15481300" y="16180315"/>
          <a:ext cx="8382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64015</xdr:rowOff>
    </xdr:from>
    <xdr:to>
      <xdr:col>22</xdr:col>
      <xdr:colOff>365125</xdr:colOff>
      <xdr:row>94</xdr:row>
      <xdr:rowOff>73597</xdr:rowOff>
    </xdr:to>
    <xdr:cxnSp macro="">
      <xdr:nvCxnSpPr>
        <xdr:cNvPr id="687" name="直線コネクタ 686"/>
        <xdr:cNvCxnSpPr/>
      </xdr:nvCxnSpPr>
      <xdr:spPr>
        <a:xfrm flipV="1">
          <a:off x="14592300" y="16180315"/>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73597</xdr:rowOff>
    </xdr:from>
    <xdr:to>
      <xdr:col>21</xdr:col>
      <xdr:colOff>161925</xdr:colOff>
      <xdr:row>94</xdr:row>
      <xdr:rowOff>79559</xdr:rowOff>
    </xdr:to>
    <xdr:cxnSp macro="">
      <xdr:nvCxnSpPr>
        <xdr:cNvPr id="690" name="直線コネクタ 689"/>
        <xdr:cNvCxnSpPr/>
      </xdr:nvCxnSpPr>
      <xdr:spPr>
        <a:xfrm flipV="1">
          <a:off x="13703300" y="16189897"/>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2" name="テキスト ボックス 691"/>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79559</xdr:rowOff>
    </xdr:from>
    <xdr:to>
      <xdr:col>19</xdr:col>
      <xdr:colOff>644525</xdr:colOff>
      <xdr:row>94</xdr:row>
      <xdr:rowOff>87313</xdr:rowOff>
    </xdr:to>
    <xdr:cxnSp macro="">
      <xdr:nvCxnSpPr>
        <xdr:cNvPr id="693" name="直線コネクタ 692"/>
        <xdr:cNvCxnSpPr/>
      </xdr:nvCxnSpPr>
      <xdr:spPr>
        <a:xfrm flipV="1">
          <a:off x="12814300" y="1619585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5" name="テキスト ボックス 694"/>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7" name="テキスト ボックス 696"/>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111037</xdr:rowOff>
    </xdr:from>
    <xdr:to>
      <xdr:col>23</xdr:col>
      <xdr:colOff>568325</xdr:colOff>
      <xdr:row>95</xdr:row>
      <xdr:rowOff>41187</xdr:rowOff>
    </xdr:to>
    <xdr:sp macro="" textlink="">
      <xdr:nvSpPr>
        <xdr:cNvPr id="703" name="円/楕円 702"/>
        <xdr:cNvSpPr/>
      </xdr:nvSpPr>
      <xdr:spPr>
        <a:xfrm>
          <a:off x="16268700" y="162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133914</xdr:rowOff>
    </xdr:from>
    <xdr:ext cx="534377" cy="259045"/>
    <xdr:sp macro="" textlink="">
      <xdr:nvSpPr>
        <xdr:cNvPr id="704" name="公債費該当値テキスト"/>
        <xdr:cNvSpPr txBox="1"/>
      </xdr:nvSpPr>
      <xdr:spPr>
        <a:xfrm>
          <a:off x="16370300" y="160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13215</xdr:rowOff>
    </xdr:from>
    <xdr:to>
      <xdr:col>22</xdr:col>
      <xdr:colOff>415925</xdr:colOff>
      <xdr:row>94</xdr:row>
      <xdr:rowOff>114815</xdr:rowOff>
    </xdr:to>
    <xdr:sp macro="" textlink="">
      <xdr:nvSpPr>
        <xdr:cNvPr id="705" name="円/楕円 704"/>
        <xdr:cNvSpPr/>
      </xdr:nvSpPr>
      <xdr:spPr>
        <a:xfrm>
          <a:off x="15430500" y="161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131342</xdr:rowOff>
    </xdr:from>
    <xdr:ext cx="534377" cy="259045"/>
    <xdr:sp macro="" textlink="">
      <xdr:nvSpPr>
        <xdr:cNvPr id="706" name="テキスト ボックス 705"/>
        <xdr:cNvSpPr txBox="1"/>
      </xdr:nvSpPr>
      <xdr:spPr>
        <a:xfrm>
          <a:off x="15214111" y="159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22797</xdr:rowOff>
    </xdr:from>
    <xdr:to>
      <xdr:col>21</xdr:col>
      <xdr:colOff>212725</xdr:colOff>
      <xdr:row>94</xdr:row>
      <xdr:rowOff>124397</xdr:rowOff>
    </xdr:to>
    <xdr:sp macro="" textlink="">
      <xdr:nvSpPr>
        <xdr:cNvPr id="707" name="円/楕円 706"/>
        <xdr:cNvSpPr/>
      </xdr:nvSpPr>
      <xdr:spPr>
        <a:xfrm>
          <a:off x="14541500" y="161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140924</xdr:rowOff>
    </xdr:from>
    <xdr:ext cx="534377" cy="259045"/>
    <xdr:sp macro="" textlink="">
      <xdr:nvSpPr>
        <xdr:cNvPr id="708" name="テキスト ボックス 707"/>
        <xdr:cNvSpPr txBox="1"/>
      </xdr:nvSpPr>
      <xdr:spPr>
        <a:xfrm>
          <a:off x="14325111" y="159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28759</xdr:rowOff>
    </xdr:from>
    <xdr:to>
      <xdr:col>20</xdr:col>
      <xdr:colOff>9525</xdr:colOff>
      <xdr:row>94</xdr:row>
      <xdr:rowOff>130359</xdr:rowOff>
    </xdr:to>
    <xdr:sp macro="" textlink="">
      <xdr:nvSpPr>
        <xdr:cNvPr id="709" name="円/楕円 708"/>
        <xdr:cNvSpPr/>
      </xdr:nvSpPr>
      <xdr:spPr>
        <a:xfrm>
          <a:off x="13652500" y="161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146886</xdr:rowOff>
    </xdr:from>
    <xdr:ext cx="534377" cy="259045"/>
    <xdr:sp macro="" textlink="">
      <xdr:nvSpPr>
        <xdr:cNvPr id="710" name="テキスト ボックス 709"/>
        <xdr:cNvSpPr txBox="1"/>
      </xdr:nvSpPr>
      <xdr:spPr>
        <a:xfrm>
          <a:off x="13436111" y="159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36513</xdr:rowOff>
    </xdr:from>
    <xdr:to>
      <xdr:col>18</xdr:col>
      <xdr:colOff>492125</xdr:colOff>
      <xdr:row>94</xdr:row>
      <xdr:rowOff>138113</xdr:rowOff>
    </xdr:to>
    <xdr:sp macro="" textlink="">
      <xdr:nvSpPr>
        <xdr:cNvPr id="711" name="円/楕円 710"/>
        <xdr:cNvSpPr/>
      </xdr:nvSpPr>
      <xdr:spPr>
        <a:xfrm>
          <a:off x="12763500" y="161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154640</xdr:rowOff>
    </xdr:from>
    <xdr:ext cx="534377" cy="259045"/>
    <xdr:sp macro="" textlink="">
      <xdr:nvSpPr>
        <xdr:cNvPr id="712" name="テキスト ボックス 711"/>
        <xdr:cNvSpPr txBox="1"/>
      </xdr:nvSpPr>
      <xdr:spPr>
        <a:xfrm>
          <a:off x="12547111" y="159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ja-JP" altLang="en-US" sz="1100">
              <a:solidFill>
                <a:schemeClr val="dk1"/>
              </a:solidFill>
              <a:effectLst/>
              <a:latin typeface="+mn-lt"/>
              <a:ea typeface="+mn-ea"/>
              <a:cs typeface="+mn-cs"/>
            </a:rPr>
            <a:t>５８，９６１</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平成２７年度と比較して大幅に減少したものの</a:t>
          </a:r>
          <a:r>
            <a:rPr kumimoji="1" lang="ja-JP" altLang="ja-JP" sz="1100">
              <a:solidFill>
                <a:schemeClr val="dk1"/>
              </a:solidFill>
              <a:effectLst/>
              <a:latin typeface="+mn-lt"/>
              <a:ea typeface="+mn-ea"/>
              <a:cs typeface="+mn-cs"/>
            </a:rPr>
            <a:t>類似団体に比べ</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高い状況となっている。主な要因は、市庁舎</a:t>
          </a:r>
          <a:r>
            <a:rPr kumimoji="1" lang="ja-JP" altLang="en-US" sz="1100">
              <a:solidFill>
                <a:schemeClr val="dk1"/>
              </a:solidFill>
              <a:effectLst/>
              <a:latin typeface="+mn-lt"/>
              <a:ea typeface="+mn-ea"/>
              <a:cs typeface="+mn-cs"/>
            </a:rPr>
            <a:t>建設や</a:t>
          </a:r>
          <a:r>
            <a:rPr kumimoji="1" lang="ja-JP" altLang="ja-JP" sz="1100">
              <a:solidFill>
                <a:schemeClr val="dk1"/>
              </a:solidFill>
              <a:effectLst/>
              <a:latin typeface="+mn-lt"/>
              <a:ea typeface="+mn-ea"/>
              <a:cs typeface="+mn-cs"/>
            </a:rPr>
            <a:t>文化会館の改修</a:t>
          </a:r>
          <a:r>
            <a:rPr kumimoji="1" lang="ja-JP" altLang="en-US" sz="1100">
              <a:solidFill>
                <a:schemeClr val="dk1"/>
              </a:solidFill>
              <a:effectLst/>
              <a:latin typeface="+mn-lt"/>
              <a:ea typeface="+mn-ea"/>
              <a:cs typeface="+mn-cs"/>
            </a:rPr>
            <a:t>は終了たが、</a:t>
          </a:r>
          <a:r>
            <a:rPr kumimoji="1" lang="ja-JP" altLang="ja-JP" sz="1100">
              <a:solidFill>
                <a:schemeClr val="dk1"/>
              </a:solidFill>
              <a:effectLst/>
              <a:latin typeface="+mn-lt"/>
              <a:ea typeface="+mn-ea"/>
              <a:cs typeface="+mn-cs"/>
            </a:rPr>
            <a:t>葛生行政センターの建設、田沼庁舎新館の</a:t>
          </a:r>
          <a:r>
            <a:rPr kumimoji="1" lang="ja-JP" altLang="en-US" sz="1100">
              <a:solidFill>
                <a:schemeClr val="dk1"/>
              </a:solidFill>
              <a:effectLst/>
              <a:latin typeface="+mn-lt"/>
              <a:ea typeface="+mn-ea"/>
              <a:cs typeface="+mn-cs"/>
            </a:rPr>
            <a:t>改修等の建設</a:t>
          </a:r>
          <a:r>
            <a:rPr kumimoji="1" lang="ja-JP" altLang="ja-JP" sz="1100">
              <a:solidFill>
                <a:schemeClr val="dk1"/>
              </a:solidFill>
              <a:effectLst/>
              <a:latin typeface="+mn-lt"/>
              <a:ea typeface="+mn-ea"/>
              <a:cs typeface="+mn-cs"/>
            </a:rPr>
            <a:t>事業が増加したことによるものである。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ja-JP" altLang="en-US" sz="1100">
              <a:solidFill>
                <a:schemeClr val="dk1"/>
              </a:solidFill>
              <a:effectLst/>
              <a:latin typeface="+mn-lt"/>
              <a:ea typeface="+mn-ea"/>
              <a:cs typeface="+mn-cs"/>
            </a:rPr>
            <a:t>１３５，１０２</a:t>
          </a:r>
          <a:r>
            <a:rPr kumimoji="1" lang="ja-JP" altLang="ja-JP" sz="1100">
              <a:solidFill>
                <a:schemeClr val="dk1"/>
              </a:solidFill>
              <a:effectLst/>
              <a:latin typeface="+mn-lt"/>
              <a:ea typeface="+mn-ea"/>
              <a:cs typeface="+mn-cs"/>
            </a:rPr>
            <a:t>円となっており、類似団体と同額程度となって</a:t>
          </a:r>
          <a:r>
            <a:rPr kumimoji="1" lang="ja-JP" altLang="en-US" sz="1100">
              <a:solidFill>
                <a:schemeClr val="dk1"/>
              </a:solidFill>
              <a:effectLst/>
              <a:latin typeface="+mn-lt"/>
              <a:ea typeface="+mn-ea"/>
              <a:cs typeface="+mn-cs"/>
            </a:rPr>
            <a:t>おり増加傾向にある</a:t>
          </a:r>
          <a:r>
            <a:rPr kumimoji="1" lang="ja-JP" altLang="ja-JP" sz="1100">
              <a:solidFill>
                <a:schemeClr val="dk1"/>
              </a:solidFill>
              <a:effectLst/>
              <a:latin typeface="+mn-lt"/>
              <a:ea typeface="+mn-ea"/>
              <a:cs typeface="+mn-cs"/>
            </a:rPr>
            <a:t>。主な要因は、社会福祉費や児童福祉費などの増によるものである。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ja-JP" altLang="en-US" sz="1100">
              <a:solidFill>
                <a:schemeClr val="dk1"/>
              </a:solidFill>
              <a:effectLst/>
              <a:latin typeface="+mn-lt"/>
              <a:ea typeface="+mn-ea"/>
              <a:cs typeface="+mn-cs"/>
            </a:rPr>
            <a:t>１７，９１２</a:t>
          </a:r>
          <a:r>
            <a:rPr kumimoji="1" lang="ja-JP" altLang="ja-JP" sz="1100">
              <a:solidFill>
                <a:schemeClr val="dk1"/>
              </a:solidFill>
              <a:effectLst/>
              <a:latin typeface="+mn-lt"/>
              <a:ea typeface="+mn-ea"/>
              <a:cs typeface="+mn-cs"/>
            </a:rPr>
            <a:t>円で、類似団体と比較して高い状況となっている。主な要因は産業団地の造成事業への繰出しを行ってきたことや、インランドポート整備事業の増によるものである。</a:t>
          </a:r>
          <a:r>
            <a:rPr kumimoji="1" lang="ja-JP" altLang="en-US" sz="1100">
              <a:solidFill>
                <a:schemeClr val="dk1"/>
              </a:solidFill>
              <a:effectLst/>
              <a:latin typeface="+mn-lt"/>
              <a:ea typeface="+mn-ea"/>
              <a:cs typeface="+mn-cs"/>
            </a:rPr>
            <a:t>平成２８年度についてはインランドポート整備事業に伴う産業団地造成事業への繰出金の減などにより前年と比較して減少した。</a:t>
          </a:r>
          <a:endParaRPr lang="ja-JP" altLang="ja-JP" sz="1400">
            <a:effectLst/>
          </a:endParaRPr>
        </a:p>
        <a:p>
          <a:r>
            <a:rPr kumimoji="1" lang="ja-JP" altLang="ja-JP" sz="1100">
              <a:solidFill>
                <a:schemeClr val="dk1"/>
              </a:solidFill>
              <a:effectLst/>
              <a:latin typeface="+mn-lt"/>
              <a:ea typeface="+mn-ea"/>
              <a:cs typeface="+mn-cs"/>
            </a:rPr>
            <a:t>　消防費は、平成２６年度までは類似団体と程度であったが、消防本部庁舎の建設事業に</a:t>
          </a:r>
          <a:r>
            <a:rPr kumimoji="1" lang="ja-JP" altLang="en-US" sz="1100">
              <a:solidFill>
                <a:schemeClr val="dk1"/>
              </a:solidFill>
              <a:effectLst/>
              <a:latin typeface="+mn-lt"/>
              <a:ea typeface="+mn-ea"/>
              <a:cs typeface="+mn-cs"/>
            </a:rPr>
            <a:t>より平成２７年度は大幅に増加した。平成２８年度は消防本部庁舎本体の建設が終了したことにより類似団体に比べ低い状態となった。</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市庁舎及び消防本部庁舎</a:t>
          </a:r>
          <a:r>
            <a:rPr kumimoji="1" lang="ja-JP" altLang="en-US" sz="1100">
              <a:solidFill>
                <a:schemeClr val="dk1"/>
              </a:solidFill>
              <a:effectLst/>
              <a:latin typeface="+mn-lt"/>
              <a:ea typeface="+mn-ea"/>
              <a:cs typeface="+mn-cs"/>
            </a:rPr>
            <a:t>本体</a:t>
          </a:r>
          <a:r>
            <a:rPr kumimoji="1" lang="ja-JP" altLang="ja-JP" sz="1100">
              <a:solidFill>
                <a:schemeClr val="dk1"/>
              </a:solidFill>
              <a:effectLst/>
              <a:latin typeface="+mn-lt"/>
              <a:ea typeface="+mn-ea"/>
              <a:cs typeface="+mn-cs"/>
            </a:rPr>
            <a:t>の建設など</a:t>
          </a:r>
          <a:r>
            <a:rPr kumimoji="1" lang="ja-JP" altLang="en-US" sz="1100">
              <a:solidFill>
                <a:schemeClr val="dk1"/>
              </a:solidFill>
              <a:effectLst/>
              <a:latin typeface="+mn-lt"/>
              <a:ea typeface="+mn-ea"/>
              <a:cs typeface="+mn-cs"/>
            </a:rPr>
            <a:t>大規模事業の終了により、歳入（市債）、歳出が減となったが、扶助費、物件費等の増加や地方消費税交付金や諸収入が</a:t>
          </a:r>
          <a:r>
            <a:rPr kumimoji="1" lang="ja-JP" altLang="ja-JP" sz="1100">
              <a:solidFill>
                <a:schemeClr val="dk1"/>
              </a:solidFill>
              <a:effectLst/>
              <a:latin typeface="+mn-lt"/>
              <a:ea typeface="+mn-ea"/>
              <a:cs typeface="+mn-cs"/>
            </a:rPr>
            <a:t>予算額</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ことにより、実質収支額が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ものの平年程度の額は確保することができた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しかしながら単年度収支は減少し赤字となり、</a:t>
          </a:r>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繰入額</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積立額</a:t>
          </a:r>
          <a:r>
            <a:rPr kumimoji="1" lang="ja-JP" altLang="ja-JP" sz="1100">
              <a:solidFill>
                <a:schemeClr val="dk1"/>
              </a:solidFill>
              <a:effectLst/>
              <a:latin typeface="+mn-lt"/>
              <a:ea typeface="+mn-ea"/>
              <a:cs typeface="+mn-cs"/>
            </a:rPr>
            <a:t>が上回ったことにより基金の残高は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ものの実質単年度収支は減額となった。</a:t>
          </a:r>
          <a:endParaRPr lang="ja-JP" altLang="ja-JP" sz="1400">
            <a:effectLst/>
          </a:endParaRPr>
        </a:p>
        <a:p>
          <a:r>
            <a:rPr kumimoji="1" lang="ja-JP" altLang="ja-JP" sz="1100">
              <a:solidFill>
                <a:schemeClr val="dk1"/>
              </a:solidFill>
              <a:effectLst/>
              <a:latin typeface="+mn-lt"/>
              <a:ea typeface="+mn-ea"/>
              <a:cs typeface="+mn-cs"/>
            </a:rPr>
            <a:t>　今後は、歳入面では、普通交付税が段階的縮減により減となること、歳出面では</a:t>
          </a:r>
          <a:r>
            <a:rPr kumimoji="1" lang="ja-JP" altLang="en-US" sz="1100">
              <a:solidFill>
                <a:schemeClr val="dk1"/>
              </a:solidFill>
              <a:effectLst/>
              <a:latin typeface="+mn-lt"/>
              <a:ea typeface="+mn-ea"/>
              <a:cs typeface="+mn-cs"/>
            </a:rPr>
            <a:t>小中一貫校整備事業等の</a:t>
          </a:r>
          <a:r>
            <a:rPr kumimoji="1" lang="ja-JP" altLang="ja-JP" sz="1100">
              <a:solidFill>
                <a:schemeClr val="dk1"/>
              </a:solidFill>
              <a:effectLst/>
              <a:latin typeface="+mn-lt"/>
              <a:ea typeface="+mn-ea"/>
              <a:cs typeface="+mn-cs"/>
            </a:rPr>
            <a:t>大型事業の実施により公債費が高水準で推移することが見込まれるなど、数値が悪化することが予測される。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連結実質赤字比率については、全会計において黒字であり赤字比率は発生して</a:t>
          </a:r>
          <a:r>
            <a:rPr kumimoji="1" lang="ja-JP" altLang="en-US" sz="1100">
              <a:solidFill>
                <a:schemeClr val="dk1"/>
              </a:solidFill>
              <a:effectLst/>
              <a:latin typeface="+mn-lt"/>
              <a:ea typeface="+mn-ea"/>
              <a:cs typeface="+mn-cs"/>
            </a:rPr>
            <a:t>おらず</a:t>
          </a:r>
          <a:r>
            <a:rPr kumimoji="1" lang="ja-JP" altLang="ja-JP" sz="1100">
              <a:solidFill>
                <a:schemeClr val="dk1"/>
              </a:solidFill>
              <a:effectLst/>
              <a:latin typeface="+mn-lt"/>
              <a:ea typeface="+mn-ea"/>
              <a:cs typeface="+mn-cs"/>
            </a:rPr>
            <a:t>、一般会計からの各会計への繰出金</a:t>
          </a:r>
          <a:r>
            <a:rPr kumimoji="1" lang="ja-JP" altLang="en-US" sz="1100">
              <a:solidFill>
                <a:schemeClr val="dk1"/>
              </a:solidFill>
              <a:effectLst/>
              <a:latin typeface="+mn-lt"/>
              <a:ea typeface="+mn-ea"/>
              <a:cs typeface="+mn-cs"/>
            </a:rPr>
            <a:t>は減少傾向にあるが、今後も</a:t>
          </a:r>
          <a:r>
            <a:rPr kumimoji="1" lang="ja-JP" altLang="ja-JP" sz="1100">
              <a:solidFill>
                <a:schemeClr val="dk1"/>
              </a:solidFill>
              <a:effectLst/>
              <a:latin typeface="+mn-lt"/>
              <a:ea typeface="+mn-ea"/>
              <a:cs typeface="+mn-cs"/>
            </a:rPr>
            <a:t>歳入の確保や歳出の削減を進め、独立した会計として健全な財政運営を図る必要がある。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48201750</v>
      </c>
      <c r="BO4" s="381"/>
      <c r="BP4" s="381"/>
      <c r="BQ4" s="381"/>
      <c r="BR4" s="381"/>
      <c r="BS4" s="381"/>
      <c r="BT4" s="381"/>
      <c r="BU4" s="382"/>
      <c r="BV4" s="380">
        <v>54832379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8.9</v>
      </c>
      <c r="CU4" s="387"/>
      <c r="CV4" s="387"/>
      <c r="CW4" s="387"/>
      <c r="CX4" s="387"/>
      <c r="CY4" s="387"/>
      <c r="CZ4" s="387"/>
      <c r="DA4" s="388"/>
      <c r="DB4" s="386">
        <v>9.1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45469732</v>
      </c>
      <c r="BO5" s="418"/>
      <c r="BP5" s="418"/>
      <c r="BQ5" s="418"/>
      <c r="BR5" s="418"/>
      <c r="BS5" s="418"/>
      <c r="BT5" s="418"/>
      <c r="BU5" s="419"/>
      <c r="BV5" s="417">
        <v>52072028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87.6</v>
      </c>
      <c r="CU5" s="415"/>
      <c r="CV5" s="415"/>
      <c r="CW5" s="415"/>
      <c r="CX5" s="415"/>
      <c r="CY5" s="415"/>
      <c r="CZ5" s="415"/>
      <c r="DA5" s="416"/>
      <c r="DB5" s="414">
        <v>85.4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2732018</v>
      </c>
      <c r="BO6" s="418"/>
      <c r="BP6" s="418"/>
      <c r="BQ6" s="418"/>
      <c r="BR6" s="418"/>
      <c r="BS6" s="418"/>
      <c r="BT6" s="418"/>
      <c r="BU6" s="419"/>
      <c r="BV6" s="417">
        <v>2760351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91.8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296571</v>
      </c>
      <c r="BO7" s="418"/>
      <c r="BP7" s="418"/>
      <c r="BQ7" s="418"/>
      <c r="BR7" s="418"/>
      <c r="BS7" s="418"/>
      <c r="BT7" s="418"/>
      <c r="BU7" s="419"/>
      <c r="BV7" s="417">
        <v>255678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27386895</v>
      </c>
      <c r="CU7" s="418"/>
      <c r="CV7" s="418"/>
      <c r="CW7" s="418"/>
      <c r="CX7" s="418"/>
      <c r="CY7" s="418"/>
      <c r="CZ7" s="418"/>
      <c r="DA7" s="419"/>
      <c r="DB7" s="417">
        <v>27658343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2435447</v>
      </c>
      <c r="BO8" s="418"/>
      <c r="BP8" s="418"/>
      <c r="BQ8" s="418"/>
      <c r="BR8" s="418"/>
      <c r="BS8" s="418"/>
      <c r="BT8" s="418"/>
      <c r="BU8" s="419"/>
      <c r="BV8" s="417">
        <v>2504673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118919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-69226</v>
      </c>
      <c r="BO9" s="418"/>
      <c r="BP9" s="418"/>
      <c r="BQ9" s="418"/>
      <c r="BR9" s="418"/>
      <c r="BS9" s="418"/>
      <c r="BT9" s="418"/>
      <c r="BU9" s="419"/>
      <c r="BV9" s="417">
        <v>622068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12.8</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121249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1406556</v>
      </c>
      <c r="BO10" s="418"/>
      <c r="BP10" s="418"/>
      <c r="BQ10" s="418"/>
      <c r="BR10" s="418"/>
      <c r="BS10" s="418"/>
      <c r="BT10" s="418"/>
      <c r="BU10" s="419"/>
      <c r="BV10" s="417">
        <v>1246147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120437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1341123</v>
      </c>
      <c r="BO12" s="418"/>
      <c r="BP12" s="418"/>
      <c r="BQ12" s="418"/>
      <c r="BR12" s="418"/>
      <c r="BS12" s="418"/>
      <c r="BT12" s="418"/>
      <c r="BU12" s="419"/>
      <c r="BV12" s="417">
        <v>1725593</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118105</v>
      </c>
      <c r="S13" s="499"/>
      <c r="T13" s="499"/>
      <c r="U13" s="499"/>
      <c r="V13" s="500"/>
      <c r="W13" s="433" t="s">
        <v>124</v>
      </c>
      <c r="X13" s="434"/>
      <c r="Y13" s="434"/>
      <c r="Z13" s="434"/>
      <c r="AA13" s="434"/>
      <c r="AB13" s="424"/>
      <c r="AC13" s="468">
        <v>1589</v>
      </c>
      <c r="AD13" s="469"/>
      <c r="AE13" s="469"/>
      <c r="AF13" s="469"/>
      <c r="AG13" s="508"/>
      <c r="AH13" s="468">
        <v>1682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-3793</v>
      </c>
      <c r="BO13" s="418"/>
      <c r="BP13" s="418"/>
      <c r="BQ13" s="418"/>
      <c r="BR13" s="418"/>
      <c r="BS13" s="418"/>
      <c r="BT13" s="418"/>
      <c r="BU13" s="419"/>
      <c r="BV13" s="417">
        <v>142622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3.8</v>
      </c>
      <c r="CU13" s="415"/>
      <c r="CV13" s="415"/>
      <c r="CW13" s="415"/>
      <c r="CX13" s="415"/>
      <c r="CY13" s="415"/>
      <c r="CZ13" s="415"/>
      <c r="DA13" s="416"/>
      <c r="DB13" s="414">
        <v>4.8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121183</v>
      </c>
      <c r="S14" s="499"/>
      <c r="T14" s="499"/>
      <c r="U14" s="499"/>
      <c r="V14" s="500"/>
      <c r="W14" s="407"/>
      <c r="X14" s="408"/>
      <c r="Y14" s="408"/>
      <c r="Z14" s="408"/>
      <c r="AA14" s="408"/>
      <c r="AB14" s="397"/>
      <c r="AC14" s="501">
        <v>2.8</v>
      </c>
      <c r="AD14" s="502"/>
      <c r="AE14" s="502"/>
      <c r="AF14" s="502"/>
      <c r="AG14" s="503"/>
      <c r="AH14" s="501">
        <v>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v>10.199999999999999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119070</v>
      </c>
      <c r="S15" s="499"/>
      <c r="T15" s="499"/>
      <c r="U15" s="499"/>
      <c r="V15" s="500"/>
      <c r="W15" s="433" t="s">
        <v>131</v>
      </c>
      <c r="X15" s="434"/>
      <c r="Y15" s="434"/>
      <c r="Z15" s="434"/>
      <c r="AA15" s="434"/>
      <c r="AB15" s="424"/>
      <c r="AC15" s="468">
        <v>20743</v>
      </c>
      <c r="AD15" s="469"/>
      <c r="AE15" s="469"/>
      <c r="AF15" s="469"/>
      <c r="AG15" s="508"/>
      <c r="AH15" s="468">
        <v>20401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14963533</v>
      </c>
      <c r="BO15" s="381"/>
      <c r="BP15" s="381"/>
      <c r="BQ15" s="381"/>
      <c r="BR15" s="381"/>
      <c r="BS15" s="381"/>
      <c r="BT15" s="381"/>
      <c r="BU15" s="382"/>
      <c r="BV15" s="380">
        <v>14505326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36.299999999999997</v>
      </c>
      <c r="AD16" s="502"/>
      <c r="AE16" s="502"/>
      <c r="AF16" s="502"/>
      <c r="AG16" s="503"/>
      <c r="AH16" s="501">
        <v>36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20738247</v>
      </c>
      <c r="BO16" s="418"/>
      <c r="BP16" s="418"/>
      <c r="BQ16" s="418"/>
      <c r="BR16" s="418"/>
      <c r="BS16" s="418"/>
      <c r="BT16" s="418"/>
      <c r="BU16" s="419"/>
      <c r="BV16" s="417">
        <v>20349926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34796</v>
      </c>
      <c r="AD17" s="469"/>
      <c r="AE17" s="469"/>
      <c r="AF17" s="469"/>
      <c r="AG17" s="508"/>
      <c r="AH17" s="468">
        <v>34541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19130807</v>
      </c>
      <c r="BO17" s="418"/>
      <c r="BP17" s="418"/>
      <c r="BQ17" s="418"/>
      <c r="BR17" s="418"/>
      <c r="BS17" s="418"/>
      <c r="BT17" s="418"/>
      <c r="BU17" s="419"/>
      <c r="BV17" s="417">
        <v>18506855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356.04</v>
      </c>
      <c r="M18" s="530"/>
      <c r="N18" s="530"/>
      <c r="O18" s="530"/>
      <c r="P18" s="530"/>
      <c r="Q18" s="530"/>
      <c r="R18" s="531"/>
      <c r="S18" s="531"/>
      <c r="T18" s="531"/>
      <c r="U18" s="531"/>
      <c r="V18" s="532"/>
      <c r="W18" s="435"/>
      <c r="X18" s="436"/>
      <c r="Y18" s="436"/>
      <c r="Z18" s="436"/>
      <c r="AA18" s="436"/>
      <c r="AB18" s="427"/>
      <c r="AC18" s="533">
        <v>60.9</v>
      </c>
      <c r="AD18" s="534"/>
      <c r="AE18" s="534"/>
      <c r="AF18" s="534"/>
      <c r="AG18" s="535"/>
      <c r="AH18" s="533">
        <v>61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24390151</v>
      </c>
      <c r="BO18" s="418"/>
      <c r="BP18" s="418"/>
      <c r="BQ18" s="418"/>
      <c r="BR18" s="418"/>
      <c r="BS18" s="418"/>
      <c r="BT18" s="418"/>
      <c r="BU18" s="419"/>
      <c r="BV18" s="417">
        <v>24323117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34616364</v>
      </c>
      <c r="BO19" s="418"/>
      <c r="BP19" s="418"/>
      <c r="BQ19" s="418"/>
      <c r="BR19" s="418"/>
      <c r="BS19" s="418"/>
      <c r="BT19" s="418"/>
      <c r="BU19" s="419"/>
      <c r="BV19" s="417">
        <v>34960290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46390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39286185</v>
      </c>
      <c r="BO23" s="418"/>
      <c r="BP23" s="418"/>
      <c r="BQ23" s="418"/>
      <c r="BR23" s="418"/>
      <c r="BS23" s="418"/>
      <c r="BT23" s="418"/>
      <c r="BU23" s="419"/>
      <c r="BV23" s="417">
        <v>40950962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10150</v>
      </c>
      <c r="R24" s="469"/>
      <c r="S24" s="469"/>
      <c r="T24" s="469"/>
      <c r="U24" s="469"/>
      <c r="V24" s="508"/>
      <c r="W24" s="563"/>
      <c r="X24" s="551"/>
      <c r="Y24" s="552"/>
      <c r="Z24" s="467" t="s">
        <v>155</v>
      </c>
      <c r="AA24" s="447"/>
      <c r="AB24" s="447"/>
      <c r="AC24" s="447"/>
      <c r="AD24" s="447"/>
      <c r="AE24" s="447"/>
      <c r="AF24" s="447"/>
      <c r="AG24" s="448"/>
      <c r="AH24" s="468">
        <v>931</v>
      </c>
      <c r="AI24" s="469"/>
      <c r="AJ24" s="469"/>
      <c r="AK24" s="469"/>
      <c r="AL24" s="508"/>
      <c r="AM24" s="468">
        <v>2927064</v>
      </c>
      <c r="AN24" s="469"/>
      <c r="AO24" s="469"/>
      <c r="AP24" s="469"/>
      <c r="AQ24" s="469"/>
      <c r="AR24" s="508"/>
      <c r="AS24" s="468">
        <v>3144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27031538</v>
      </c>
      <c r="BO24" s="418"/>
      <c r="BP24" s="418"/>
      <c r="BQ24" s="418"/>
      <c r="BR24" s="418"/>
      <c r="BS24" s="418"/>
      <c r="BT24" s="418"/>
      <c r="BU24" s="419"/>
      <c r="BV24" s="417">
        <v>27497869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7850</v>
      </c>
      <c r="R25" s="469"/>
      <c r="S25" s="469"/>
      <c r="T25" s="469"/>
      <c r="U25" s="469"/>
      <c r="V25" s="508"/>
      <c r="W25" s="563"/>
      <c r="X25" s="551"/>
      <c r="Y25" s="552"/>
      <c r="Z25" s="467" t="s">
        <v>158</v>
      </c>
      <c r="AA25" s="447"/>
      <c r="AB25" s="447"/>
      <c r="AC25" s="447"/>
      <c r="AD25" s="447"/>
      <c r="AE25" s="447"/>
      <c r="AF25" s="447"/>
      <c r="AG25" s="448"/>
      <c r="AH25" s="468">
        <v>150</v>
      </c>
      <c r="AI25" s="469"/>
      <c r="AJ25" s="469"/>
      <c r="AK25" s="469"/>
      <c r="AL25" s="508"/>
      <c r="AM25" s="468">
        <v>447900</v>
      </c>
      <c r="AN25" s="469"/>
      <c r="AO25" s="469"/>
      <c r="AP25" s="469"/>
      <c r="AQ25" s="469"/>
      <c r="AR25" s="508"/>
      <c r="AS25" s="468">
        <v>2986</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7595921</v>
      </c>
      <c r="BO25" s="381"/>
      <c r="BP25" s="381"/>
      <c r="BQ25" s="381"/>
      <c r="BR25" s="381"/>
      <c r="BS25" s="381"/>
      <c r="BT25" s="381"/>
      <c r="BU25" s="382"/>
      <c r="BV25" s="380">
        <v>8345184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6950</v>
      </c>
      <c r="R26" s="469"/>
      <c r="S26" s="469"/>
      <c r="T26" s="469"/>
      <c r="U26" s="469"/>
      <c r="V26" s="508"/>
      <c r="W26" s="563"/>
      <c r="X26" s="551"/>
      <c r="Y26" s="552"/>
      <c r="Z26" s="467" t="s">
        <v>161</v>
      </c>
      <c r="AA26" s="573"/>
      <c r="AB26" s="573"/>
      <c r="AC26" s="573"/>
      <c r="AD26" s="573"/>
      <c r="AE26" s="573"/>
      <c r="AF26" s="573"/>
      <c r="AG26" s="574"/>
      <c r="AH26" s="468">
        <v>103</v>
      </c>
      <c r="AI26" s="469"/>
      <c r="AJ26" s="469"/>
      <c r="AK26" s="469"/>
      <c r="AL26" s="508"/>
      <c r="AM26" s="468">
        <v>326613</v>
      </c>
      <c r="AN26" s="469"/>
      <c r="AO26" s="469"/>
      <c r="AP26" s="469"/>
      <c r="AQ26" s="469"/>
      <c r="AR26" s="508"/>
      <c r="AS26" s="468">
        <v>3171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5350</v>
      </c>
      <c r="R27" s="469"/>
      <c r="S27" s="469"/>
      <c r="T27" s="469"/>
      <c r="U27" s="469"/>
      <c r="V27" s="508"/>
      <c r="W27" s="563"/>
      <c r="X27" s="551"/>
      <c r="Y27" s="552"/>
      <c r="Z27" s="467" t="s">
        <v>164</v>
      </c>
      <c r="AA27" s="447"/>
      <c r="AB27" s="447"/>
      <c r="AC27" s="447"/>
      <c r="AD27" s="447"/>
      <c r="AE27" s="447"/>
      <c r="AF27" s="447"/>
      <c r="AG27" s="448"/>
      <c r="AH27" s="468">
        <v>18</v>
      </c>
      <c r="AI27" s="469"/>
      <c r="AJ27" s="469"/>
      <c r="AK27" s="469"/>
      <c r="AL27" s="508"/>
      <c r="AM27" s="468">
        <v>71136</v>
      </c>
      <c r="AN27" s="469"/>
      <c r="AO27" s="469"/>
      <c r="AP27" s="469"/>
      <c r="AQ27" s="469"/>
      <c r="AR27" s="508"/>
      <c r="AS27" s="468">
        <v>3952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1712861</v>
      </c>
      <c r="BO27" s="587"/>
      <c r="BP27" s="587"/>
      <c r="BQ27" s="587"/>
      <c r="BR27" s="587"/>
      <c r="BS27" s="587"/>
      <c r="BT27" s="587"/>
      <c r="BU27" s="588"/>
      <c r="BV27" s="586">
        <v>1712540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4650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3967130</v>
      </c>
      <c r="BO28" s="381"/>
      <c r="BP28" s="381"/>
      <c r="BQ28" s="381"/>
      <c r="BR28" s="381"/>
      <c r="BS28" s="381"/>
      <c r="BT28" s="381"/>
      <c r="BU28" s="382"/>
      <c r="BV28" s="380">
        <v>3901697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22</v>
      </c>
      <c r="M29" s="469"/>
      <c r="N29" s="469"/>
      <c r="O29" s="469"/>
      <c r="P29" s="508"/>
      <c r="Q29" s="468">
        <v>4200</v>
      </c>
      <c r="R29" s="469"/>
      <c r="S29" s="469"/>
      <c r="T29" s="469"/>
      <c r="U29" s="469"/>
      <c r="V29" s="508"/>
      <c r="W29" s="564"/>
      <c r="X29" s="565"/>
      <c r="Y29" s="566"/>
      <c r="Z29" s="467" t="s">
        <v>171</v>
      </c>
      <c r="AA29" s="447"/>
      <c r="AB29" s="447"/>
      <c r="AC29" s="447"/>
      <c r="AD29" s="447"/>
      <c r="AE29" s="447"/>
      <c r="AF29" s="447"/>
      <c r="AG29" s="448"/>
      <c r="AH29" s="468">
        <v>949</v>
      </c>
      <c r="AI29" s="469"/>
      <c r="AJ29" s="469"/>
      <c r="AK29" s="469"/>
      <c r="AL29" s="508"/>
      <c r="AM29" s="468">
        <v>2998200</v>
      </c>
      <c r="AN29" s="469"/>
      <c r="AO29" s="469"/>
      <c r="AP29" s="469"/>
      <c r="AQ29" s="469"/>
      <c r="AR29" s="508"/>
      <c r="AS29" s="468">
        <v>3159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1750723</v>
      </c>
      <c r="BO29" s="418"/>
      <c r="BP29" s="418"/>
      <c r="BQ29" s="418"/>
      <c r="BR29" s="418"/>
      <c r="BS29" s="418"/>
      <c r="BT29" s="418"/>
      <c r="BU29" s="419"/>
      <c r="BV29" s="417">
        <v>1749719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4023161</v>
      </c>
      <c r="BO30" s="587"/>
      <c r="BP30" s="587"/>
      <c r="BQ30" s="587"/>
      <c r="BR30" s="587"/>
      <c r="BS30" s="587"/>
      <c r="BT30" s="587"/>
      <c r="BU30" s="588"/>
      <c r="BV30" s="586">
        <v>3230270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佐野地区衛生施設組合（一般会計）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佐野市民文化振興事業団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自家用有償バス事業特別会計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国民健康保険事業特別会計（直営診療施設勘定）</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栃木県市町村総合事務組合（一般会計）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佐野市農業公社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西浦・黒袴第二工区産業団地造成事業特別会計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栃木県市町村総合事務組合（特別会計）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佐野市土地開発公社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IF('各会計、関係団体の財政状況及び健全化判断比率'!B38="","",'各会計、関係団体の財政状況及び健全化判断比率'!B38)</f>
        <v>佐野田沼インター産業団地造成事業特別会計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栃木県後期高齢者医療広域連合（一般会計）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どまんなかたぬま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栃木県後期高齢者医療広域連合（特別会計）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両毛地区勤労者福祉共済会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G23" sqref="BN23:BU2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2" t="s">
        <v>533</v>
      </c>
      <c r="D34" s="1182"/>
      <c r="E34" s="1183"/>
      <c r="F34" s="32">
        <v>5.65</v>
      </c>
      <c r="G34" s="33">
        <v>7.99</v>
      </c>
      <c r="H34" s="33">
        <v>6.89</v>
      </c>
      <c r="I34" s="33">
        <v>9.0500000000000007</v>
      </c>
      <c r="J34" s="34">
        <v>8.89</v>
      </c>
      <c r="K34" s="22"/>
      <c r="L34" s="22"/>
      <c r="M34" s="22"/>
      <c r="N34" s="22"/>
      <c r="O34" s="22"/>
      <c r="P34" s="22"/>
    </row>
    <row r="35" spans="1:16" ht="39" customHeight="1">
      <c r="A35" s="22"/>
      <c r="B35" s="35"/>
      <c r="C35" s="1176" t="s">
        <v>534</v>
      </c>
      <c r="D35" s="1177"/>
      <c r="E35" s="1178"/>
      <c r="F35" s="36">
        <v>3.22</v>
      </c>
      <c r="G35" s="37">
        <v>4.1900000000000004</v>
      </c>
      <c r="H35" s="37">
        <v>5.42</v>
      </c>
      <c r="I35" s="37">
        <v>5.49</v>
      </c>
      <c r="J35" s="38">
        <v>6.21</v>
      </c>
      <c r="K35" s="22"/>
      <c r="L35" s="22"/>
      <c r="M35" s="22"/>
      <c r="N35" s="22"/>
      <c r="O35" s="22"/>
      <c r="P35" s="22"/>
    </row>
    <row r="36" spans="1:16" ht="39" customHeight="1">
      <c r="A36" s="22"/>
      <c r="B36" s="35"/>
      <c r="C36" s="1176" t="s">
        <v>535</v>
      </c>
      <c r="D36" s="1177"/>
      <c r="E36" s="1178"/>
      <c r="F36" s="36">
        <v>2.85</v>
      </c>
      <c r="G36" s="37">
        <v>3.83</v>
      </c>
      <c r="H36" s="37">
        <v>3.03</v>
      </c>
      <c r="I36" s="37">
        <v>3.75</v>
      </c>
      <c r="J36" s="38">
        <v>3.25</v>
      </c>
      <c r="K36" s="22"/>
      <c r="L36" s="22"/>
      <c r="M36" s="22"/>
      <c r="N36" s="22"/>
      <c r="O36" s="22"/>
      <c r="P36" s="22"/>
    </row>
    <row r="37" spans="1:16" ht="39" customHeight="1">
      <c r="A37" s="22"/>
      <c r="B37" s="35"/>
      <c r="C37" s="1176" t="s">
        <v>536</v>
      </c>
      <c r="D37" s="1177"/>
      <c r="E37" s="1178"/>
      <c r="F37" s="36">
        <v>1.1200000000000001</v>
      </c>
      <c r="G37" s="37">
        <v>1.33</v>
      </c>
      <c r="H37" s="37">
        <v>1.53</v>
      </c>
      <c r="I37" s="37">
        <v>1.73</v>
      </c>
      <c r="J37" s="38">
        <v>1.95</v>
      </c>
      <c r="K37" s="22"/>
      <c r="L37" s="22"/>
      <c r="M37" s="22"/>
      <c r="N37" s="22"/>
      <c r="O37" s="22"/>
      <c r="P37" s="22"/>
    </row>
    <row r="38" spans="1:16" ht="39" customHeight="1">
      <c r="A38" s="22"/>
      <c r="B38" s="35"/>
      <c r="C38" s="1176" t="s">
        <v>537</v>
      </c>
      <c r="D38" s="1177"/>
      <c r="E38" s="1178"/>
      <c r="F38" s="36">
        <v>0.49</v>
      </c>
      <c r="G38" s="37">
        <v>0.44</v>
      </c>
      <c r="H38" s="37">
        <v>0.43</v>
      </c>
      <c r="I38" s="37">
        <v>0.84</v>
      </c>
      <c r="J38" s="38">
        <v>1.51</v>
      </c>
      <c r="K38" s="22"/>
      <c r="L38" s="22"/>
      <c r="M38" s="22"/>
      <c r="N38" s="22"/>
      <c r="O38" s="22"/>
      <c r="P38" s="22"/>
    </row>
    <row r="39" spans="1:16" ht="39" customHeight="1">
      <c r="A39" s="22"/>
      <c r="B39" s="35"/>
      <c r="C39" s="1176" t="s">
        <v>538</v>
      </c>
      <c r="D39" s="1177"/>
      <c r="E39" s="1178"/>
      <c r="F39" s="36">
        <v>0.3</v>
      </c>
      <c r="G39" s="37">
        <v>0.19</v>
      </c>
      <c r="H39" s="37">
        <v>0.22</v>
      </c>
      <c r="I39" s="37">
        <v>0.64</v>
      </c>
      <c r="J39" s="38">
        <v>0.28999999999999998</v>
      </c>
      <c r="K39" s="22"/>
      <c r="L39" s="22"/>
      <c r="M39" s="22"/>
      <c r="N39" s="22"/>
      <c r="O39" s="22"/>
      <c r="P39" s="22"/>
    </row>
    <row r="40" spans="1:16" ht="39" customHeight="1">
      <c r="A40" s="22"/>
      <c r="B40" s="35"/>
      <c r="C40" s="1176" t="s">
        <v>539</v>
      </c>
      <c r="D40" s="1177"/>
      <c r="E40" s="1178"/>
      <c r="F40" s="36">
        <v>0.04</v>
      </c>
      <c r="G40" s="37">
        <v>0.04</v>
      </c>
      <c r="H40" s="37">
        <v>0.01</v>
      </c>
      <c r="I40" s="37">
        <v>0.05</v>
      </c>
      <c r="J40" s="38">
        <v>0.01</v>
      </c>
      <c r="K40" s="22"/>
      <c r="L40" s="22"/>
      <c r="M40" s="22"/>
      <c r="N40" s="22"/>
      <c r="O40" s="22"/>
      <c r="P40" s="22"/>
    </row>
    <row r="41" spans="1:16" ht="39" customHeight="1">
      <c r="A41" s="22"/>
      <c r="B41" s="35"/>
      <c r="C41" s="1176" t="s">
        <v>540</v>
      </c>
      <c r="D41" s="1177"/>
      <c r="E41" s="1178"/>
      <c r="F41" s="36">
        <v>0</v>
      </c>
      <c r="G41" s="37">
        <v>0</v>
      </c>
      <c r="H41" s="37">
        <v>0</v>
      </c>
      <c r="I41" s="37">
        <v>0</v>
      </c>
      <c r="J41" s="38">
        <v>0</v>
      </c>
      <c r="K41" s="22"/>
      <c r="L41" s="22"/>
      <c r="M41" s="22"/>
      <c r="N41" s="22"/>
      <c r="O41" s="22"/>
      <c r="P41" s="22"/>
    </row>
    <row r="42" spans="1:16" ht="39" customHeight="1">
      <c r="A42" s="22"/>
      <c r="B42" s="39"/>
      <c r="C42" s="1176" t="s">
        <v>541</v>
      </c>
      <c r="D42" s="1177"/>
      <c r="E42" s="1178"/>
      <c r="F42" s="36" t="s">
        <v>487</v>
      </c>
      <c r="G42" s="37" t="s">
        <v>487</v>
      </c>
      <c r="H42" s="37" t="s">
        <v>487</v>
      </c>
      <c r="I42" s="37" t="s">
        <v>487</v>
      </c>
      <c r="J42" s="38" t="s">
        <v>487</v>
      </c>
      <c r="K42" s="22"/>
      <c r="L42" s="22"/>
      <c r="M42" s="22"/>
      <c r="N42" s="22"/>
      <c r="O42" s="22"/>
      <c r="P42" s="22"/>
    </row>
    <row r="43" spans="1:16" ht="39" customHeight="1" thickBot="1">
      <c r="A43" s="22"/>
      <c r="B43" s="40"/>
      <c r="C43" s="1179" t="s">
        <v>542</v>
      </c>
      <c r="D43" s="1180"/>
      <c r="E43" s="1181"/>
      <c r="F43" s="41">
        <v>0</v>
      </c>
      <c r="G43" s="42">
        <v>0</v>
      </c>
      <c r="H43" s="42">
        <v>0</v>
      </c>
      <c r="I43" s="42">
        <v>0.82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G23" sqref="BN23:BU2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2" t="s">
        <v>11</v>
      </c>
      <c r="C45" s="1193"/>
      <c r="D45" s="58"/>
      <c r="E45" s="1198" t="s">
        <v>12</v>
      </c>
      <c r="F45" s="1198"/>
      <c r="G45" s="1198"/>
      <c r="H45" s="1198"/>
      <c r="I45" s="1198"/>
      <c r="J45" s="1199"/>
      <c r="K45" s="59">
        <v>5205</v>
      </c>
      <c r="L45" s="60">
        <v>5197</v>
      </c>
      <c r="M45" s="60">
        <v>5245</v>
      </c>
      <c r="N45" s="60">
        <v>5144</v>
      </c>
      <c r="O45" s="61">
        <v>4618</v>
      </c>
      <c r="P45" s="48"/>
      <c r="Q45" s="48"/>
      <c r="R45" s="48"/>
      <c r="S45" s="48"/>
      <c r="T45" s="48"/>
      <c r="U45" s="48"/>
    </row>
    <row r="46" spans="1:21" ht="30.75" customHeight="1">
      <c r="A46" s="48"/>
      <c r="B46" s="1194"/>
      <c r="C46" s="1195"/>
      <c r="D46" s="62"/>
      <c r="E46" s="1186" t="s">
        <v>13</v>
      </c>
      <c r="F46" s="1186"/>
      <c r="G46" s="1186"/>
      <c r="H46" s="1186"/>
      <c r="I46" s="1186"/>
      <c r="J46" s="1187"/>
      <c r="K46" s="63" t="s">
        <v>487</v>
      </c>
      <c r="L46" s="64" t="s">
        <v>487</v>
      </c>
      <c r="M46" s="64" t="s">
        <v>487</v>
      </c>
      <c r="N46" s="64" t="s">
        <v>487</v>
      </c>
      <c r="O46" s="65" t="s">
        <v>487</v>
      </c>
      <c r="P46" s="48"/>
      <c r="Q46" s="48"/>
      <c r="R46" s="48"/>
      <c r="S46" s="48"/>
      <c r="T46" s="48"/>
      <c r="U46" s="48"/>
    </row>
    <row r="47" spans="1:21" ht="30.75" customHeight="1">
      <c r="A47" s="48"/>
      <c r="B47" s="1194"/>
      <c r="C47" s="1195"/>
      <c r="D47" s="62"/>
      <c r="E47" s="1186" t="s">
        <v>14</v>
      </c>
      <c r="F47" s="1186"/>
      <c r="G47" s="1186"/>
      <c r="H47" s="1186"/>
      <c r="I47" s="1186"/>
      <c r="J47" s="1187"/>
      <c r="K47" s="63" t="s">
        <v>487</v>
      </c>
      <c r="L47" s="64" t="s">
        <v>487</v>
      </c>
      <c r="M47" s="64" t="s">
        <v>487</v>
      </c>
      <c r="N47" s="64" t="s">
        <v>487</v>
      </c>
      <c r="O47" s="65" t="s">
        <v>487</v>
      </c>
      <c r="P47" s="48"/>
      <c r="Q47" s="48"/>
      <c r="R47" s="48"/>
      <c r="S47" s="48"/>
      <c r="T47" s="48"/>
      <c r="U47" s="48"/>
    </row>
    <row r="48" spans="1:21" ht="30.75" customHeight="1">
      <c r="A48" s="48"/>
      <c r="B48" s="1194"/>
      <c r="C48" s="1195"/>
      <c r="D48" s="62"/>
      <c r="E48" s="1186" t="s">
        <v>15</v>
      </c>
      <c r="F48" s="1186"/>
      <c r="G48" s="1186"/>
      <c r="H48" s="1186"/>
      <c r="I48" s="1186"/>
      <c r="J48" s="1187"/>
      <c r="K48" s="63">
        <v>1380</v>
      </c>
      <c r="L48" s="64">
        <v>1376</v>
      </c>
      <c r="M48" s="64">
        <v>1387</v>
      </c>
      <c r="N48" s="64">
        <v>1441</v>
      </c>
      <c r="O48" s="65">
        <v>1446</v>
      </c>
      <c r="P48" s="48"/>
      <c r="Q48" s="48"/>
      <c r="R48" s="48"/>
      <c r="S48" s="48"/>
      <c r="T48" s="48"/>
      <c r="U48" s="48"/>
    </row>
    <row r="49" spans="1:21" ht="30.75" customHeight="1">
      <c r="A49" s="48"/>
      <c r="B49" s="1194"/>
      <c r="C49" s="1195"/>
      <c r="D49" s="62"/>
      <c r="E49" s="1186" t="s">
        <v>16</v>
      </c>
      <c r="F49" s="1186"/>
      <c r="G49" s="1186"/>
      <c r="H49" s="1186"/>
      <c r="I49" s="1186"/>
      <c r="J49" s="1187"/>
      <c r="K49" s="63">
        <v>160</v>
      </c>
      <c r="L49" s="64">
        <v>84</v>
      </c>
      <c r="M49" s="64" t="s">
        <v>487</v>
      </c>
      <c r="N49" s="64" t="s">
        <v>487</v>
      </c>
      <c r="O49" s="65" t="s">
        <v>487</v>
      </c>
      <c r="P49" s="48"/>
      <c r="Q49" s="48"/>
      <c r="R49" s="48"/>
      <c r="S49" s="48"/>
      <c r="T49" s="48"/>
      <c r="U49" s="48"/>
    </row>
    <row r="50" spans="1:21" ht="30.75" customHeight="1">
      <c r="A50" s="48"/>
      <c r="B50" s="1194"/>
      <c r="C50" s="1195"/>
      <c r="D50" s="62"/>
      <c r="E50" s="1186" t="s">
        <v>17</v>
      </c>
      <c r="F50" s="1186"/>
      <c r="G50" s="1186"/>
      <c r="H50" s="1186"/>
      <c r="I50" s="1186"/>
      <c r="J50" s="1187"/>
      <c r="K50" s="63">
        <v>178</v>
      </c>
      <c r="L50" s="64">
        <v>189</v>
      </c>
      <c r="M50" s="64">
        <v>189</v>
      </c>
      <c r="N50" s="64">
        <v>189</v>
      </c>
      <c r="O50" s="65">
        <v>183</v>
      </c>
      <c r="P50" s="48"/>
      <c r="Q50" s="48"/>
      <c r="R50" s="48"/>
      <c r="S50" s="48"/>
      <c r="T50" s="48"/>
      <c r="U50" s="48"/>
    </row>
    <row r="51" spans="1:21" ht="30.75" customHeight="1">
      <c r="A51" s="48"/>
      <c r="B51" s="1196"/>
      <c r="C51" s="1197"/>
      <c r="D51" s="66"/>
      <c r="E51" s="1186" t="s">
        <v>18</v>
      </c>
      <c r="F51" s="1186"/>
      <c r="G51" s="1186"/>
      <c r="H51" s="1186"/>
      <c r="I51" s="1186"/>
      <c r="J51" s="1187"/>
      <c r="K51" s="63" t="s">
        <v>487</v>
      </c>
      <c r="L51" s="64" t="s">
        <v>487</v>
      </c>
      <c r="M51" s="64" t="s">
        <v>487</v>
      </c>
      <c r="N51" s="64" t="s">
        <v>487</v>
      </c>
      <c r="O51" s="65" t="s">
        <v>487</v>
      </c>
      <c r="P51" s="48"/>
      <c r="Q51" s="48"/>
      <c r="R51" s="48"/>
      <c r="S51" s="48"/>
      <c r="T51" s="48"/>
      <c r="U51" s="48"/>
    </row>
    <row r="52" spans="1:21" ht="30.75" customHeight="1">
      <c r="A52" s="48"/>
      <c r="B52" s="1184" t="s">
        <v>19</v>
      </c>
      <c r="C52" s="1185"/>
      <c r="D52" s="66"/>
      <c r="E52" s="1186" t="s">
        <v>20</v>
      </c>
      <c r="F52" s="1186"/>
      <c r="G52" s="1186"/>
      <c r="H52" s="1186"/>
      <c r="I52" s="1186"/>
      <c r="J52" s="1187"/>
      <c r="K52" s="63">
        <v>5383</v>
      </c>
      <c r="L52" s="64">
        <v>5595</v>
      </c>
      <c r="M52" s="64">
        <v>5739</v>
      </c>
      <c r="N52" s="64">
        <v>5763</v>
      </c>
      <c r="O52" s="65">
        <v>5713</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1540</v>
      </c>
      <c r="L53" s="69">
        <v>1251</v>
      </c>
      <c r="M53" s="69">
        <v>1082</v>
      </c>
      <c r="N53" s="69">
        <v>1011</v>
      </c>
      <c r="O53" s="70">
        <v>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G23" sqref="BN23:BU2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0" t="s">
        <v>24</v>
      </c>
      <c r="C41" s="1201"/>
      <c r="D41" s="81"/>
      <c r="E41" s="1206" t="s">
        <v>25</v>
      </c>
      <c r="F41" s="1206"/>
      <c r="G41" s="1206"/>
      <c r="H41" s="1207"/>
      <c r="I41" s="82">
        <v>40048</v>
      </c>
      <c r="J41" s="83">
        <v>38966</v>
      </c>
      <c r="K41" s="83">
        <v>39502</v>
      </c>
      <c r="L41" s="83">
        <v>40951</v>
      </c>
      <c r="M41" s="84">
        <v>39286</v>
      </c>
    </row>
    <row r="42" spans="2:13" ht="27.75" customHeight="1">
      <c r="B42" s="1202"/>
      <c r="C42" s="1203"/>
      <c r="D42" s="85"/>
      <c r="E42" s="1208" t="s">
        <v>26</v>
      </c>
      <c r="F42" s="1208"/>
      <c r="G42" s="1208"/>
      <c r="H42" s="1209"/>
      <c r="I42" s="86">
        <v>2399</v>
      </c>
      <c r="J42" s="87">
        <v>1599</v>
      </c>
      <c r="K42" s="87">
        <v>1404</v>
      </c>
      <c r="L42" s="87">
        <v>1126</v>
      </c>
      <c r="M42" s="88">
        <v>943</v>
      </c>
    </row>
    <row r="43" spans="2:13" ht="27.75" customHeight="1">
      <c r="B43" s="1202"/>
      <c r="C43" s="1203"/>
      <c r="D43" s="85"/>
      <c r="E43" s="1208" t="s">
        <v>27</v>
      </c>
      <c r="F43" s="1208"/>
      <c r="G43" s="1208"/>
      <c r="H43" s="1209"/>
      <c r="I43" s="86">
        <v>17329</v>
      </c>
      <c r="J43" s="87">
        <v>16854</v>
      </c>
      <c r="K43" s="87">
        <v>18966</v>
      </c>
      <c r="L43" s="87">
        <v>17895</v>
      </c>
      <c r="M43" s="88">
        <v>16965</v>
      </c>
    </row>
    <row r="44" spans="2:13" ht="27.75" customHeight="1">
      <c r="B44" s="1202"/>
      <c r="C44" s="1203"/>
      <c r="D44" s="85"/>
      <c r="E44" s="1208" t="s">
        <v>28</v>
      </c>
      <c r="F44" s="1208"/>
      <c r="G44" s="1208"/>
      <c r="H44" s="1209"/>
      <c r="I44" s="86">
        <v>485</v>
      </c>
      <c r="J44" s="87">
        <v>405</v>
      </c>
      <c r="K44" s="87" t="s">
        <v>487</v>
      </c>
      <c r="L44" s="87" t="s">
        <v>487</v>
      </c>
      <c r="M44" s="88" t="s">
        <v>487</v>
      </c>
    </row>
    <row r="45" spans="2:13" ht="27.75" customHeight="1">
      <c r="B45" s="1202"/>
      <c r="C45" s="1203"/>
      <c r="D45" s="85"/>
      <c r="E45" s="1208" t="s">
        <v>29</v>
      </c>
      <c r="F45" s="1208"/>
      <c r="G45" s="1208"/>
      <c r="H45" s="1209"/>
      <c r="I45" s="86">
        <v>8947</v>
      </c>
      <c r="J45" s="87">
        <v>8540</v>
      </c>
      <c r="K45" s="87">
        <v>8729</v>
      </c>
      <c r="L45" s="87">
        <v>8320</v>
      </c>
      <c r="M45" s="88">
        <v>8374</v>
      </c>
    </row>
    <row r="46" spans="2:13" ht="27.75" customHeight="1">
      <c r="B46" s="1202"/>
      <c r="C46" s="1203"/>
      <c r="D46" s="89"/>
      <c r="E46" s="1208" t="s">
        <v>30</v>
      </c>
      <c r="F46" s="1208"/>
      <c r="G46" s="1208"/>
      <c r="H46" s="1209"/>
      <c r="I46" s="86" t="s">
        <v>487</v>
      </c>
      <c r="J46" s="87" t="s">
        <v>487</v>
      </c>
      <c r="K46" s="87" t="s">
        <v>487</v>
      </c>
      <c r="L46" s="87" t="s">
        <v>487</v>
      </c>
      <c r="M46" s="88" t="s">
        <v>487</v>
      </c>
    </row>
    <row r="47" spans="2:13" ht="27.75" customHeight="1">
      <c r="B47" s="1202"/>
      <c r="C47" s="1203"/>
      <c r="D47" s="90"/>
      <c r="E47" s="1210" t="s">
        <v>31</v>
      </c>
      <c r="F47" s="1211"/>
      <c r="G47" s="1211"/>
      <c r="H47" s="1212"/>
      <c r="I47" s="86" t="s">
        <v>487</v>
      </c>
      <c r="J47" s="87" t="s">
        <v>487</v>
      </c>
      <c r="K47" s="87" t="s">
        <v>487</v>
      </c>
      <c r="L47" s="87" t="s">
        <v>487</v>
      </c>
      <c r="M47" s="88" t="s">
        <v>487</v>
      </c>
    </row>
    <row r="48" spans="2:13" ht="27.75" customHeight="1">
      <c r="B48" s="1202"/>
      <c r="C48" s="1203"/>
      <c r="D48" s="85"/>
      <c r="E48" s="1208" t="s">
        <v>32</v>
      </c>
      <c r="F48" s="1208"/>
      <c r="G48" s="1208"/>
      <c r="H48" s="1209"/>
      <c r="I48" s="86" t="s">
        <v>487</v>
      </c>
      <c r="J48" s="87" t="s">
        <v>487</v>
      </c>
      <c r="K48" s="87" t="s">
        <v>487</v>
      </c>
      <c r="L48" s="87" t="s">
        <v>487</v>
      </c>
      <c r="M48" s="88" t="s">
        <v>487</v>
      </c>
    </row>
    <row r="49" spans="2:13" ht="27.75" customHeight="1">
      <c r="B49" s="1204"/>
      <c r="C49" s="1205"/>
      <c r="D49" s="85"/>
      <c r="E49" s="1208" t="s">
        <v>33</v>
      </c>
      <c r="F49" s="1208"/>
      <c r="G49" s="1208"/>
      <c r="H49" s="1209"/>
      <c r="I49" s="86" t="s">
        <v>487</v>
      </c>
      <c r="J49" s="87" t="s">
        <v>487</v>
      </c>
      <c r="K49" s="87" t="s">
        <v>487</v>
      </c>
      <c r="L49" s="87" t="s">
        <v>487</v>
      </c>
      <c r="M49" s="88" t="s">
        <v>487</v>
      </c>
    </row>
    <row r="50" spans="2:13" ht="27.75" customHeight="1">
      <c r="B50" s="1213" t="s">
        <v>34</v>
      </c>
      <c r="C50" s="1214"/>
      <c r="D50" s="91"/>
      <c r="E50" s="1208" t="s">
        <v>35</v>
      </c>
      <c r="F50" s="1208"/>
      <c r="G50" s="1208"/>
      <c r="H50" s="1209"/>
      <c r="I50" s="86">
        <v>9708</v>
      </c>
      <c r="J50" s="87">
        <v>11026</v>
      </c>
      <c r="K50" s="87">
        <v>10639</v>
      </c>
      <c r="L50" s="87">
        <v>10634</v>
      </c>
      <c r="M50" s="88">
        <v>12153</v>
      </c>
    </row>
    <row r="51" spans="2:13" ht="27.75" customHeight="1">
      <c r="B51" s="1202"/>
      <c r="C51" s="1203"/>
      <c r="D51" s="85"/>
      <c r="E51" s="1208" t="s">
        <v>36</v>
      </c>
      <c r="F51" s="1208"/>
      <c r="G51" s="1208"/>
      <c r="H51" s="1209"/>
      <c r="I51" s="86">
        <v>10314</v>
      </c>
      <c r="J51" s="87">
        <v>9627</v>
      </c>
      <c r="K51" s="87">
        <v>9739</v>
      </c>
      <c r="L51" s="87">
        <v>9083</v>
      </c>
      <c r="M51" s="88">
        <v>8794</v>
      </c>
    </row>
    <row r="52" spans="2:13" ht="27.75" customHeight="1">
      <c r="B52" s="1204"/>
      <c r="C52" s="1205"/>
      <c r="D52" s="85"/>
      <c r="E52" s="1208" t="s">
        <v>37</v>
      </c>
      <c r="F52" s="1208"/>
      <c r="G52" s="1208"/>
      <c r="H52" s="1209"/>
      <c r="I52" s="86">
        <v>43564</v>
      </c>
      <c r="J52" s="87">
        <v>43524</v>
      </c>
      <c r="K52" s="87">
        <v>46119</v>
      </c>
      <c r="L52" s="87">
        <v>46208</v>
      </c>
      <c r="M52" s="88">
        <v>45345</v>
      </c>
    </row>
    <row r="53" spans="2:13" ht="27.75" customHeight="1" thickBot="1">
      <c r="B53" s="1215" t="s">
        <v>21</v>
      </c>
      <c r="C53" s="1216"/>
      <c r="D53" s="92"/>
      <c r="E53" s="1217" t="s">
        <v>38</v>
      </c>
      <c r="F53" s="1217"/>
      <c r="G53" s="1217"/>
      <c r="H53" s="1218"/>
      <c r="I53" s="93">
        <v>5621</v>
      </c>
      <c r="J53" s="94">
        <v>2187</v>
      </c>
      <c r="K53" s="94">
        <v>2104</v>
      </c>
      <c r="L53" s="94">
        <v>2368</v>
      </c>
      <c r="M53" s="95">
        <v>-725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BG23" sqref="BN23:BU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19" t="s">
        <v>568</v>
      </c>
      <c r="H43" s="1220"/>
      <c r="I43" s="1220"/>
      <c r="J43" s="1220"/>
      <c r="K43" s="1220"/>
      <c r="L43" s="1220"/>
      <c r="M43" s="1220"/>
      <c r="N43" s="1220"/>
      <c r="O43" s="1221"/>
    </row>
    <row r="44" spans="2:17">
      <c r="B44" s="250"/>
      <c r="C44" s="246"/>
      <c r="D44" s="246"/>
      <c r="E44" s="246"/>
      <c r="F44" s="246"/>
      <c r="G44" s="1222"/>
      <c r="H44" s="1223"/>
      <c r="I44" s="1223"/>
      <c r="J44" s="1223"/>
      <c r="K44" s="1223"/>
      <c r="L44" s="1223"/>
      <c r="M44" s="1223"/>
      <c r="N44" s="1223"/>
      <c r="O44" s="1224"/>
    </row>
    <row r="45" spans="2:17">
      <c r="B45" s="250"/>
      <c r="C45" s="246"/>
      <c r="D45" s="246"/>
      <c r="E45" s="246"/>
      <c r="F45" s="246"/>
      <c r="G45" s="1222"/>
      <c r="H45" s="1223"/>
      <c r="I45" s="1223"/>
      <c r="J45" s="1223"/>
      <c r="K45" s="1223"/>
      <c r="L45" s="1223"/>
      <c r="M45" s="1223"/>
      <c r="N45" s="1223"/>
      <c r="O45" s="1224"/>
    </row>
    <row r="46" spans="2:17">
      <c r="B46" s="250"/>
      <c r="C46" s="246"/>
      <c r="D46" s="246"/>
      <c r="E46" s="246"/>
      <c r="F46" s="246"/>
      <c r="G46" s="1222"/>
      <c r="H46" s="1223"/>
      <c r="I46" s="1223"/>
      <c r="J46" s="1223"/>
      <c r="K46" s="1223"/>
      <c r="L46" s="1223"/>
      <c r="M46" s="1223"/>
      <c r="N46" s="1223"/>
      <c r="O46" s="1224"/>
    </row>
    <row r="47" spans="2:17">
      <c r="B47" s="250"/>
      <c r="C47" s="246"/>
      <c r="D47" s="246"/>
      <c r="E47" s="246"/>
      <c r="F47" s="246"/>
      <c r="G47" s="1225"/>
      <c r="H47" s="1226"/>
      <c r="I47" s="1226"/>
      <c r="J47" s="1226"/>
      <c r="K47" s="1226"/>
      <c r="L47" s="1226"/>
      <c r="M47" s="1226"/>
      <c r="N47" s="1226"/>
      <c r="O47" s="1227"/>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28"/>
      <c r="H50" s="1229"/>
      <c r="I50" s="1229"/>
      <c r="J50" s="1230"/>
      <c r="K50" s="356" t="s">
        <v>526</v>
      </c>
      <c r="L50" s="356" t="s">
        <v>527</v>
      </c>
      <c r="M50" s="356" t="s">
        <v>528</v>
      </c>
      <c r="N50" s="356" t="s">
        <v>529</v>
      </c>
      <c r="O50" s="356" t="s">
        <v>530</v>
      </c>
    </row>
    <row r="51" spans="1:17">
      <c r="B51" s="250"/>
      <c r="C51" s="246"/>
      <c r="D51" s="246"/>
      <c r="E51" s="246"/>
      <c r="F51" s="246"/>
      <c r="G51" s="1231" t="s">
        <v>561</v>
      </c>
      <c r="H51" s="1232"/>
      <c r="I51" s="1237" t="s">
        <v>562</v>
      </c>
      <c r="J51" s="1237"/>
      <c r="K51" s="1239"/>
      <c r="L51" s="1239"/>
      <c r="M51" s="1239"/>
      <c r="N51" s="1239"/>
      <c r="O51" s="1239"/>
    </row>
    <row r="52" spans="1:17">
      <c r="B52" s="250"/>
      <c r="C52" s="246"/>
      <c r="D52" s="246"/>
      <c r="E52" s="246"/>
      <c r="F52" s="246"/>
      <c r="G52" s="1233"/>
      <c r="H52" s="1234"/>
      <c r="I52" s="1238"/>
      <c r="J52" s="1238"/>
      <c r="K52" s="1240"/>
      <c r="L52" s="1240"/>
      <c r="M52" s="1240"/>
      <c r="N52" s="1240"/>
      <c r="O52" s="1240"/>
    </row>
    <row r="53" spans="1:17">
      <c r="A53" s="357"/>
      <c r="B53" s="250"/>
      <c r="C53" s="246"/>
      <c r="D53" s="246"/>
      <c r="E53" s="246"/>
      <c r="F53" s="246"/>
      <c r="G53" s="1233"/>
      <c r="H53" s="1234"/>
      <c r="I53" s="1241" t="s">
        <v>563</v>
      </c>
      <c r="J53" s="1241"/>
      <c r="K53" s="1248"/>
      <c r="L53" s="1248"/>
      <c r="M53" s="1248"/>
      <c r="N53" s="1248"/>
      <c r="O53" s="1248"/>
    </row>
    <row r="54" spans="1:17">
      <c r="A54" s="357"/>
      <c r="B54" s="250"/>
      <c r="C54" s="246"/>
      <c r="D54" s="246"/>
      <c r="E54" s="246"/>
      <c r="F54" s="246"/>
      <c r="G54" s="1235"/>
      <c r="H54" s="1236"/>
      <c r="I54" s="1241"/>
      <c r="J54" s="1241"/>
      <c r="K54" s="1249"/>
      <c r="L54" s="1249"/>
      <c r="M54" s="1249"/>
      <c r="N54" s="1249"/>
      <c r="O54" s="1249"/>
    </row>
    <row r="55" spans="1:17">
      <c r="A55" s="357"/>
      <c r="B55" s="250"/>
      <c r="C55" s="246"/>
      <c r="D55" s="246"/>
      <c r="E55" s="246"/>
      <c r="F55" s="246"/>
      <c r="G55" s="1242" t="s">
        <v>564</v>
      </c>
      <c r="H55" s="1243"/>
      <c r="I55" s="1241" t="s">
        <v>562</v>
      </c>
      <c r="J55" s="1241"/>
      <c r="K55" s="1239"/>
      <c r="L55" s="1239"/>
      <c r="M55" s="1239"/>
      <c r="N55" s="1239"/>
      <c r="O55" s="1239"/>
    </row>
    <row r="56" spans="1:17">
      <c r="A56" s="357"/>
      <c r="B56" s="250"/>
      <c r="C56" s="246"/>
      <c r="D56" s="246"/>
      <c r="E56" s="246"/>
      <c r="F56" s="246"/>
      <c r="G56" s="1244"/>
      <c r="H56" s="1245"/>
      <c r="I56" s="1241"/>
      <c r="J56" s="1241"/>
      <c r="K56" s="1240"/>
      <c r="L56" s="1240"/>
      <c r="M56" s="1240"/>
      <c r="N56" s="1240"/>
      <c r="O56" s="1240"/>
    </row>
    <row r="57" spans="1:17" s="357" customFormat="1">
      <c r="B57" s="358"/>
      <c r="C57" s="354"/>
      <c r="D57" s="354"/>
      <c r="E57" s="354"/>
      <c r="F57" s="354"/>
      <c r="G57" s="1244"/>
      <c r="H57" s="1245"/>
      <c r="I57" s="1250" t="s">
        <v>569</v>
      </c>
      <c r="J57" s="1250"/>
      <c r="K57" s="1248"/>
      <c r="L57" s="1248"/>
      <c r="M57" s="1248"/>
      <c r="N57" s="1248"/>
      <c r="O57" s="1248"/>
      <c r="P57" s="359"/>
      <c r="Q57" s="358"/>
    </row>
    <row r="58" spans="1:17" s="357" customFormat="1">
      <c r="A58" s="245"/>
      <c r="B58" s="358"/>
      <c r="C58" s="354"/>
      <c r="D58" s="354"/>
      <c r="E58" s="354"/>
      <c r="F58" s="354"/>
      <c r="G58" s="1246"/>
      <c r="H58" s="1247"/>
      <c r="I58" s="1250"/>
      <c r="J58" s="1250"/>
      <c r="K58" s="1249"/>
      <c r="L58" s="1249"/>
      <c r="M58" s="1249"/>
      <c r="N58" s="1249"/>
      <c r="O58" s="1249"/>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19" t="s">
        <v>570</v>
      </c>
      <c r="H65" s="1220"/>
      <c r="I65" s="1220"/>
      <c r="J65" s="1220"/>
      <c r="K65" s="1220"/>
      <c r="L65" s="1220"/>
      <c r="M65" s="1220"/>
      <c r="N65" s="1220"/>
      <c r="O65" s="1221"/>
    </row>
    <row r="66" spans="2:30">
      <c r="B66" s="250"/>
      <c r="C66" s="246"/>
      <c r="D66" s="246"/>
      <c r="E66" s="246"/>
      <c r="F66" s="246"/>
      <c r="G66" s="1222"/>
      <c r="H66" s="1223"/>
      <c r="I66" s="1223"/>
      <c r="J66" s="1223"/>
      <c r="K66" s="1223"/>
      <c r="L66" s="1223"/>
      <c r="M66" s="1223"/>
      <c r="N66" s="1223"/>
      <c r="O66" s="1224"/>
    </row>
    <row r="67" spans="2:30">
      <c r="B67" s="250"/>
      <c r="C67" s="246"/>
      <c r="D67" s="246"/>
      <c r="E67" s="246"/>
      <c r="F67" s="246"/>
      <c r="G67" s="1222"/>
      <c r="H67" s="1223"/>
      <c r="I67" s="1223"/>
      <c r="J67" s="1223"/>
      <c r="K67" s="1223"/>
      <c r="L67" s="1223"/>
      <c r="M67" s="1223"/>
      <c r="N67" s="1223"/>
      <c r="O67" s="1224"/>
    </row>
    <row r="68" spans="2:30">
      <c r="B68" s="250"/>
      <c r="C68" s="246"/>
      <c r="D68" s="246"/>
      <c r="E68" s="246"/>
      <c r="F68" s="246"/>
      <c r="G68" s="1222"/>
      <c r="H68" s="1223"/>
      <c r="I68" s="1223"/>
      <c r="J68" s="1223"/>
      <c r="K68" s="1223"/>
      <c r="L68" s="1223"/>
      <c r="M68" s="1223"/>
      <c r="N68" s="1223"/>
      <c r="O68" s="1224"/>
    </row>
    <row r="69" spans="2:30">
      <c r="B69" s="250"/>
      <c r="C69" s="246"/>
      <c r="D69" s="246"/>
      <c r="E69" s="246"/>
      <c r="F69" s="246"/>
      <c r="G69" s="1225"/>
      <c r="H69" s="1226"/>
      <c r="I69" s="1226"/>
      <c r="J69" s="1226"/>
      <c r="K69" s="1226"/>
      <c r="L69" s="1226"/>
      <c r="M69" s="1226"/>
      <c r="N69" s="1226"/>
      <c r="O69" s="1227"/>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28"/>
      <c r="H72" s="1229"/>
      <c r="I72" s="1229"/>
      <c r="J72" s="1230"/>
      <c r="K72" s="356" t="s">
        <v>526</v>
      </c>
      <c r="L72" s="356" t="s">
        <v>527</v>
      </c>
      <c r="M72" s="356" t="s">
        <v>528</v>
      </c>
      <c r="N72" s="356" t="s">
        <v>529</v>
      </c>
      <c r="O72" s="356" t="s">
        <v>530</v>
      </c>
    </row>
    <row r="73" spans="2:30">
      <c r="B73" s="250"/>
      <c r="C73" s="246"/>
      <c r="D73" s="246"/>
      <c r="E73" s="246"/>
      <c r="F73" s="246"/>
      <c r="G73" s="1231" t="s">
        <v>561</v>
      </c>
      <c r="H73" s="1232"/>
      <c r="I73" s="1237" t="s">
        <v>562</v>
      </c>
      <c r="J73" s="1237"/>
      <c r="K73" s="1251">
        <v>24.5</v>
      </c>
      <c r="L73" s="1251">
        <v>9.4</v>
      </c>
      <c r="M73" s="1240">
        <v>9.1999999999999993</v>
      </c>
      <c r="N73" s="1240">
        <v>10.199999999999999</v>
      </c>
      <c r="O73" s="1240"/>
      <c r="S73" s="245">
        <v>9.9</v>
      </c>
    </row>
    <row r="74" spans="2:30">
      <c r="B74" s="250"/>
      <c r="C74" s="246"/>
      <c r="D74" s="246"/>
      <c r="E74" s="246"/>
      <c r="F74" s="246"/>
      <c r="G74" s="1233"/>
      <c r="H74" s="1234"/>
      <c r="I74" s="1238"/>
      <c r="J74" s="1238"/>
      <c r="K74" s="1251"/>
      <c r="L74" s="1251"/>
      <c r="M74" s="1240"/>
      <c r="N74" s="1240"/>
      <c r="O74" s="1240"/>
    </row>
    <row r="75" spans="2:30">
      <c r="B75" s="250"/>
      <c r="C75" s="246"/>
      <c r="D75" s="246"/>
      <c r="E75" s="246"/>
      <c r="F75" s="246"/>
      <c r="G75" s="1233"/>
      <c r="H75" s="1234"/>
      <c r="I75" s="1241" t="s">
        <v>567</v>
      </c>
      <c r="J75" s="1241"/>
      <c r="K75" s="1252">
        <v>7</v>
      </c>
      <c r="L75" s="1252">
        <v>6.3</v>
      </c>
      <c r="M75" s="1252">
        <v>5.6</v>
      </c>
      <c r="N75" s="1252">
        <v>4.8</v>
      </c>
      <c r="O75" s="1252">
        <v>3.8</v>
      </c>
      <c r="U75" s="245">
        <v>81.2</v>
      </c>
      <c r="W75" s="245">
        <v>87.2</v>
      </c>
      <c r="Y75" s="245">
        <v>99.8</v>
      </c>
      <c r="AA75" s="245">
        <v>109.5</v>
      </c>
      <c r="AC75" s="245">
        <v>115.2</v>
      </c>
    </row>
    <row r="76" spans="2:30">
      <c r="B76" s="250"/>
      <c r="C76" s="246"/>
      <c r="D76" s="246"/>
      <c r="E76" s="246"/>
      <c r="F76" s="246"/>
      <c r="G76" s="1235"/>
      <c r="H76" s="1236"/>
      <c r="I76" s="1241"/>
      <c r="J76" s="1241"/>
      <c r="K76" s="1249"/>
      <c r="L76" s="1249"/>
      <c r="M76" s="1249"/>
      <c r="N76" s="1249"/>
      <c r="O76" s="1249"/>
    </row>
    <row r="77" spans="2:30">
      <c r="B77" s="250"/>
      <c r="C77" s="246"/>
      <c r="D77" s="246"/>
      <c r="E77" s="246"/>
      <c r="F77" s="246"/>
      <c r="G77" s="1242" t="s">
        <v>564</v>
      </c>
      <c r="H77" s="1243"/>
      <c r="I77" s="1241" t="s">
        <v>562</v>
      </c>
      <c r="J77" s="1241"/>
      <c r="K77" s="1251">
        <v>46.1</v>
      </c>
      <c r="L77" s="1251">
        <v>37.6</v>
      </c>
      <c r="M77" s="1240">
        <v>33.799999999999997</v>
      </c>
      <c r="N77" s="1240">
        <v>15.8</v>
      </c>
      <c r="O77" s="1240">
        <v>6.5</v>
      </c>
      <c r="R77" s="245">
        <v>12.3</v>
      </c>
      <c r="T77" s="245">
        <v>11.1</v>
      </c>
    </row>
    <row r="78" spans="2:30">
      <c r="B78" s="250"/>
      <c r="C78" s="246"/>
      <c r="D78" s="246"/>
      <c r="E78" s="246"/>
      <c r="F78" s="246"/>
      <c r="G78" s="1244"/>
      <c r="H78" s="1245"/>
      <c r="I78" s="1241"/>
      <c r="J78" s="1241"/>
      <c r="K78" s="1251"/>
      <c r="L78" s="1251"/>
      <c r="M78" s="1240"/>
      <c r="N78" s="1240"/>
      <c r="O78" s="1240"/>
    </row>
    <row r="79" spans="2:30">
      <c r="B79" s="250"/>
      <c r="C79" s="246"/>
      <c r="D79" s="246"/>
      <c r="E79" s="246"/>
      <c r="F79" s="246"/>
      <c r="G79" s="1244"/>
      <c r="H79" s="1245"/>
      <c r="I79" s="1253" t="s">
        <v>567</v>
      </c>
      <c r="J79" s="1250"/>
      <c r="K79" s="1254">
        <v>8.5</v>
      </c>
      <c r="L79" s="1254">
        <v>7.9</v>
      </c>
      <c r="M79" s="1254">
        <v>7.1</v>
      </c>
      <c r="N79" s="1254">
        <v>6.2</v>
      </c>
      <c r="O79" s="1254">
        <v>5.9</v>
      </c>
      <c r="V79" s="245">
        <v>53.5</v>
      </c>
      <c r="X79" s="245">
        <v>48.2</v>
      </c>
      <c r="Z79" s="245">
        <v>34.200000000000003</v>
      </c>
      <c r="AB79" s="245">
        <v>30.3</v>
      </c>
      <c r="AD79" s="245">
        <v>28.9</v>
      </c>
    </row>
    <row r="80" spans="2:30">
      <c r="B80" s="250"/>
      <c r="C80" s="246"/>
      <c r="D80" s="246"/>
      <c r="E80" s="246"/>
      <c r="F80" s="246"/>
      <c r="G80" s="1246"/>
      <c r="H80" s="1247"/>
      <c r="I80" s="1250"/>
      <c r="J80" s="1250"/>
      <c r="K80" s="1254"/>
      <c r="L80" s="1254"/>
      <c r="M80" s="1254"/>
      <c r="N80" s="1254"/>
      <c r="O80" s="125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BG23" sqref="BN23:BU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G23" sqref="BN23:BU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48302</v>
      </c>
      <c r="E3" s="118"/>
      <c r="F3" s="119">
        <v>43493</v>
      </c>
      <c r="G3" s="120"/>
      <c r="H3" s="121"/>
    </row>
    <row r="4" spans="1:8">
      <c r="A4" s="122"/>
      <c r="B4" s="123"/>
      <c r="C4" s="124"/>
      <c r="D4" s="125">
        <v>39924</v>
      </c>
      <c r="E4" s="126"/>
      <c r="F4" s="127">
        <v>23254</v>
      </c>
      <c r="G4" s="128"/>
      <c r="H4" s="129"/>
    </row>
    <row r="5" spans="1:8">
      <c r="A5" s="110" t="s">
        <v>520</v>
      </c>
      <c r="B5" s="115"/>
      <c r="C5" s="116"/>
      <c r="D5" s="117">
        <v>24345</v>
      </c>
      <c r="E5" s="118"/>
      <c r="F5" s="119">
        <v>50840</v>
      </c>
      <c r="G5" s="120"/>
      <c r="H5" s="121"/>
    </row>
    <row r="6" spans="1:8">
      <c r="A6" s="122"/>
      <c r="B6" s="123"/>
      <c r="C6" s="124"/>
      <c r="D6" s="125">
        <v>17845</v>
      </c>
      <c r="E6" s="126"/>
      <c r="F6" s="127">
        <v>25367</v>
      </c>
      <c r="G6" s="128"/>
      <c r="H6" s="129"/>
    </row>
    <row r="7" spans="1:8">
      <c r="A7" s="110" t="s">
        <v>521</v>
      </c>
      <c r="B7" s="115"/>
      <c r="C7" s="116"/>
      <c r="D7" s="117">
        <v>45974</v>
      </c>
      <c r="E7" s="118"/>
      <c r="F7" s="119">
        <v>53605</v>
      </c>
      <c r="G7" s="120"/>
      <c r="H7" s="121"/>
    </row>
    <row r="8" spans="1:8">
      <c r="A8" s="122"/>
      <c r="B8" s="123"/>
      <c r="C8" s="124"/>
      <c r="D8" s="125">
        <v>36113</v>
      </c>
      <c r="E8" s="126"/>
      <c r="F8" s="127">
        <v>28343</v>
      </c>
      <c r="G8" s="128"/>
      <c r="H8" s="129"/>
    </row>
    <row r="9" spans="1:8">
      <c r="A9" s="110" t="s">
        <v>522</v>
      </c>
      <c r="B9" s="115"/>
      <c r="C9" s="116"/>
      <c r="D9" s="117">
        <v>82659</v>
      </c>
      <c r="E9" s="118"/>
      <c r="F9" s="119">
        <v>46440</v>
      </c>
      <c r="G9" s="120"/>
      <c r="H9" s="121"/>
    </row>
    <row r="10" spans="1:8">
      <c r="A10" s="122"/>
      <c r="B10" s="123"/>
      <c r="C10" s="124"/>
      <c r="D10" s="125">
        <v>74141</v>
      </c>
      <c r="E10" s="126"/>
      <c r="F10" s="127">
        <v>27658</v>
      </c>
      <c r="G10" s="128"/>
      <c r="H10" s="129"/>
    </row>
    <row r="11" spans="1:8">
      <c r="A11" s="110" t="s">
        <v>523</v>
      </c>
      <c r="B11" s="115"/>
      <c r="C11" s="116"/>
      <c r="D11" s="117">
        <v>25621</v>
      </c>
      <c r="E11" s="118"/>
      <c r="F11" s="119">
        <v>63257</v>
      </c>
      <c r="G11" s="120"/>
      <c r="H11" s="121"/>
    </row>
    <row r="12" spans="1:8">
      <c r="A12" s="122"/>
      <c r="B12" s="123"/>
      <c r="C12" s="130"/>
      <c r="D12" s="125">
        <v>17756</v>
      </c>
      <c r="E12" s="126"/>
      <c r="F12" s="127">
        <v>27259</v>
      </c>
      <c r="G12" s="128"/>
      <c r="H12" s="129"/>
    </row>
    <row r="13" spans="1:8">
      <c r="A13" s="110"/>
      <c r="B13" s="115"/>
      <c r="C13" s="131"/>
      <c r="D13" s="132">
        <v>45380</v>
      </c>
      <c r="E13" s="133"/>
      <c r="F13" s="134">
        <v>51527</v>
      </c>
      <c r="G13" s="135"/>
      <c r="H13" s="121"/>
    </row>
    <row r="14" spans="1:8">
      <c r="A14" s="122"/>
      <c r="B14" s="123"/>
      <c r="C14" s="124"/>
      <c r="D14" s="125">
        <v>37156</v>
      </c>
      <c r="E14" s="126"/>
      <c r="F14" s="127">
        <v>26376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5.66</v>
      </c>
      <c r="C19" s="136">
        <f>ROUND(VALUE(SUBSTITUTE(実質収支比率等に係る経年分析!G$48,"▲","-")),2)</f>
        <v>7.99</v>
      </c>
      <c r="D19" s="136">
        <f>ROUND(VALUE(SUBSTITUTE(実質収支比率等に係る経年分析!H$48,"▲","-")),2)</f>
        <v>6.89</v>
      </c>
      <c r="E19" s="136">
        <f>ROUND(VALUE(SUBSTITUTE(実質収支比率等に係る経年分析!I$48,"▲","-")),2)</f>
        <v>9.06</v>
      </c>
      <c r="F19" s="136">
        <f>ROUND(VALUE(SUBSTITUTE(実質収支比率等に係る経年分析!J$48,"▲","-")),2)</f>
        <v>8.89</v>
      </c>
    </row>
    <row r="20" spans="1:11">
      <c r="A20" s="136" t="s">
        <v>43</v>
      </c>
      <c r="B20" s="136">
        <f>ROUND(VALUE(SUBSTITUTE(実質収支比率等に係る経年分析!F$47,"▲","-")),2)</f>
        <v>15.64</v>
      </c>
      <c r="C20" s="136">
        <f>ROUND(VALUE(SUBSTITUTE(実質収支比率等に係る経年分析!G$47,"▲","-")),2)</f>
        <v>14.55</v>
      </c>
      <c r="D20" s="136">
        <f>ROUND(VALUE(SUBSTITUTE(実質収支比率等に係る経年分析!H$47,"▲","-")),2)</f>
        <v>16.04</v>
      </c>
      <c r="E20" s="136">
        <f>ROUND(VALUE(SUBSTITUTE(実質収支比率等に係る経年分析!I$47,"▲","-")),2)</f>
        <v>14.11</v>
      </c>
      <c r="F20" s="136">
        <f>ROUND(VALUE(SUBSTITUTE(実質収支比率等に係る経年分析!J$47,"▲","-")),2)</f>
        <v>14.49</v>
      </c>
    </row>
    <row r="21" spans="1:11">
      <c r="A21" s="136" t="s">
        <v>44</v>
      </c>
      <c r="B21" s="136">
        <f>IF(ISNUMBER(VALUE(SUBSTITUTE(実質収支比率等に係る経年分析!F$49,"▲","-"))),ROUND(VALUE(SUBSTITUTE(実質収支比率等に係る経年分析!F$49,"▲","-")),2),NA())</f>
        <v>-1.81</v>
      </c>
      <c r="C21" s="136">
        <f>IF(ISNUMBER(VALUE(SUBSTITUTE(実質収支比率等に係る経年分析!G$49,"▲","-"))),ROUND(VALUE(SUBSTITUTE(実質収支比率等に係る経年分析!G$49,"▲","-")),2),NA())</f>
        <v>1.94</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0.52</v>
      </c>
      <c r="F21" s="136">
        <f>IF(ISNUMBER(VALUE(SUBSTITUTE(実質収支比率等に係る経年分析!J$49,"▲","-"))),ROUND(VALUE(SUBSTITUTE(実質収支比率等に係る経年分析!J$49,"▲","-")),2),NA())</f>
        <v>-0.01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0.82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国民健康保険事業特別会計（直営診療施設勘定）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c r="A32" s="137" t="str">
        <f>IF(連結実質赤字比率に係る赤字・黒字の構成分析!C$38="",NA(),連結実質赤字比率に係る赤字・黒字の構成分析!C$38)</f>
        <v>介護保険事業特別会計（保険事業勘定）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1.51</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4.1900000000000004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9.0500000000000007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5383</v>
      </c>
      <c r="E42" s="138"/>
      <c r="F42" s="138"/>
      <c r="G42" s="138">
        <f>'実質公債費比率（分子）の構造'!L$52</f>
        <v>5595</v>
      </c>
      <c r="H42" s="138"/>
      <c r="I42" s="138"/>
      <c r="J42" s="138">
        <f>'実質公債費比率（分子）の構造'!M$52</f>
        <v>5739</v>
      </c>
      <c r="K42" s="138"/>
      <c r="L42" s="138"/>
      <c r="M42" s="138">
        <f>'実質公債費比率（分子）の構造'!N$52</f>
        <v>5763</v>
      </c>
      <c r="N42" s="138"/>
      <c r="O42" s="138"/>
      <c r="P42" s="138">
        <f>'実質公債費比率（分子）の構造'!O$52</f>
        <v>5713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178</v>
      </c>
      <c r="C44" s="138"/>
      <c r="D44" s="138"/>
      <c r="E44" s="138">
        <f>'実質公債費比率（分子）の構造'!L$50</f>
        <v>189</v>
      </c>
      <c r="F44" s="138"/>
      <c r="G44" s="138"/>
      <c r="H44" s="138">
        <f>'実質公債費比率（分子）の構造'!M$50</f>
        <v>189</v>
      </c>
      <c r="I44" s="138"/>
      <c r="J44" s="138"/>
      <c r="K44" s="138">
        <f>'実質公債費比率（分子）の構造'!N$50</f>
        <v>189</v>
      </c>
      <c r="L44" s="138"/>
      <c r="M44" s="138"/>
      <c r="N44" s="138">
        <f>'実質公債費比率（分子）の構造'!O$50</f>
        <v>183</v>
      </c>
      <c r="O44" s="138"/>
      <c r="P44" s="138"/>
    </row>
    <row r="45" spans="1:16">
      <c r="A45" s="138" t="s">
        <v>54</v>
      </c>
      <c r="B45" s="138">
        <f>'実質公債費比率（分子）の構造'!K$49</f>
        <v>160</v>
      </c>
      <c r="C45" s="138"/>
      <c r="D45" s="138"/>
      <c r="E45" s="138">
        <f>'実質公債費比率（分子）の構造'!L$49</f>
        <v>84</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1380</v>
      </c>
      <c r="C46" s="138"/>
      <c r="D46" s="138"/>
      <c r="E46" s="138">
        <f>'実質公債費比率（分子）の構造'!L$48</f>
        <v>1376</v>
      </c>
      <c r="F46" s="138"/>
      <c r="G46" s="138"/>
      <c r="H46" s="138">
        <f>'実質公債費比率（分子）の構造'!M$48</f>
        <v>1387</v>
      </c>
      <c r="I46" s="138"/>
      <c r="J46" s="138"/>
      <c r="K46" s="138">
        <f>'実質公債費比率（分子）の構造'!N$48</f>
        <v>1441</v>
      </c>
      <c r="L46" s="138"/>
      <c r="M46" s="138"/>
      <c r="N46" s="138">
        <f>'実質公債費比率（分子）の構造'!O$48</f>
        <v>1446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5205</v>
      </c>
      <c r="C49" s="138"/>
      <c r="D49" s="138"/>
      <c r="E49" s="138">
        <f>'実質公債費比率（分子）の構造'!L$45</f>
        <v>5197</v>
      </c>
      <c r="F49" s="138"/>
      <c r="G49" s="138"/>
      <c r="H49" s="138">
        <f>'実質公債費比率（分子）の構造'!M$45</f>
        <v>5245</v>
      </c>
      <c r="I49" s="138"/>
      <c r="J49" s="138"/>
      <c r="K49" s="138">
        <f>'実質公債費比率（分子）の構造'!N$45</f>
        <v>5144</v>
      </c>
      <c r="L49" s="138"/>
      <c r="M49" s="138"/>
      <c r="N49" s="138">
        <f>'実質公債費比率（分子）の構造'!O$45</f>
        <v>4618</v>
      </c>
      <c r="O49" s="138"/>
      <c r="P49" s="138"/>
    </row>
    <row r="50" spans="1:16">
      <c r="A50" s="138" t="s">
        <v>59</v>
      </c>
      <c r="B50" s="138" t="e">
        <f>NA()</f>
        <v>#N/A</v>
      </c>
      <c r="C50" s="138">
        <f>IF(ISNUMBER('実質公債費比率（分子）の構造'!K$53),'実質公債費比率（分子）の構造'!K$53,NA())</f>
        <v>1540</v>
      </c>
      <c r="D50" s="138" t="e">
        <f>NA()</f>
        <v>#N/A</v>
      </c>
      <c r="E50" s="138" t="e">
        <f>NA()</f>
        <v>#N/A</v>
      </c>
      <c r="F50" s="138">
        <f>IF(ISNUMBER('実質公債費比率（分子）の構造'!L$53),'実質公債費比率（分子）の構造'!L$53,NA())</f>
        <v>1251</v>
      </c>
      <c r="G50" s="138" t="e">
        <f>NA()</f>
        <v>#N/A</v>
      </c>
      <c r="H50" s="138" t="e">
        <f>NA()</f>
        <v>#N/A</v>
      </c>
      <c r="I50" s="138">
        <f>IF(ISNUMBER('実質公債費比率（分子）の構造'!M$53),'実質公債費比率（分子）の構造'!M$53,NA())</f>
        <v>1082</v>
      </c>
      <c r="J50" s="138" t="e">
        <f>NA()</f>
        <v>#N/A</v>
      </c>
      <c r="K50" s="138" t="e">
        <f>NA()</f>
        <v>#N/A</v>
      </c>
      <c r="L50" s="138">
        <f>IF(ISNUMBER('実質公債費比率（分子）の構造'!N$53),'実質公債費比率（分子）の構造'!N$53,NA())</f>
        <v>1011</v>
      </c>
      <c r="M50" s="138" t="e">
        <f>NA()</f>
        <v>#N/A</v>
      </c>
      <c r="N50" s="138" t="e">
        <f>NA()</f>
        <v>#N/A</v>
      </c>
      <c r="O50" s="138">
        <f>IF(ISNUMBER('実質公債費比率（分子）の構造'!O$53),'実質公債費比率（分子）の構造'!O$53,NA())</f>
        <v>534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43564</v>
      </c>
      <c r="E56" s="137"/>
      <c r="F56" s="137"/>
      <c r="G56" s="137">
        <f>'将来負担比率（分子）の構造'!J$52</f>
        <v>43524</v>
      </c>
      <c r="H56" s="137"/>
      <c r="I56" s="137"/>
      <c r="J56" s="137">
        <f>'将来負担比率（分子）の構造'!K$52</f>
        <v>46119</v>
      </c>
      <c r="K56" s="137"/>
      <c r="L56" s="137"/>
      <c r="M56" s="137">
        <f>'将来負担比率（分子）の構造'!L$52</f>
        <v>46208</v>
      </c>
      <c r="N56" s="137"/>
      <c r="O56" s="137"/>
      <c r="P56" s="137">
        <f>'将来負担比率（分子）の構造'!M$52</f>
        <v>45345</v>
      </c>
    </row>
    <row r="57" spans="1:16">
      <c r="A57" s="137" t="s">
        <v>36</v>
      </c>
      <c r="B57" s="137"/>
      <c r="C57" s="137"/>
      <c r="D57" s="137">
        <f>'将来負担比率（分子）の構造'!I$51</f>
        <v>10314</v>
      </c>
      <c r="E57" s="137"/>
      <c r="F57" s="137"/>
      <c r="G57" s="137">
        <f>'将来負担比率（分子）の構造'!J$51</f>
        <v>9627</v>
      </c>
      <c r="H57" s="137"/>
      <c r="I57" s="137"/>
      <c r="J57" s="137">
        <f>'将来負担比率（分子）の構造'!K$51</f>
        <v>9739</v>
      </c>
      <c r="K57" s="137"/>
      <c r="L57" s="137"/>
      <c r="M57" s="137">
        <f>'将来負担比率（分子）の構造'!L$51</f>
        <v>9083</v>
      </c>
      <c r="N57" s="137"/>
      <c r="O57" s="137"/>
      <c r="P57" s="137">
        <f>'将来負担比率（分子）の構造'!M$51</f>
        <v>8794</v>
      </c>
    </row>
    <row r="58" spans="1:16">
      <c r="A58" s="137" t="s">
        <v>35</v>
      </c>
      <c r="B58" s="137"/>
      <c r="C58" s="137"/>
      <c r="D58" s="137">
        <f>'将来負担比率（分子）の構造'!I$50</f>
        <v>9708</v>
      </c>
      <c r="E58" s="137"/>
      <c r="F58" s="137"/>
      <c r="G58" s="137">
        <f>'将来負担比率（分子）の構造'!J$50</f>
        <v>11026</v>
      </c>
      <c r="H58" s="137"/>
      <c r="I58" s="137"/>
      <c r="J58" s="137">
        <f>'将来負担比率（分子）の構造'!K$50</f>
        <v>10639</v>
      </c>
      <c r="K58" s="137"/>
      <c r="L58" s="137"/>
      <c r="M58" s="137">
        <f>'将来負担比率（分子）の構造'!L$50</f>
        <v>10634</v>
      </c>
      <c r="N58" s="137"/>
      <c r="O58" s="137"/>
      <c r="P58" s="137">
        <f>'将来負担比率（分子）の構造'!M$50</f>
        <v>12153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8947</v>
      </c>
      <c r="C62" s="137"/>
      <c r="D62" s="137"/>
      <c r="E62" s="137">
        <f>'将来負担比率（分子）の構造'!J$45</f>
        <v>8540</v>
      </c>
      <c r="F62" s="137"/>
      <c r="G62" s="137"/>
      <c r="H62" s="137">
        <f>'将来負担比率（分子）の構造'!K$45</f>
        <v>8729</v>
      </c>
      <c r="I62" s="137"/>
      <c r="J62" s="137"/>
      <c r="K62" s="137">
        <f>'将来負担比率（分子）の構造'!L$45</f>
        <v>8320</v>
      </c>
      <c r="L62" s="137"/>
      <c r="M62" s="137"/>
      <c r="N62" s="137">
        <f>'将来負担比率（分子）の構造'!M$45</f>
        <v>8374</v>
      </c>
      <c r="O62" s="137"/>
      <c r="P62" s="137"/>
    </row>
    <row r="63" spans="1:16">
      <c r="A63" s="137" t="s">
        <v>28</v>
      </c>
      <c r="B63" s="137">
        <f>'将来負担比率（分子）の構造'!I$44</f>
        <v>485</v>
      </c>
      <c r="C63" s="137"/>
      <c r="D63" s="137"/>
      <c r="E63" s="137">
        <f>'将来負担比率（分子）の構造'!J$44</f>
        <v>405</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17329</v>
      </c>
      <c r="C64" s="137"/>
      <c r="D64" s="137"/>
      <c r="E64" s="137">
        <f>'将来負担比率（分子）の構造'!J$43</f>
        <v>16854</v>
      </c>
      <c r="F64" s="137"/>
      <c r="G64" s="137"/>
      <c r="H64" s="137">
        <f>'将来負担比率（分子）の構造'!K$43</f>
        <v>18966</v>
      </c>
      <c r="I64" s="137"/>
      <c r="J64" s="137"/>
      <c r="K64" s="137">
        <f>'将来負担比率（分子）の構造'!L$43</f>
        <v>17895</v>
      </c>
      <c r="L64" s="137"/>
      <c r="M64" s="137"/>
      <c r="N64" s="137">
        <f>'将来負担比率（分子）の構造'!M$43</f>
        <v>16965</v>
      </c>
      <c r="O64" s="137"/>
      <c r="P64" s="137"/>
    </row>
    <row r="65" spans="1:16">
      <c r="A65" s="137" t="s">
        <v>26</v>
      </c>
      <c r="B65" s="137">
        <f>'将来負担比率（分子）の構造'!I$42</f>
        <v>2399</v>
      </c>
      <c r="C65" s="137"/>
      <c r="D65" s="137"/>
      <c r="E65" s="137">
        <f>'将来負担比率（分子）の構造'!J$42</f>
        <v>1599</v>
      </c>
      <c r="F65" s="137"/>
      <c r="G65" s="137"/>
      <c r="H65" s="137">
        <f>'将来負担比率（分子）の構造'!K$42</f>
        <v>1404</v>
      </c>
      <c r="I65" s="137"/>
      <c r="J65" s="137"/>
      <c r="K65" s="137">
        <f>'将来負担比率（分子）の構造'!L$42</f>
        <v>1126</v>
      </c>
      <c r="L65" s="137"/>
      <c r="M65" s="137"/>
      <c r="N65" s="137">
        <f>'将来負担比率（分子）の構造'!M$42</f>
        <v>943</v>
      </c>
      <c r="O65" s="137"/>
      <c r="P65" s="137"/>
    </row>
    <row r="66" spans="1:16">
      <c r="A66" s="137" t="s">
        <v>25</v>
      </c>
      <c r="B66" s="137">
        <f>'将来負担比率（分子）の構造'!I$41</f>
        <v>40048</v>
      </c>
      <c r="C66" s="137"/>
      <c r="D66" s="137"/>
      <c r="E66" s="137">
        <f>'将来負担比率（分子）の構造'!J$41</f>
        <v>38966</v>
      </c>
      <c r="F66" s="137"/>
      <c r="G66" s="137"/>
      <c r="H66" s="137">
        <f>'将来負担比率（分子）の構造'!K$41</f>
        <v>39502</v>
      </c>
      <c r="I66" s="137"/>
      <c r="J66" s="137"/>
      <c r="K66" s="137">
        <f>'将来負担比率（分子）の構造'!L$41</f>
        <v>40951</v>
      </c>
      <c r="L66" s="137"/>
      <c r="M66" s="137"/>
      <c r="N66" s="137">
        <f>'将来負担比率（分子）の構造'!M$41</f>
        <v>39286</v>
      </c>
      <c r="O66" s="137"/>
      <c r="P66" s="137"/>
    </row>
    <row r="67" spans="1:16">
      <c r="A67" s="137" t="s">
        <v>63</v>
      </c>
      <c r="B67" s="137" t="e">
        <f>NA()</f>
        <v>#N/A</v>
      </c>
      <c r="C67" s="137">
        <f>IF(ISNUMBER('将来負担比率（分子）の構造'!I$53), IF('将来負担比率（分子）の構造'!I$53 &lt; 0, 0, '将来負担比率（分子）の構造'!I$53), NA())</f>
        <v>5621</v>
      </c>
      <c r="D67" s="137" t="e">
        <f>NA()</f>
        <v>#N/A</v>
      </c>
      <c r="E67" s="137" t="e">
        <f>NA()</f>
        <v>#N/A</v>
      </c>
      <c r="F67" s="137">
        <f>IF(ISNUMBER('将来負担比率（分子）の構造'!J$53), IF('将来負担比率（分子）の構造'!J$53 &lt; 0, 0, '将来負担比率（分子）の構造'!J$53), NA())</f>
        <v>2187</v>
      </c>
      <c r="G67" s="137" t="e">
        <f>NA()</f>
        <v>#N/A</v>
      </c>
      <c r="H67" s="137" t="e">
        <f>NA()</f>
        <v>#N/A</v>
      </c>
      <c r="I67" s="137">
        <f>IF(ISNUMBER('将来負担比率（分子）の構造'!K$53), IF('将来負担比率（分子）の構造'!K$53 &lt; 0, 0, '将来負担比率（分子）の構造'!K$53), NA())</f>
        <v>2104</v>
      </c>
      <c r="J67" s="137" t="e">
        <f>NA()</f>
        <v>#N/A</v>
      </c>
      <c r="K67" s="137" t="e">
        <f>NA()</f>
        <v>#N/A</v>
      </c>
      <c r="L67" s="137">
        <f>IF(ISNUMBER('将来負担比率（分子）の構造'!L$53), IF('将来負担比率（分子）の構造'!L$53 &lt; 0, 0, '将来負担比率（分子）の構造'!L$53), NA())</f>
        <v>2368</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23" sqref="BG23:CB2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17697614</v>
      </c>
      <c r="S5" s="615"/>
      <c r="T5" s="615"/>
      <c r="U5" s="615"/>
      <c r="V5" s="615"/>
      <c r="W5" s="615"/>
      <c r="X5" s="615"/>
      <c r="Y5" s="616"/>
      <c r="Z5" s="617">
        <v>36.700000000000003</v>
      </c>
      <c r="AA5" s="617"/>
      <c r="AB5" s="617"/>
      <c r="AC5" s="617"/>
      <c r="AD5" s="618">
        <v>16521350</v>
      </c>
      <c r="AE5" s="618"/>
      <c r="AF5" s="618"/>
      <c r="AG5" s="618"/>
      <c r="AH5" s="618"/>
      <c r="AI5" s="618"/>
      <c r="AJ5" s="618"/>
      <c r="AK5" s="618"/>
      <c r="AL5" s="619">
        <v>63.1</v>
      </c>
      <c r="AM5" s="620"/>
      <c r="AN5" s="620"/>
      <c r="AO5" s="621"/>
      <c r="AP5" s="611" t="s">
        <v>210</v>
      </c>
      <c r="AQ5" s="612"/>
      <c r="AR5" s="612"/>
      <c r="AS5" s="612"/>
      <c r="AT5" s="612"/>
      <c r="AU5" s="612"/>
      <c r="AV5" s="612"/>
      <c r="AW5" s="612"/>
      <c r="AX5" s="612"/>
      <c r="AY5" s="612"/>
      <c r="AZ5" s="612"/>
      <c r="BA5" s="612"/>
      <c r="BB5" s="612"/>
      <c r="BC5" s="612"/>
      <c r="BD5" s="612"/>
      <c r="BE5" s="612"/>
      <c r="BF5" s="613"/>
      <c r="BG5" s="625">
        <v>16521350</v>
      </c>
      <c r="BH5" s="626"/>
      <c r="BI5" s="626"/>
      <c r="BJ5" s="626"/>
      <c r="BK5" s="626"/>
      <c r="BL5" s="626"/>
      <c r="BM5" s="626"/>
      <c r="BN5" s="627"/>
      <c r="BO5" s="628">
        <v>93.4</v>
      </c>
      <c r="BP5" s="628"/>
      <c r="BQ5" s="628"/>
      <c r="BR5" s="628"/>
      <c r="BS5" s="629">
        <v>311906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413295</v>
      </c>
      <c r="S6" s="626"/>
      <c r="T6" s="626"/>
      <c r="U6" s="626"/>
      <c r="V6" s="626"/>
      <c r="W6" s="626"/>
      <c r="X6" s="626"/>
      <c r="Y6" s="627"/>
      <c r="Z6" s="628">
        <v>0.9</v>
      </c>
      <c r="AA6" s="628"/>
      <c r="AB6" s="628"/>
      <c r="AC6" s="628"/>
      <c r="AD6" s="629">
        <v>413295</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16521350</v>
      </c>
      <c r="BH6" s="626"/>
      <c r="BI6" s="626"/>
      <c r="BJ6" s="626"/>
      <c r="BK6" s="626"/>
      <c r="BL6" s="626"/>
      <c r="BM6" s="626"/>
      <c r="BN6" s="627"/>
      <c r="BO6" s="628">
        <v>93.4</v>
      </c>
      <c r="BP6" s="628"/>
      <c r="BQ6" s="628"/>
      <c r="BR6" s="628"/>
      <c r="BS6" s="629">
        <v>311906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326498</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326492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11173</v>
      </c>
      <c r="S7" s="626"/>
      <c r="T7" s="626"/>
      <c r="U7" s="626"/>
      <c r="V7" s="626"/>
      <c r="W7" s="626"/>
      <c r="X7" s="626"/>
      <c r="Y7" s="627"/>
      <c r="Z7" s="628">
        <v>0</v>
      </c>
      <c r="AA7" s="628"/>
      <c r="AB7" s="628"/>
      <c r="AC7" s="628"/>
      <c r="AD7" s="629">
        <v>11173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7303901</v>
      </c>
      <c r="BH7" s="626"/>
      <c r="BI7" s="626"/>
      <c r="BJ7" s="626"/>
      <c r="BK7" s="626"/>
      <c r="BL7" s="626"/>
      <c r="BM7" s="626"/>
      <c r="BN7" s="627"/>
      <c r="BO7" s="628">
        <v>41.3</v>
      </c>
      <c r="BP7" s="628"/>
      <c r="BQ7" s="628"/>
      <c r="BR7" s="628"/>
      <c r="BS7" s="629">
        <v>311906</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7101028</v>
      </c>
      <c r="CS7" s="626"/>
      <c r="CT7" s="626"/>
      <c r="CU7" s="626"/>
      <c r="CV7" s="626"/>
      <c r="CW7" s="626"/>
      <c r="CX7" s="626"/>
      <c r="CY7" s="627"/>
      <c r="CZ7" s="628">
        <v>15.6</v>
      </c>
      <c r="DA7" s="628"/>
      <c r="DB7" s="628"/>
      <c r="DC7" s="628"/>
      <c r="DD7" s="634">
        <v>741332</v>
      </c>
      <c r="DE7" s="626"/>
      <c r="DF7" s="626"/>
      <c r="DG7" s="626"/>
      <c r="DH7" s="626"/>
      <c r="DI7" s="626"/>
      <c r="DJ7" s="626"/>
      <c r="DK7" s="626"/>
      <c r="DL7" s="626"/>
      <c r="DM7" s="626"/>
      <c r="DN7" s="626"/>
      <c r="DO7" s="626"/>
      <c r="DP7" s="627"/>
      <c r="DQ7" s="634">
        <v>6152069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42887</v>
      </c>
      <c r="S8" s="626"/>
      <c r="T8" s="626"/>
      <c r="U8" s="626"/>
      <c r="V8" s="626"/>
      <c r="W8" s="626"/>
      <c r="X8" s="626"/>
      <c r="Y8" s="627"/>
      <c r="Z8" s="628">
        <v>0.1</v>
      </c>
      <c r="AA8" s="628"/>
      <c r="AB8" s="628"/>
      <c r="AC8" s="628"/>
      <c r="AD8" s="629">
        <v>42887</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208526</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16271228</v>
      </c>
      <c r="CS8" s="626"/>
      <c r="CT8" s="626"/>
      <c r="CU8" s="626"/>
      <c r="CV8" s="626"/>
      <c r="CW8" s="626"/>
      <c r="CX8" s="626"/>
      <c r="CY8" s="627"/>
      <c r="CZ8" s="628">
        <v>35.799999999999997</v>
      </c>
      <c r="DA8" s="628"/>
      <c r="DB8" s="628"/>
      <c r="DC8" s="628"/>
      <c r="DD8" s="634">
        <v>291134</v>
      </c>
      <c r="DE8" s="626"/>
      <c r="DF8" s="626"/>
      <c r="DG8" s="626"/>
      <c r="DH8" s="626"/>
      <c r="DI8" s="626"/>
      <c r="DJ8" s="626"/>
      <c r="DK8" s="626"/>
      <c r="DL8" s="626"/>
      <c r="DM8" s="626"/>
      <c r="DN8" s="626"/>
      <c r="DO8" s="626"/>
      <c r="DP8" s="627"/>
      <c r="DQ8" s="634">
        <v>8231545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24780</v>
      </c>
      <c r="S9" s="626"/>
      <c r="T9" s="626"/>
      <c r="U9" s="626"/>
      <c r="V9" s="626"/>
      <c r="W9" s="626"/>
      <c r="X9" s="626"/>
      <c r="Y9" s="627"/>
      <c r="Z9" s="628">
        <v>0.1</v>
      </c>
      <c r="AA9" s="628"/>
      <c r="AB9" s="628"/>
      <c r="AC9" s="628"/>
      <c r="AD9" s="629">
        <v>24780</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5437171</v>
      </c>
      <c r="BH9" s="626"/>
      <c r="BI9" s="626"/>
      <c r="BJ9" s="626"/>
      <c r="BK9" s="626"/>
      <c r="BL9" s="626"/>
      <c r="BM9" s="626"/>
      <c r="BN9" s="627"/>
      <c r="BO9" s="628">
        <v>30.7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4119670</v>
      </c>
      <c r="CS9" s="626"/>
      <c r="CT9" s="626"/>
      <c r="CU9" s="626"/>
      <c r="CV9" s="626"/>
      <c r="CW9" s="626"/>
      <c r="CX9" s="626"/>
      <c r="CY9" s="627"/>
      <c r="CZ9" s="628">
        <v>9.1</v>
      </c>
      <c r="DA9" s="628"/>
      <c r="DB9" s="628"/>
      <c r="DC9" s="628"/>
      <c r="DD9" s="634">
        <v>54503</v>
      </c>
      <c r="DE9" s="626"/>
      <c r="DF9" s="626"/>
      <c r="DG9" s="626"/>
      <c r="DH9" s="626"/>
      <c r="DI9" s="626"/>
      <c r="DJ9" s="626"/>
      <c r="DK9" s="626"/>
      <c r="DL9" s="626"/>
      <c r="DM9" s="626"/>
      <c r="DN9" s="626"/>
      <c r="DO9" s="626"/>
      <c r="DP9" s="627"/>
      <c r="DQ9" s="634">
        <v>3664154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2131311</v>
      </c>
      <c r="S10" s="626"/>
      <c r="T10" s="626"/>
      <c r="U10" s="626"/>
      <c r="V10" s="626"/>
      <c r="W10" s="626"/>
      <c r="X10" s="626"/>
      <c r="Y10" s="627"/>
      <c r="Z10" s="628">
        <v>4.4000000000000004</v>
      </c>
      <c r="AA10" s="628"/>
      <c r="AB10" s="628"/>
      <c r="AC10" s="628"/>
      <c r="AD10" s="629">
        <v>2131311</v>
      </c>
      <c r="AE10" s="629"/>
      <c r="AF10" s="629"/>
      <c r="AG10" s="629"/>
      <c r="AH10" s="629"/>
      <c r="AI10" s="629"/>
      <c r="AJ10" s="629"/>
      <c r="AK10" s="629"/>
      <c r="AL10" s="630">
        <v>8.1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503466</v>
      </c>
      <c r="BH10" s="626"/>
      <c r="BI10" s="626"/>
      <c r="BJ10" s="626"/>
      <c r="BK10" s="626"/>
      <c r="BL10" s="626"/>
      <c r="BM10" s="626"/>
      <c r="BN10" s="627"/>
      <c r="BO10" s="628">
        <v>2.8</v>
      </c>
      <c r="BP10" s="628"/>
      <c r="BQ10" s="628"/>
      <c r="BR10" s="628"/>
      <c r="BS10" s="634">
        <v>83613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20789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17491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144209</v>
      </c>
      <c r="S11" s="626"/>
      <c r="T11" s="626"/>
      <c r="U11" s="626"/>
      <c r="V11" s="626"/>
      <c r="W11" s="626"/>
      <c r="X11" s="626"/>
      <c r="Y11" s="627"/>
      <c r="Z11" s="628">
        <v>0.3</v>
      </c>
      <c r="AA11" s="628"/>
      <c r="AB11" s="628"/>
      <c r="AC11" s="628"/>
      <c r="AD11" s="629">
        <v>144209</v>
      </c>
      <c r="AE11" s="629"/>
      <c r="AF11" s="629"/>
      <c r="AG11" s="629"/>
      <c r="AH11" s="629"/>
      <c r="AI11" s="629"/>
      <c r="AJ11" s="629"/>
      <c r="AK11" s="629"/>
      <c r="AL11" s="630">
        <v>0.6</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1154738</v>
      </c>
      <c r="BH11" s="626"/>
      <c r="BI11" s="626"/>
      <c r="BJ11" s="626"/>
      <c r="BK11" s="626"/>
      <c r="BL11" s="626"/>
      <c r="BM11" s="626"/>
      <c r="BN11" s="627"/>
      <c r="BO11" s="628">
        <v>6.5</v>
      </c>
      <c r="BP11" s="628"/>
      <c r="BQ11" s="628"/>
      <c r="BR11" s="628"/>
      <c r="BS11" s="634">
        <v>228293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620640</v>
      </c>
      <c r="CS11" s="626"/>
      <c r="CT11" s="626"/>
      <c r="CU11" s="626"/>
      <c r="CV11" s="626"/>
      <c r="CW11" s="626"/>
      <c r="CX11" s="626"/>
      <c r="CY11" s="627"/>
      <c r="CZ11" s="628">
        <v>1.4</v>
      </c>
      <c r="DA11" s="628"/>
      <c r="DB11" s="628"/>
      <c r="DC11" s="628"/>
      <c r="DD11" s="634">
        <v>44613</v>
      </c>
      <c r="DE11" s="626"/>
      <c r="DF11" s="626"/>
      <c r="DG11" s="626"/>
      <c r="DH11" s="626"/>
      <c r="DI11" s="626"/>
      <c r="DJ11" s="626"/>
      <c r="DK11" s="626"/>
      <c r="DL11" s="626"/>
      <c r="DM11" s="626"/>
      <c r="DN11" s="626"/>
      <c r="DO11" s="626"/>
      <c r="DP11" s="627"/>
      <c r="DQ11" s="634">
        <v>528319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7962570</v>
      </c>
      <c r="BH12" s="626"/>
      <c r="BI12" s="626"/>
      <c r="BJ12" s="626"/>
      <c r="BK12" s="626"/>
      <c r="BL12" s="626"/>
      <c r="BM12" s="626"/>
      <c r="BN12" s="627"/>
      <c r="BO12" s="628">
        <v>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2157270</v>
      </c>
      <c r="CS12" s="626"/>
      <c r="CT12" s="626"/>
      <c r="CU12" s="626"/>
      <c r="CV12" s="626"/>
      <c r="CW12" s="626"/>
      <c r="CX12" s="626"/>
      <c r="CY12" s="627"/>
      <c r="CZ12" s="628">
        <v>4.7</v>
      </c>
      <c r="DA12" s="628"/>
      <c r="DB12" s="628"/>
      <c r="DC12" s="628"/>
      <c r="DD12" s="634">
        <v>88895</v>
      </c>
      <c r="DE12" s="626"/>
      <c r="DF12" s="626"/>
      <c r="DG12" s="626"/>
      <c r="DH12" s="626"/>
      <c r="DI12" s="626"/>
      <c r="DJ12" s="626"/>
      <c r="DK12" s="626"/>
      <c r="DL12" s="626"/>
      <c r="DM12" s="626"/>
      <c r="DN12" s="626"/>
      <c r="DO12" s="626"/>
      <c r="DP12" s="627"/>
      <c r="DQ12" s="634">
        <v>567091</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97784</v>
      </c>
      <c r="S13" s="626"/>
      <c r="T13" s="626"/>
      <c r="U13" s="626"/>
      <c r="V13" s="626"/>
      <c r="W13" s="626"/>
      <c r="X13" s="626"/>
      <c r="Y13" s="627"/>
      <c r="Z13" s="628">
        <v>0.2</v>
      </c>
      <c r="AA13" s="628"/>
      <c r="AB13" s="628"/>
      <c r="AC13" s="628"/>
      <c r="AD13" s="629">
        <v>97784</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7947259</v>
      </c>
      <c r="BH13" s="626"/>
      <c r="BI13" s="626"/>
      <c r="BJ13" s="626"/>
      <c r="BK13" s="626"/>
      <c r="BL13" s="626"/>
      <c r="BM13" s="626"/>
      <c r="BN13" s="627"/>
      <c r="BO13" s="628">
        <v>44.9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4427702</v>
      </c>
      <c r="CS13" s="626"/>
      <c r="CT13" s="626"/>
      <c r="CU13" s="626"/>
      <c r="CV13" s="626"/>
      <c r="CW13" s="626"/>
      <c r="CX13" s="626"/>
      <c r="CY13" s="627"/>
      <c r="CZ13" s="628">
        <v>9.6999999999999993</v>
      </c>
      <c r="DA13" s="628"/>
      <c r="DB13" s="628"/>
      <c r="DC13" s="628"/>
      <c r="DD13" s="634">
        <v>1484119</v>
      </c>
      <c r="DE13" s="626"/>
      <c r="DF13" s="626"/>
      <c r="DG13" s="626"/>
      <c r="DH13" s="626"/>
      <c r="DI13" s="626"/>
      <c r="DJ13" s="626"/>
      <c r="DK13" s="626"/>
      <c r="DL13" s="626"/>
      <c r="DM13" s="626"/>
      <c r="DN13" s="626"/>
      <c r="DO13" s="626"/>
      <c r="DP13" s="627"/>
      <c r="DQ13" s="634">
        <v>3393133</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320053</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1528311</v>
      </c>
      <c r="CS14" s="626"/>
      <c r="CT14" s="626"/>
      <c r="CU14" s="626"/>
      <c r="CV14" s="626"/>
      <c r="CW14" s="626"/>
      <c r="CX14" s="626"/>
      <c r="CY14" s="627"/>
      <c r="CZ14" s="628">
        <v>3.4</v>
      </c>
      <c r="DA14" s="628"/>
      <c r="DB14" s="628"/>
      <c r="DC14" s="628"/>
      <c r="DD14" s="634">
        <v>185394</v>
      </c>
      <c r="DE14" s="626"/>
      <c r="DF14" s="626"/>
      <c r="DG14" s="626"/>
      <c r="DH14" s="626"/>
      <c r="DI14" s="626"/>
      <c r="DJ14" s="626"/>
      <c r="DK14" s="626"/>
      <c r="DL14" s="626"/>
      <c r="DM14" s="626"/>
      <c r="DN14" s="626"/>
      <c r="DO14" s="626"/>
      <c r="DP14" s="627"/>
      <c r="DQ14" s="634">
        <v>1336365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84090</v>
      </c>
      <c r="S15" s="626"/>
      <c r="T15" s="626"/>
      <c r="U15" s="626"/>
      <c r="V15" s="626"/>
      <c r="W15" s="626"/>
      <c r="X15" s="626"/>
      <c r="Y15" s="627"/>
      <c r="Z15" s="628">
        <v>0.2</v>
      </c>
      <c r="AA15" s="628"/>
      <c r="AB15" s="628"/>
      <c r="AC15" s="628"/>
      <c r="AD15" s="629">
        <v>84090</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915977</v>
      </c>
      <c r="BH15" s="626"/>
      <c r="BI15" s="626"/>
      <c r="BJ15" s="626"/>
      <c r="BK15" s="626"/>
      <c r="BL15" s="626"/>
      <c r="BM15" s="626"/>
      <c r="BN15" s="627"/>
      <c r="BO15" s="628">
        <v>5.2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4165230</v>
      </c>
      <c r="CS15" s="626"/>
      <c r="CT15" s="626"/>
      <c r="CU15" s="626"/>
      <c r="CV15" s="626"/>
      <c r="CW15" s="626"/>
      <c r="CX15" s="626"/>
      <c r="CY15" s="627"/>
      <c r="CZ15" s="628">
        <v>9.1999999999999993</v>
      </c>
      <c r="DA15" s="628"/>
      <c r="DB15" s="628"/>
      <c r="DC15" s="628"/>
      <c r="DD15" s="634">
        <v>195719</v>
      </c>
      <c r="DE15" s="626"/>
      <c r="DF15" s="626"/>
      <c r="DG15" s="626"/>
      <c r="DH15" s="626"/>
      <c r="DI15" s="626"/>
      <c r="DJ15" s="626"/>
      <c r="DK15" s="626"/>
      <c r="DL15" s="626"/>
      <c r="DM15" s="626"/>
      <c r="DN15" s="626"/>
      <c r="DO15" s="626"/>
      <c r="DP15" s="627"/>
      <c r="DQ15" s="634">
        <v>3239632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7431770</v>
      </c>
      <c r="S16" s="626"/>
      <c r="T16" s="626"/>
      <c r="U16" s="626"/>
      <c r="V16" s="626"/>
      <c r="W16" s="626"/>
      <c r="X16" s="626"/>
      <c r="Y16" s="627"/>
      <c r="Z16" s="628">
        <v>15.4</v>
      </c>
      <c r="AA16" s="628"/>
      <c r="AB16" s="628"/>
      <c r="AC16" s="628"/>
      <c r="AD16" s="629">
        <v>6603437</v>
      </c>
      <c r="AE16" s="629"/>
      <c r="AF16" s="629"/>
      <c r="AG16" s="629"/>
      <c r="AH16" s="629"/>
      <c r="AI16" s="629"/>
      <c r="AJ16" s="629"/>
      <c r="AK16" s="629"/>
      <c r="AL16" s="630">
        <v>25.2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18849</v>
      </c>
      <c r="BH16" s="626"/>
      <c r="BI16" s="626"/>
      <c r="BJ16" s="626"/>
      <c r="BK16" s="626"/>
      <c r="BL16" s="626"/>
      <c r="BM16" s="626"/>
      <c r="BN16" s="627"/>
      <c r="BO16" s="628">
        <v>0.1</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53802</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6603437</v>
      </c>
      <c r="S17" s="626"/>
      <c r="T17" s="626"/>
      <c r="U17" s="626"/>
      <c r="V17" s="626"/>
      <c r="W17" s="626"/>
      <c r="X17" s="626"/>
      <c r="Y17" s="627"/>
      <c r="Z17" s="628">
        <v>13.7</v>
      </c>
      <c r="AA17" s="628"/>
      <c r="AB17" s="628"/>
      <c r="AC17" s="628"/>
      <c r="AD17" s="629">
        <v>6603437</v>
      </c>
      <c r="AE17" s="629"/>
      <c r="AF17" s="629"/>
      <c r="AG17" s="629"/>
      <c r="AH17" s="629"/>
      <c r="AI17" s="629"/>
      <c r="AJ17" s="629"/>
      <c r="AK17" s="629"/>
      <c r="AL17" s="630">
        <v>25.2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4677564</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4446299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823528</v>
      </c>
      <c r="S18" s="626"/>
      <c r="T18" s="626"/>
      <c r="U18" s="626"/>
      <c r="V18" s="626"/>
      <c r="W18" s="626"/>
      <c r="X18" s="626"/>
      <c r="Y18" s="627"/>
      <c r="Z18" s="628">
        <v>1.7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4805</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1176264</v>
      </c>
      <c r="BH19" s="626"/>
      <c r="BI19" s="626"/>
      <c r="BJ19" s="626"/>
      <c r="BK19" s="626"/>
      <c r="BL19" s="626"/>
      <c r="BM19" s="626"/>
      <c r="BN19" s="627"/>
      <c r="BO19" s="628">
        <v>6.6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28078913</v>
      </c>
      <c r="S20" s="626"/>
      <c r="T20" s="626"/>
      <c r="U20" s="626"/>
      <c r="V20" s="626"/>
      <c r="W20" s="626"/>
      <c r="X20" s="626"/>
      <c r="Y20" s="627"/>
      <c r="Z20" s="628">
        <v>58.3</v>
      </c>
      <c r="AA20" s="628"/>
      <c r="AB20" s="628"/>
      <c r="AC20" s="628"/>
      <c r="AD20" s="629">
        <v>26074316</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1176264</v>
      </c>
      <c r="BH20" s="626"/>
      <c r="BI20" s="626"/>
      <c r="BJ20" s="626"/>
      <c r="BK20" s="626"/>
      <c r="BL20" s="626"/>
      <c r="BM20" s="626"/>
      <c r="BN20" s="627"/>
      <c r="BO20" s="628">
        <v>6.6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45469732</v>
      </c>
      <c r="CS20" s="626"/>
      <c r="CT20" s="626"/>
      <c r="CU20" s="626"/>
      <c r="CV20" s="626"/>
      <c r="CW20" s="626"/>
      <c r="CX20" s="626"/>
      <c r="CY20" s="627"/>
      <c r="CZ20" s="628">
        <v>100</v>
      </c>
      <c r="DA20" s="628"/>
      <c r="DB20" s="628"/>
      <c r="DC20" s="628"/>
      <c r="DD20" s="634">
        <v>3085709</v>
      </c>
      <c r="DE20" s="626"/>
      <c r="DF20" s="626"/>
      <c r="DG20" s="626"/>
      <c r="DH20" s="626"/>
      <c r="DI20" s="626"/>
      <c r="DJ20" s="626"/>
      <c r="DK20" s="626"/>
      <c r="DL20" s="626"/>
      <c r="DM20" s="626"/>
      <c r="DN20" s="626"/>
      <c r="DO20" s="626"/>
      <c r="DP20" s="627"/>
      <c r="DQ20" s="634">
        <v>31902590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16569</v>
      </c>
      <c r="S21" s="626"/>
      <c r="T21" s="626"/>
      <c r="U21" s="626"/>
      <c r="V21" s="626"/>
      <c r="W21" s="626"/>
      <c r="X21" s="626"/>
      <c r="Y21" s="627"/>
      <c r="Z21" s="628">
        <v>0</v>
      </c>
      <c r="AA21" s="628"/>
      <c r="AB21" s="628"/>
      <c r="AC21" s="628"/>
      <c r="AD21" s="629">
        <v>16569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181136</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524032</v>
      </c>
      <c r="S23" s="626"/>
      <c r="T23" s="626"/>
      <c r="U23" s="626"/>
      <c r="V23" s="626"/>
      <c r="W23" s="626"/>
      <c r="X23" s="626"/>
      <c r="Y23" s="627"/>
      <c r="Z23" s="628">
        <v>1.1000000000000001</v>
      </c>
      <c r="AA23" s="628"/>
      <c r="AB23" s="628"/>
      <c r="AC23" s="628"/>
      <c r="AD23" s="629">
        <v>35922</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1176264</v>
      </c>
      <c r="BH23" s="626"/>
      <c r="BI23" s="626"/>
      <c r="BJ23" s="626"/>
      <c r="BK23" s="626"/>
      <c r="BL23" s="626"/>
      <c r="BM23" s="626"/>
      <c r="BN23" s="627"/>
      <c r="BO23" s="628">
        <v>6.6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393381</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23696781</v>
      </c>
      <c r="CS24" s="615"/>
      <c r="CT24" s="615"/>
      <c r="CU24" s="615"/>
      <c r="CV24" s="615"/>
      <c r="CW24" s="615"/>
      <c r="CX24" s="615"/>
      <c r="CY24" s="616"/>
      <c r="CZ24" s="652">
        <v>52.1</v>
      </c>
      <c r="DA24" s="653"/>
      <c r="DB24" s="653"/>
      <c r="DC24" s="654"/>
      <c r="DD24" s="651">
        <v>16214514</v>
      </c>
      <c r="DE24" s="615"/>
      <c r="DF24" s="615"/>
      <c r="DG24" s="615"/>
      <c r="DH24" s="615"/>
      <c r="DI24" s="615"/>
      <c r="DJ24" s="615"/>
      <c r="DK24" s="616"/>
      <c r="DL24" s="651">
        <v>16212248</v>
      </c>
      <c r="DM24" s="615"/>
      <c r="DN24" s="615"/>
      <c r="DO24" s="615"/>
      <c r="DP24" s="615"/>
      <c r="DQ24" s="615"/>
      <c r="DR24" s="615"/>
      <c r="DS24" s="615"/>
      <c r="DT24" s="615"/>
      <c r="DU24" s="615"/>
      <c r="DV24" s="616"/>
      <c r="DW24" s="619">
        <v>58.2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6010207</v>
      </c>
      <c r="S25" s="626"/>
      <c r="T25" s="626"/>
      <c r="U25" s="626"/>
      <c r="V25" s="626"/>
      <c r="W25" s="626"/>
      <c r="X25" s="626"/>
      <c r="Y25" s="627"/>
      <c r="Z25" s="628">
        <v>12.5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9136098</v>
      </c>
      <c r="CS25" s="657"/>
      <c r="CT25" s="657"/>
      <c r="CU25" s="657"/>
      <c r="CV25" s="657"/>
      <c r="CW25" s="657"/>
      <c r="CX25" s="657"/>
      <c r="CY25" s="658"/>
      <c r="CZ25" s="659">
        <v>20.100000000000001</v>
      </c>
      <c r="DA25" s="660"/>
      <c r="DB25" s="660"/>
      <c r="DC25" s="661"/>
      <c r="DD25" s="634">
        <v>8425661</v>
      </c>
      <c r="DE25" s="657"/>
      <c r="DF25" s="657"/>
      <c r="DG25" s="657"/>
      <c r="DH25" s="657"/>
      <c r="DI25" s="657"/>
      <c r="DJ25" s="657"/>
      <c r="DK25" s="658"/>
      <c r="DL25" s="634">
        <v>8425661</v>
      </c>
      <c r="DM25" s="657"/>
      <c r="DN25" s="657"/>
      <c r="DO25" s="657"/>
      <c r="DP25" s="657"/>
      <c r="DQ25" s="657"/>
      <c r="DR25" s="657"/>
      <c r="DS25" s="657"/>
      <c r="DT25" s="657"/>
      <c r="DU25" s="657"/>
      <c r="DV25" s="658"/>
      <c r="DW25" s="630">
        <v>30.3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5604148</v>
      </c>
      <c r="CS26" s="626"/>
      <c r="CT26" s="626"/>
      <c r="CU26" s="626"/>
      <c r="CV26" s="626"/>
      <c r="CW26" s="626"/>
      <c r="CX26" s="626"/>
      <c r="CY26" s="627"/>
      <c r="CZ26" s="659">
        <v>12.3</v>
      </c>
      <c r="DA26" s="660"/>
      <c r="DB26" s="660"/>
      <c r="DC26" s="661"/>
      <c r="DD26" s="634">
        <v>5022242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2834316</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17697614</v>
      </c>
      <c r="BH27" s="626"/>
      <c r="BI27" s="626"/>
      <c r="BJ27" s="626"/>
      <c r="BK27" s="626"/>
      <c r="BL27" s="626"/>
      <c r="BM27" s="626"/>
      <c r="BN27" s="627"/>
      <c r="BO27" s="628">
        <v>100</v>
      </c>
      <c r="BP27" s="628"/>
      <c r="BQ27" s="628"/>
      <c r="BR27" s="628"/>
      <c r="BS27" s="634">
        <v>311906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9883119</v>
      </c>
      <c r="CS27" s="657"/>
      <c r="CT27" s="657"/>
      <c r="CU27" s="657"/>
      <c r="CV27" s="657"/>
      <c r="CW27" s="657"/>
      <c r="CX27" s="657"/>
      <c r="CY27" s="658"/>
      <c r="CZ27" s="659">
        <v>21.7</v>
      </c>
      <c r="DA27" s="660"/>
      <c r="DB27" s="660"/>
      <c r="DC27" s="661"/>
      <c r="DD27" s="634">
        <v>3342554</v>
      </c>
      <c r="DE27" s="657"/>
      <c r="DF27" s="657"/>
      <c r="DG27" s="657"/>
      <c r="DH27" s="657"/>
      <c r="DI27" s="657"/>
      <c r="DJ27" s="657"/>
      <c r="DK27" s="658"/>
      <c r="DL27" s="634">
        <v>3342554</v>
      </c>
      <c r="DM27" s="657"/>
      <c r="DN27" s="657"/>
      <c r="DO27" s="657"/>
      <c r="DP27" s="657"/>
      <c r="DQ27" s="657"/>
      <c r="DR27" s="657"/>
      <c r="DS27" s="657"/>
      <c r="DT27" s="657"/>
      <c r="DU27" s="657"/>
      <c r="DV27" s="658"/>
      <c r="DW27" s="630">
        <v>12</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176194</v>
      </c>
      <c r="S28" s="626"/>
      <c r="T28" s="626"/>
      <c r="U28" s="626"/>
      <c r="V28" s="626"/>
      <c r="W28" s="626"/>
      <c r="X28" s="626"/>
      <c r="Y28" s="627"/>
      <c r="Z28" s="628">
        <v>0.4</v>
      </c>
      <c r="AA28" s="628"/>
      <c r="AB28" s="628"/>
      <c r="AC28" s="628"/>
      <c r="AD28" s="629">
        <v>68311</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4677564</v>
      </c>
      <c r="CS28" s="626"/>
      <c r="CT28" s="626"/>
      <c r="CU28" s="626"/>
      <c r="CV28" s="626"/>
      <c r="CW28" s="626"/>
      <c r="CX28" s="626"/>
      <c r="CY28" s="627"/>
      <c r="CZ28" s="659">
        <v>10.3</v>
      </c>
      <c r="DA28" s="660"/>
      <c r="DB28" s="660"/>
      <c r="DC28" s="661"/>
      <c r="DD28" s="634">
        <v>4446299</v>
      </c>
      <c r="DE28" s="626"/>
      <c r="DF28" s="626"/>
      <c r="DG28" s="626"/>
      <c r="DH28" s="626"/>
      <c r="DI28" s="626"/>
      <c r="DJ28" s="626"/>
      <c r="DK28" s="627"/>
      <c r="DL28" s="634">
        <v>4444033</v>
      </c>
      <c r="DM28" s="626"/>
      <c r="DN28" s="626"/>
      <c r="DO28" s="626"/>
      <c r="DP28" s="626"/>
      <c r="DQ28" s="626"/>
      <c r="DR28" s="626"/>
      <c r="DS28" s="626"/>
      <c r="DT28" s="626"/>
      <c r="DU28" s="626"/>
      <c r="DV28" s="627"/>
      <c r="DW28" s="630">
        <v>16</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20838</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4677564</v>
      </c>
      <c r="CS29" s="657"/>
      <c r="CT29" s="657"/>
      <c r="CU29" s="657"/>
      <c r="CV29" s="657"/>
      <c r="CW29" s="657"/>
      <c r="CX29" s="657"/>
      <c r="CY29" s="658"/>
      <c r="CZ29" s="659">
        <v>10.3</v>
      </c>
      <c r="DA29" s="660"/>
      <c r="DB29" s="660"/>
      <c r="DC29" s="661"/>
      <c r="DD29" s="634">
        <v>4446299</v>
      </c>
      <c r="DE29" s="657"/>
      <c r="DF29" s="657"/>
      <c r="DG29" s="657"/>
      <c r="DH29" s="657"/>
      <c r="DI29" s="657"/>
      <c r="DJ29" s="657"/>
      <c r="DK29" s="658"/>
      <c r="DL29" s="634">
        <v>4444033</v>
      </c>
      <c r="DM29" s="657"/>
      <c r="DN29" s="657"/>
      <c r="DO29" s="657"/>
      <c r="DP29" s="657"/>
      <c r="DQ29" s="657"/>
      <c r="DR29" s="657"/>
      <c r="DS29" s="657"/>
      <c r="DT29" s="657"/>
      <c r="DU29" s="657"/>
      <c r="DV29" s="658"/>
      <c r="DW29" s="630">
        <v>16</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1716639</v>
      </c>
      <c r="S30" s="626"/>
      <c r="T30" s="626"/>
      <c r="U30" s="626"/>
      <c r="V30" s="626"/>
      <c r="W30" s="626"/>
      <c r="X30" s="626"/>
      <c r="Y30" s="627"/>
      <c r="Z30" s="628">
        <v>3.6</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99.2</v>
      </c>
      <c r="BH30" s="684"/>
      <c r="BI30" s="684"/>
      <c r="BJ30" s="684"/>
      <c r="BK30" s="684"/>
      <c r="BL30" s="684"/>
      <c r="BM30" s="620">
        <v>96.8</v>
      </c>
      <c r="BN30" s="684"/>
      <c r="BO30" s="684"/>
      <c r="BP30" s="684"/>
      <c r="BQ30" s="685"/>
      <c r="BR30" s="683">
        <v>99.1</v>
      </c>
      <c r="BS30" s="684"/>
      <c r="BT30" s="684"/>
      <c r="BU30" s="684"/>
      <c r="BV30" s="684"/>
      <c r="BW30" s="684"/>
      <c r="BX30" s="620">
        <v>95.9</v>
      </c>
      <c r="BY30" s="684"/>
      <c r="BZ30" s="684"/>
      <c r="CA30" s="684"/>
      <c r="CB30" s="685"/>
      <c r="CD30" s="688"/>
      <c r="CE30" s="689"/>
      <c r="CF30" s="639" t="s">
        <v>294</v>
      </c>
      <c r="CG30" s="640"/>
      <c r="CH30" s="640"/>
      <c r="CI30" s="640"/>
      <c r="CJ30" s="640"/>
      <c r="CK30" s="640"/>
      <c r="CL30" s="640"/>
      <c r="CM30" s="640"/>
      <c r="CN30" s="640"/>
      <c r="CO30" s="640"/>
      <c r="CP30" s="640"/>
      <c r="CQ30" s="641"/>
      <c r="CR30" s="625">
        <v>4379477</v>
      </c>
      <c r="CS30" s="626"/>
      <c r="CT30" s="626"/>
      <c r="CU30" s="626"/>
      <c r="CV30" s="626"/>
      <c r="CW30" s="626"/>
      <c r="CX30" s="626"/>
      <c r="CY30" s="627"/>
      <c r="CZ30" s="659">
        <v>9.6</v>
      </c>
      <c r="DA30" s="660"/>
      <c r="DB30" s="660"/>
      <c r="DC30" s="661"/>
      <c r="DD30" s="634">
        <v>4148458</v>
      </c>
      <c r="DE30" s="626"/>
      <c r="DF30" s="626"/>
      <c r="DG30" s="626"/>
      <c r="DH30" s="626"/>
      <c r="DI30" s="626"/>
      <c r="DJ30" s="626"/>
      <c r="DK30" s="627"/>
      <c r="DL30" s="634">
        <v>4146192</v>
      </c>
      <c r="DM30" s="626"/>
      <c r="DN30" s="626"/>
      <c r="DO30" s="626"/>
      <c r="DP30" s="626"/>
      <c r="DQ30" s="626"/>
      <c r="DR30" s="626"/>
      <c r="DS30" s="626"/>
      <c r="DT30" s="626"/>
      <c r="DU30" s="626"/>
      <c r="DV30" s="627"/>
      <c r="DW30" s="630">
        <v>14.9</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2760351</v>
      </c>
      <c r="S31" s="626"/>
      <c r="T31" s="626"/>
      <c r="U31" s="626"/>
      <c r="V31" s="626"/>
      <c r="W31" s="626"/>
      <c r="X31" s="626"/>
      <c r="Y31" s="627"/>
      <c r="Z31" s="628">
        <v>5.7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96.6</v>
      </c>
      <c r="BN31" s="681"/>
      <c r="BO31" s="681"/>
      <c r="BP31" s="681"/>
      <c r="BQ31" s="682"/>
      <c r="BR31" s="680">
        <v>99</v>
      </c>
      <c r="BS31" s="657"/>
      <c r="BT31" s="657"/>
      <c r="BU31" s="657"/>
      <c r="BV31" s="657"/>
      <c r="BW31" s="657"/>
      <c r="BX31" s="631">
        <v>96</v>
      </c>
      <c r="BY31" s="681"/>
      <c r="BZ31" s="681"/>
      <c r="CA31" s="681"/>
      <c r="CB31" s="682"/>
      <c r="CD31" s="688"/>
      <c r="CE31" s="689"/>
      <c r="CF31" s="639" t="s">
        <v>298</v>
      </c>
      <c r="CG31" s="640"/>
      <c r="CH31" s="640"/>
      <c r="CI31" s="640"/>
      <c r="CJ31" s="640"/>
      <c r="CK31" s="640"/>
      <c r="CL31" s="640"/>
      <c r="CM31" s="640"/>
      <c r="CN31" s="640"/>
      <c r="CO31" s="640"/>
      <c r="CP31" s="640"/>
      <c r="CQ31" s="641"/>
      <c r="CR31" s="625">
        <v>298087</v>
      </c>
      <c r="CS31" s="657"/>
      <c r="CT31" s="657"/>
      <c r="CU31" s="657"/>
      <c r="CV31" s="657"/>
      <c r="CW31" s="657"/>
      <c r="CX31" s="657"/>
      <c r="CY31" s="658"/>
      <c r="CZ31" s="659">
        <v>0.7</v>
      </c>
      <c r="DA31" s="660"/>
      <c r="DB31" s="660"/>
      <c r="DC31" s="661"/>
      <c r="DD31" s="634">
        <v>297841</v>
      </c>
      <c r="DE31" s="657"/>
      <c r="DF31" s="657"/>
      <c r="DG31" s="657"/>
      <c r="DH31" s="657"/>
      <c r="DI31" s="657"/>
      <c r="DJ31" s="657"/>
      <c r="DK31" s="658"/>
      <c r="DL31" s="634">
        <v>297841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2774474</v>
      </c>
      <c r="S32" s="626"/>
      <c r="T32" s="626"/>
      <c r="U32" s="626"/>
      <c r="V32" s="626"/>
      <c r="W32" s="626"/>
      <c r="X32" s="626"/>
      <c r="Y32" s="627"/>
      <c r="Z32" s="628">
        <v>5.8</v>
      </c>
      <c r="AA32" s="628"/>
      <c r="AB32" s="628"/>
      <c r="AC32" s="628"/>
      <c r="AD32" s="629">
        <v>1131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99.3</v>
      </c>
      <c r="BH32" s="693"/>
      <c r="BI32" s="693"/>
      <c r="BJ32" s="693"/>
      <c r="BK32" s="693"/>
      <c r="BL32" s="693"/>
      <c r="BM32" s="694">
        <v>96.6</v>
      </c>
      <c r="BN32" s="693"/>
      <c r="BO32" s="693"/>
      <c r="BP32" s="693"/>
      <c r="BQ32" s="695"/>
      <c r="BR32" s="692">
        <v>99.1</v>
      </c>
      <c r="BS32" s="693"/>
      <c r="BT32" s="693"/>
      <c r="BU32" s="693"/>
      <c r="BV32" s="693"/>
      <c r="BW32" s="693"/>
      <c r="BX32" s="694">
        <v>95.4</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2714700</v>
      </c>
      <c r="S33" s="626"/>
      <c r="T33" s="626"/>
      <c r="U33" s="626"/>
      <c r="V33" s="626"/>
      <c r="W33" s="626"/>
      <c r="X33" s="626"/>
      <c r="Y33" s="627"/>
      <c r="Z33" s="628">
        <v>5.6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18633440</v>
      </c>
      <c r="CS33" s="657"/>
      <c r="CT33" s="657"/>
      <c r="CU33" s="657"/>
      <c r="CV33" s="657"/>
      <c r="CW33" s="657"/>
      <c r="CX33" s="657"/>
      <c r="CY33" s="658"/>
      <c r="CZ33" s="659">
        <v>41</v>
      </c>
      <c r="DA33" s="660"/>
      <c r="DB33" s="660"/>
      <c r="DC33" s="661"/>
      <c r="DD33" s="634">
        <v>14390906</v>
      </c>
      <c r="DE33" s="657"/>
      <c r="DF33" s="657"/>
      <c r="DG33" s="657"/>
      <c r="DH33" s="657"/>
      <c r="DI33" s="657"/>
      <c r="DJ33" s="657"/>
      <c r="DK33" s="658"/>
      <c r="DL33" s="634">
        <v>8177903</v>
      </c>
      <c r="DM33" s="657"/>
      <c r="DN33" s="657"/>
      <c r="DO33" s="657"/>
      <c r="DP33" s="657"/>
      <c r="DQ33" s="657"/>
      <c r="DR33" s="657"/>
      <c r="DS33" s="657"/>
      <c r="DT33" s="657"/>
      <c r="DU33" s="657"/>
      <c r="DV33" s="658"/>
      <c r="DW33" s="630">
        <v>29.4</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5794895</v>
      </c>
      <c r="CS34" s="626"/>
      <c r="CT34" s="626"/>
      <c r="CU34" s="626"/>
      <c r="CV34" s="626"/>
      <c r="CW34" s="626"/>
      <c r="CX34" s="626"/>
      <c r="CY34" s="627"/>
      <c r="CZ34" s="659">
        <v>12.7</v>
      </c>
      <c r="DA34" s="660"/>
      <c r="DB34" s="660"/>
      <c r="DC34" s="661"/>
      <c r="DD34" s="634">
        <v>4461183</v>
      </c>
      <c r="DE34" s="626"/>
      <c r="DF34" s="626"/>
      <c r="DG34" s="626"/>
      <c r="DH34" s="626"/>
      <c r="DI34" s="626"/>
      <c r="DJ34" s="626"/>
      <c r="DK34" s="627"/>
      <c r="DL34" s="634">
        <v>4097915</v>
      </c>
      <c r="DM34" s="626"/>
      <c r="DN34" s="626"/>
      <c r="DO34" s="626"/>
      <c r="DP34" s="626"/>
      <c r="DQ34" s="626"/>
      <c r="DR34" s="626"/>
      <c r="DS34" s="626"/>
      <c r="DT34" s="626"/>
      <c r="DU34" s="626"/>
      <c r="DV34" s="627"/>
      <c r="DW34" s="630">
        <v>14.7</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1652500</v>
      </c>
      <c r="S35" s="626"/>
      <c r="T35" s="626"/>
      <c r="U35" s="626"/>
      <c r="V35" s="626"/>
      <c r="W35" s="626"/>
      <c r="X35" s="626"/>
      <c r="Y35" s="627"/>
      <c r="Z35" s="628">
        <v>3.4</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6160354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890755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924516</v>
      </c>
      <c r="CS35" s="657"/>
      <c r="CT35" s="657"/>
      <c r="CU35" s="657"/>
      <c r="CV35" s="657"/>
      <c r="CW35" s="657"/>
      <c r="CX35" s="657"/>
      <c r="CY35" s="658"/>
      <c r="CZ35" s="659">
        <v>2</v>
      </c>
      <c r="DA35" s="660"/>
      <c r="DB35" s="660"/>
      <c r="DC35" s="661"/>
      <c r="DD35" s="634">
        <v>762999</v>
      </c>
      <c r="DE35" s="657"/>
      <c r="DF35" s="657"/>
      <c r="DG35" s="657"/>
      <c r="DH35" s="657"/>
      <c r="DI35" s="657"/>
      <c r="DJ35" s="657"/>
      <c r="DK35" s="658"/>
      <c r="DL35" s="634">
        <v>762999</v>
      </c>
      <c r="DM35" s="657"/>
      <c r="DN35" s="657"/>
      <c r="DO35" s="657"/>
      <c r="DP35" s="657"/>
      <c r="DQ35" s="657"/>
      <c r="DR35" s="657"/>
      <c r="DS35" s="657"/>
      <c r="DT35" s="657"/>
      <c r="DU35" s="657"/>
      <c r="DV35" s="658"/>
      <c r="DW35" s="630">
        <v>2.7</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48201750</v>
      </c>
      <c r="S36" s="698"/>
      <c r="T36" s="698"/>
      <c r="U36" s="698"/>
      <c r="V36" s="698"/>
      <c r="W36" s="698"/>
      <c r="X36" s="698"/>
      <c r="Y36" s="699"/>
      <c r="Z36" s="700">
        <v>100</v>
      </c>
      <c r="AA36" s="700"/>
      <c r="AB36" s="700"/>
      <c r="AC36" s="700"/>
      <c r="AD36" s="701">
        <v>26196249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1340200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778660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2636250</v>
      </c>
      <c r="CS36" s="626"/>
      <c r="CT36" s="626"/>
      <c r="CU36" s="626"/>
      <c r="CV36" s="626"/>
      <c r="CW36" s="626"/>
      <c r="CX36" s="626"/>
      <c r="CY36" s="627"/>
      <c r="CZ36" s="659">
        <v>5.8</v>
      </c>
      <c r="DA36" s="660"/>
      <c r="DB36" s="660"/>
      <c r="DC36" s="661"/>
      <c r="DD36" s="634">
        <v>2363881</v>
      </c>
      <c r="DE36" s="626"/>
      <c r="DF36" s="626"/>
      <c r="DG36" s="626"/>
      <c r="DH36" s="626"/>
      <c r="DI36" s="626"/>
      <c r="DJ36" s="626"/>
      <c r="DK36" s="627"/>
      <c r="DL36" s="634">
        <v>327325</v>
      </c>
      <c r="DM36" s="626"/>
      <c r="DN36" s="626"/>
      <c r="DO36" s="626"/>
      <c r="DP36" s="626"/>
      <c r="DQ36" s="626"/>
      <c r="DR36" s="626"/>
      <c r="DS36" s="626"/>
      <c r="DT36" s="626"/>
      <c r="DU36" s="626"/>
      <c r="DV36" s="627"/>
      <c r="DW36" s="630">
        <v>1.2</v>
      </c>
      <c r="DX36" s="655"/>
      <c r="DY36" s="655"/>
      <c r="DZ36" s="655"/>
      <c r="EA36" s="655"/>
      <c r="EB36" s="655"/>
      <c r="EC36" s="656"/>
    </row>
    <row r="37" spans="2:133" ht="11.25" customHeight="1">
      <c r="AQ37" s="704" t="s">
        <v>316</v>
      </c>
      <c r="AR37" s="705"/>
      <c r="AS37" s="705"/>
      <c r="AT37" s="705"/>
      <c r="AU37" s="705"/>
      <c r="AV37" s="705"/>
      <c r="AW37" s="705"/>
      <c r="AX37" s="705"/>
      <c r="AY37" s="706"/>
      <c r="AZ37" s="625">
        <v>756376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18491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296220</v>
      </c>
      <c r="CS37" s="657"/>
      <c r="CT37" s="657"/>
      <c r="CU37" s="657"/>
      <c r="CV37" s="657"/>
      <c r="CW37" s="657"/>
      <c r="CX37" s="657"/>
      <c r="CY37" s="658"/>
      <c r="CZ37" s="659">
        <v>0.7</v>
      </c>
      <c r="DA37" s="660"/>
      <c r="DB37" s="660"/>
      <c r="DC37" s="661"/>
      <c r="DD37" s="634">
        <v>296220</v>
      </c>
      <c r="DE37" s="657"/>
      <c r="DF37" s="657"/>
      <c r="DG37" s="657"/>
      <c r="DH37" s="657"/>
      <c r="DI37" s="657"/>
      <c r="DJ37" s="657"/>
      <c r="DK37" s="658"/>
      <c r="DL37" s="634">
        <v>296220</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c r="AQ38" s="704" t="s">
        <v>319</v>
      </c>
      <c r="AR38" s="705"/>
      <c r="AS38" s="705"/>
      <c r="AT38" s="705"/>
      <c r="AU38" s="705"/>
      <c r="AV38" s="705"/>
      <c r="AW38" s="705"/>
      <c r="AX38" s="705"/>
      <c r="AY38" s="706"/>
      <c r="AZ38" s="625">
        <v>97683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31038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5306295</v>
      </c>
      <c r="CS38" s="626"/>
      <c r="CT38" s="626"/>
      <c r="CU38" s="626"/>
      <c r="CV38" s="626"/>
      <c r="CW38" s="626"/>
      <c r="CX38" s="626"/>
      <c r="CY38" s="627"/>
      <c r="CZ38" s="659">
        <v>11.7</v>
      </c>
      <c r="DA38" s="660"/>
      <c r="DB38" s="660"/>
      <c r="DC38" s="661"/>
      <c r="DD38" s="634">
        <v>4501277</v>
      </c>
      <c r="DE38" s="626"/>
      <c r="DF38" s="626"/>
      <c r="DG38" s="626"/>
      <c r="DH38" s="626"/>
      <c r="DI38" s="626"/>
      <c r="DJ38" s="626"/>
      <c r="DK38" s="627"/>
      <c r="DL38" s="634">
        <v>2989664</v>
      </c>
      <c r="DM38" s="626"/>
      <c r="DN38" s="626"/>
      <c r="DO38" s="626"/>
      <c r="DP38" s="626"/>
      <c r="DQ38" s="626"/>
      <c r="DR38" s="626"/>
      <c r="DS38" s="626"/>
      <c r="DT38" s="626"/>
      <c r="DU38" s="626"/>
      <c r="DV38" s="627"/>
      <c r="DW38" s="630">
        <v>10.7</v>
      </c>
      <c r="DX38" s="655"/>
      <c r="DY38" s="655"/>
      <c r="DZ38" s="655"/>
      <c r="EA38" s="655"/>
      <c r="EB38" s="655"/>
      <c r="EC38" s="656"/>
    </row>
    <row r="39" spans="2:133" ht="11.25" customHeight="1">
      <c r="AQ39" s="704" t="s">
        <v>322</v>
      </c>
      <c r="AR39" s="705"/>
      <c r="AS39" s="705"/>
      <c r="AT39" s="705"/>
      <c r="AU39" s="705"/>
      <c r="AV39" s="705"/>
      <c r="AW39" s="705"/>
      <c r="AX39" s="705"/>
      <c r="AY39" s="706"/>
      <c r="AZ39" s="625">
        <v>51450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2247342</v>
      </c>
      <c r="CS39" s="657"/>
      <c r="CT39" s="657"/>
      <c r="CU39" s="657"/>
      <c r="CV39" s="657"/>
      <c r="CW39" s="657"/>
      <c r="CX39" s="657"/>
      <c r="CY39" s="658"/>
      <c r="CZ39" s="659">
        <v>4.9000000000000004</v>
      </c>
      <c r="DA39" s="660"/>
      <c r="DB39" s="660"/>
      <c r="DC39" s="661"/>
      <c r="DD39" s="634">
        <v>2202337</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1056309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103</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1724142</v>
      </c>
      <c r="CS40" s="626"/>
      <c r="CT40" s="626"/>
      <c r="CU40" s="626"/>
      <c r="CV40" s="626"/>
      <c r="CW40" s="626"/>
      <c r="CX40" s="626"/>
      <c r="CY40" s="627"/>
      <c r="CZ40" s="659">
        <v>3.8</v>
      </c>
      <c r="DA40" s="660"/>
      <c r="DB40" s="660"/>
      <c r="DC40" s="661"/>
      <c r="DD40" s="634">
        <v>99229</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2858336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3139511</v>
      </c>
      <c r="CS42" s="626"/>
      <c r="CT42" s="626"/>
      <c r="CU42" s="626"/>
      <c r="CV42" s="626"/>
      <c r="CW42" s="626"/>
      <c r="CX42" s="626"/>
      <c r="CY42" s="627"/>
      <c r="CZ42" s="659">
        <v>6.9</v>
      </c>
      <c r="DA42" s="708"/>
      <c r="DB42" s="708"/>
      <c r="DC42" s="709"/>
      <c r="DD42" s="634">
        <v>1297170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81579</v>
      </c>
      <c r="CS43" s="657"/>
      <c r="CT43" s="657"/>
      <c r="CU43" s="657"/>
      <c r="CV43" s="657"/>
      <c r="CW43" s="657"/>
      <c r="CX43" s="657"/>
      <c r="CY43" s="658"/>
      <c r="CZ43" s="659">
        <v>0.2</v>
      </c>
      <c r="DA43" s="660"/>
      <c r="DB43" s="660"/>
      <c r="DC43" s="661"/>
      <c r="DD43" s="634">
        <v>81579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3085709</v>
      </c>
      <c r="CS44" s="626"/>
      <c r="CT44" s="626"/>
      <c r="CU44" s="626"/>
      <c r="CV44" s="626"/>
      <c r="CW44" s="626"/>
      <c r="CX44" s="626"/>
      <c r="CY44" s="627"/>
      <c r="CZ44" s="659">
        <v>6.8</v>
      </c>
      <c r="DA44" s="708"/>
      <c r="DB44" s="708"/>
      <c r="DC44" s="709"/>
      <c r="DD44" s="634">
        <v>1297170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842003</v>
      </c>
      <c r="CS45" s="657"/>
      <c r="CT45" s="657"/>
      <c r="CU45" s="657"/>
      <c r="CV45" s="657"/>
      <c r="CW45" s="657"/>
      <c r="CX45" s="657"/>
      <c r="CY45" s="658"/>
      <c r="CZ45" s="659">
        <v>1.9</v>
      </c>
      <c r="DA45" s="660"/>
      <c r="DB45" s="660"/>
      <c r="DC45" s="661"/>
      <c r="DD45" s="634">
        <v>105589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2138479</v>
      </c>
      <c r="CS46" s="626"/>
      <c r="CT46" s="626"/>
      <c r="CU46" s="626"/>
      <c r="CV46" s="626"/>
      <c r="CW46" s="626"/>
      <c r="CX46" s="626"/>
      <c r="CY46" s="627"/>
      <c r="CZ46" s="659">
        <v>4.7</v>
      </c>
      <c r="DA46" s="708"/>
      <c r="DB46" s="708"/>
      <c r="DC46" s="709"/>
      <c r="DD46" s="634">
        <v>1176229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53802</v>
      </c>
      <c r="CS47" s="657"/>
      <c r="CT47" s="657"/>
      <c r="CU47" s="657"/>
      <c r="CV47" s="657"/>
      <c r="CW47" s="657"/>
      <c r="CX47" s="657"/>
      <c r="CY47" s="658"/>
      <c r="CZ47" s="659">
        <v>0.1</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45469732</v>
      </c>
      <c r="CS49" s="693"/>
      <c r="CT49" s="693"/>
      <c r="CU49" s="693"/>
      <c r="CV49" s="693"/>
      <c r="CW49" s="693"/>
      <c r="CX49" s="693"/>
      <c r="CY49" s="720"/>
      <c r="CZ49" s="721">
        <v>100</v>
      </c>
      <c r="DA49" s="722"/>
      <c r="DB49" s="722"/>
      <c r="DC49" s="723"/>
      <c r="DD49" s="724">
        <v>31902590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G23" sqref="BN23:CG2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48150</v>
      </c>
      <c r="R7" s="755"/>
      <c r="S7" s="755"/>
      <c r="T7" s="755"/>
      <c r="U7" s="755"/>
      <c r="V7" s="755">
        <v>45418</v>
      </c>
      <c r="W7" s="755"/>
      <c r="X7" s="755"/>
      <c r="Y7" s="755"/>
      <c r="Z7" s="755"/>
      <c r="AA7" s="755">
        <f>Q7-V7</f>
        <v>2732</v>
      </c>
      <c r="AB7" s="755"/>
      <c r="AC7" s="755"/>
      <c r="AD7" s="755"/>
      <c r="AE7" s="756"/>
      <c r="AF7" s="757">
        <v>2435</v>
      </c>
      <c r="AG7" s="758"/>
      <c r="AH7" s="758"/>
      <c r="AI7" s="758"/>
      <c r="AJ7" s="759"/>
      <c r="AK7" s="794">
        <v>329</v>
      </c>
      <c r="AL7" s="795"/>
      <c r="AM7" s="795"/>
      <c r="AN7" s="795"/>
      <c r="AO7" s="795"/>
      <c r="AP7" s="795">
        <v>39286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948</v>
      </c>
      <c r="CN7" s="792"/>
      <c r="CO7" s="792"/>
      <c r="CP7" s="792"/>
      <c r="CQ7" s="793"/>
      <c r="CR7" s="791">
        <v>500</v>
      </c>
      <c r="CS7" s="792"/>
      <c r="CT7" s="792"/>
      <c r="CU7" s="792"/>
      <c r="CV7" s="793"/>
      <c r="CW7" s="791">
        <v>0</v>
      </c>
      <c r="CX7" s="792"/>
      <c r="CY7" s="792"/>
      <c r="CZ7" s="792"/>
      <c r="DA7" s="793"/>
      <c r="DB7" s="791" t="s">
        <v>553</v>
      </c>
      <c r="DC7" s="792"/>
      <c r="DD7" s="792"/>
      <c r="DE7" s="792"/>
      <c r="DF7" s="793"/>
      <c r="DG7" s="791" t="s">
        <v>553</v>
      </c>
      <c r="DH7" s="792"/>
      <c r="DI7" s="792"/>
      <c r="DJ7" s="792"/>
      <c r="DK7" s="793"/>
      <c r="DL7" s="791" t="s">
        <v>553</v>
      </c>
      <c r="DM7" s="792"/>
      <c r="DN7" s="792"/>
      <c r="DO7" s="792"/>
      <c r="DP7" s="793"/>
      <c r="DQ7" s="791" t="s">
        <v>553</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152</v>
      </c>
      <c r="R8" s="779"/>
      <c r="S8" s="779"/>
      <c r="T8" s="779"/>
      <c r="U8" s="779"/>
      <c r="V8" s="779">
        <v>152</v>
      </c>
      <c r="W8" s="779"/>
      <c r="X8" s="779"/>
      <c r="Y8" s="779"/>
      <c r="Z8" s="779"/>
      <c r="AA8" s="779">
        <v>0</v>
      </c>
      <c r="AB8" s="779"/>
      <c r="AC8" s="779"/>
      <c r="AD8" s="779"/>
      <c r="AE8" s="780"/>
      <c r="AF8" s="781">
        <v>0</v>
      </c>
      <c r="AG8" s="782"/>
      <c r="AH8" s="782"/>
      <c r="AI8" s="782"/>
      <c r="AJ8" s="783"/>
      <c r="AK8" s="784">
        <v>100</v>
      </c>
      <c r="AL8" s="785"/>
      <c r="AM8" s="785"/>
      <c r="AN8" s="785"/>
      <c r="AO8" s="785"/>
      <c r="AP8" s="785" t="s">
        <v>553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0</v>
      </c>
      <c r="CI8" s="802"/>
      <c r="CJ8" s="802"/>
      <c r="CK8" s="802"/>
      <c r="CL8" s="803"/>
      <c r="CM8" s="801">
        <v>38</v>
      </c>
      <c r="CN8" s="802"/>
      <c r="CO8" s="802"/>
      <c r="CP8" s="802"/>
      <c r="CQ8" s="803"/>
      <c r="CR8" s="801">
        <v>20</v>
      </c>
      <c r="CS8" s="802"/>
      <c r="CT8" s="802"/>
      <c r="CU8" s="802"/>
      <c r="CV8" s="803"/>
      <c r="CW8" s="801">
        <v>10</v>
      </c>
      <c r="CX8" s="802"/>
      <c r="CY8" s="802"/>
      <c r="CZ8" s="802"/>
      <c r="DA8" s="803"/>
      <c r="DB8" s="801" t="s">
        <v>487</v>
      </c>
      <c r="DC8" s="802"/>
      <c r="DD8" s="802"/>
      <c r="DE8" s="802"/>
      <c r="DF8" s="803"/>
      <c r="DG8" s="801" t="s">
        <v>487</v>
      </c>
      <c r="DH8" s="802"/>
      <c r="DI8" s="802"/>
      <c r="DJ8" s="802"/>
      <c r="DK8" s="803"/>
      <c r="DL8" s="801" t="s">
        <v>487</v>
      </c>
      <c r="DM8" s="802"/>
      <c r="DN8" s="802"/>
      <c r="DO8" s="802"/>
      <c r="DP8" s="803"/>
      <c r="DQ8" s="801" t="s">
        <v>487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3</v>
      </c>
      <c r="CI9" s="802"/>
      <c r="CJ9" s="802"/>
      <c r="CK9" s="802"/>
      <c r="CL9" s="803"/>
      <c r="CM9" s="801">
        <v>368</v>
      </c>
      <c r="CN9" s="802"/>
      <c r="CO9" s="802"/>
      <c r="CP9" s="802"/>
      <c r="CQ9" s="803"/>
      <c r="CR9" s="801">
        <v>5</v>
      </c>
      <c r="CS9" s="802"/>
      <c r="CT9" s="802"/>
      <c r="CU9" s="802"/>
      <c r="CV9" s="803"/>
      <c r="CW9" s="801">
        <v>0</v>
      </c>
      <c r="CX9" s="802"/>
      <c r="CY9" s="802"/>
      <c r="CZ9" s="802"/>
      <c r="DA9" s="803"/>
      <c r="DB9" s="801" t="s">
        <v>487</v>
      </c>
      <c r="DC9" s="802"/>
      <c r="DD9" s="802"/>
      <c r="DE9" s="802"/>
      <c r="DF9" s="803"/>
      <c r="DG9" s="801">
        <v>118</v>
      </c>
      <c r="DH9" s="802"/>
      <c r="DI9" s="802"/>
      <c r="DJ9" s="802"/>
      <c r="DK9" s="803"/>
      <c r="DL9" s="801" t="s">
        <v>487</v>
      </c>
      <c r="DM9" s="802"/>
      <c r="DN9" s="802"/>
      <c r="DO9" s="802"/>
      <c r="DP9" s="803"/>
      <c r="DQ9" s="801" t="s">
        <v>487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14</v>
      </c>
      <c r="CI10" s="802"/>
      <c r="CJ10" s="802"/>
      <c r="CK10" s="802"/>
      <c r="CL10" s="803"/>
      <c r="CM10" s="801">
        <v>304</v>
      </c>
      <c r="CN10" s="802"/>
      <c r="CO10" s="802"/>
      <c r="CP10" s="802"/>
      <c r="CQ10" s="803"/>
      <c r="CR10" s="801">
        <v>25</v>
      </c>
      <c r="CS10" s="802"/>
      <c r="CT10" s="802"/>
      <c r="CU10" s="802"/>
      <c r="CV10" s="803"/>
      <c r="CW10" s="801">
        <v>0</v>
      </c>
      <c r="CX10" s="802"/>
      <c r="CY10" s="802"/>
      <c r="CZ10" s="802"/>
      <c r="DA10" s="803"/>
      <c r="DB10" s="801" t="s">
        <v>487</v>
      </c>
      <c r="DC10" s="802"/>
      <c r="DD10" s="802"/>
      <c r="DE10" s="802"/>
      <c r="DF10" s="803"/>
      <c r="DG10" s="801" t="s">
        <v>487</v>
      </c>
      <c r="DH10" s="802"/>
      <c r="DI10" s="802"/>
      <c r="DJ10" s="802"/>
      <c r="DK10" s="803"/>
      <c r="DL10" s="801" t="s">
        <v>487</v>
      </c>
      <c r="DM10" s="802"/>
      <c r="DN10" s="802"/>
      <c r="DO10" s="802"/>
      <c r="DP10" s="803"/>
      <c r="DQ10" s="801" t="s">
        <v>487</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547</v>
      </c>
      <c r="BT11" s="789"/>
      <c r="BU11" s="789"/>
      <c r="BV11" s="789"/>
      <c r="BW11" s="789"/>
      <c r="BX11" s="789"/>
      <c r="BY11" s="789"/>
      <c r="BZ11" s="789"/>
      <c r="CA11" s="789"/>
      <c r="CB11" s="789"/>
      <c r="CC11" s="789"/>
      <c r="CD11" s="789"/>
      <c r="CE11" s="789"/>
      <c r="CF11" s="789"/>
      <c r="CG11" s="790"/>
      <c r="CH11" s="801">
        <v>-8</v>
      </c>
      <c r="CI11" s="802"/>
      <c r="CJ11" s="802"/>
      <c r="CK11" s="802"/>
      <c r="CL11" s="803"/>
      <c r="CM11" s="801">
        <v>105</v>
      </c>
      <c r="CN11" s="802"/>
      <c r="CO11" s="802"/>
      <c r="CP11" s="802"/>
      <c r="CQ11" s="803"/>
      <c r="CR11" s="801">
        <v>16</v>
      </c>
      <c r="CS11" s="802"/>
      <c r="CT11" s="802"/>
      <c r="CU11" s="802"/>
      <c r="CV11" s="803"/>
      <c r="CW11" s="801">
        <v>19</v>
      </c>
      <c r="CX11" s="802"/>
      <c r="CY11" s="802"/>
      <c r="CZ11" s="802"/>
      <c r="DA11" s="803"/>
      <c r="DB11" s="801" t="s">
        <v>487</v>
      </c>
      <c r="DC11" s="802"/>
      <c r="DD11" s="802"/>
      <c r="DE11" s="802"/>
      <c r="DF11" s="803"/>
      <c r="DG11" s="801" t="s">
        <v>487</v>
      </c>
      <c r="DH11" s="802"/>
      <c r="DI11" s="802"/>
      <c r="DJ11" s="802"/>
      <c r="DK11" s="803"/>
      <c r="DL11" s="801" t="s">
        <v>487</v>
      </c>
      <c r="DM11" s="802"/>
      <c r="DN11" s="802"/>
      <c r="DO11" s="802"/>
      <c r="DP11" s="803"/>
      <c r="DQ11" s="801" t="s">
        <v>487</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48202</v>
      </c>
      <c r="R23" s="814"/>
      <c r="S23" s="814"/>
      <c r="T23" s="814"/>
      <c r="U23" s="814"/>
      <c r="V23" s="814">
        <v>45470</v>
      </c>
      <c r="W23" s="814"/>
      <c r="X23" s="814"/>
      <c r="Y23" s="814"/>
      <c r="Z23" s="814"/>
      <c r="AA23" s="814">
        <v>2732</v>
      </c>
      <c r="AB23" s="814"/>
      <c r="AC23" s="814"/>
      <c r="AD23" s="814"/>
      <c r="AE23" s="815"/>
      <c r="AF23" s="816">
        <v>2435</v>
      </c>
      <c r="AG23" s="814"/>
      <c r="AH23" s="814"/>
      <c r="AI23" s="814"/>
      <c r="AJ23" s="817"/>
      <c r="AK23" s="818"/>
      <c r="AL23" s="819"/>
      <c r="AM23" s="819"/>
      <c r="AN23" s="819"/>
      <c r="AO23" s="819"/>
      <c r="AP23" s="814">
        <v>39286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15973</v>
      </c>
      <c r="R28" s="843"/>
      <c r="S28" s="843"/>
      <c r="T28" s="843"/>
      <c r="U28" s="843"/>
      <c r="V28" s="843">
        <v>15082</v>
      </c>
      <c r="W28" s="843"/>
      <c r="X28" s="843"/>
      <c r="Y28" s="843"/>
      <c r="Z28" s="843"/>
      <c r="AA28" s="843">
        <v>891</v>
      </c>
      <c r="AB28" s="843"/>
      <c r="AC28" s="843"/>
      <c r="AD28" s="843"/>
      <c r="AE28" s="844"/>
      <c r="AF28" s="845">
        <v>891</v>
      </c>
      <c r="AG28" s="843"/>
      <c r="AH28" s="843"/>
      <c r="AI28" s="843"/>
      <c r="AJ28" s="846"/>
      <c r="AK28" s="847">
        <v>1012</v>
      </c>
      <c r="AL28" s="838"/>
      <c r="AM28" s="838"/>
      <c r="AN28" s="838"/>
      <c r="AO28" s="838"/>
      <c r="AP28" s="838" t="s">
        <v>553</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266</v>
      </c>
      <c r="R29" s="779"/>
      <c r="S29" s="779"/>
      <c r="T29" s="779"/>
      <c r="U29" s="779"/>
      <c r="V29" s="779">
        <v>265</v>
      </c>
      <c r="W29" s="779"/>
      <c r="X29" s="779"/>
      <c r="Y29" s="779"/>
      <c r="Z29" s="779"/>
      <c r="AA29" s="779">
        <v>1</v>
      </c>
      <c r="AB29" s="779"/>
      <c r="AC29" s="779"/>
      <c r="AD29" s="779"/>
      <c r="AE29" s="780"/>
      <c r="AF29" s="781">
        <v>1</v>
      </c>
      <c r="AG29" s="782"/>
      <c r="AH29" s="782"/>
      <c r="AI29" s="782"/>
      <c r="AJ29" s="783"/>
      <c r="AK29" s="850">
        <v>79</v>
      </c>
      <c r="AL29" s="851"/>
      <c r="AM29" s="851"/>
      <c r="AN29" s="851"/>
      <c r="AO29" s="851"/>
      <c r="AP29" s="851">
        <v>29</v>
      </c>
      <c r="AQ29" s="851"/>
      <c r="AR29" s="851"/>
      <c r="AS29" s="851"/>
      <c r="AT29" s="851"/>
      <c r="AU29" s="851">
        <v>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10660</v>
      </c>
      <c r="R30" s="779"/>
      <c r="S30" s="779"/>
      <c r="T30" s="779"/>
      <c r="U30" s="779"/>
      <c r="V30" s="779">
        <v>10245</v>
      </c>
      <c r="W30" s="779"/>
      <c r="X30" s="779"/>
      <c r="Y30" s="779"/>
      <c r="Z30" s="779"/>
      <c r="AA30" s="779">
        <v>415</v>
      </c>
      <c r="AB30" s="779"/>
      <c r="AC30" s="779"/>
      <c r="AD30" s="779"/>
      <c r="AE30" s="780"/>
      <c r="AF30" s="781">
        <v>415</v>
      </c>
      <c r="AG30" s="782"/>
      <c r="AH30" s="782"/>
      <c r="AI30" s="782"/>
      <c r="AJ30" s="783"/>
      <c r="AK30" s="850">
        <v>1516</v>
      </c>
      <c r="AL30" s="851"/>
      <c r="AM30" s="851"/>
      <c r="AN30" s="851"/>
      <c r="AO30" s="851"/>
      <c r="AP30" s="851" t="s">
        <v>553</v>
      </c>
      <c r="AQ30" s="851"/>
      <c r="AR30" s="851"/>
      <c r="AS30" s="851"/>
      <c r="AT30" s="851"/>
      <c r="AU30" s="851" t="s">
        <v>553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51</v>
      </c>
      <c r="R31" s="779"/>
      <c r="S31" s="779"/>
      <c r="T31" s="779"/>
      <c r="U31" s="779"/>
      <c r="V31" s="779">
        <v>51</v>
      </c>
      <c r="W31" s="779"/>
      <c r="X31" s="779"/>
      <c r="Y31" s="779"/>
      <c r="Z31" s="779"/>
      <c r="AA31" s="779">
        <v>0</v>
      </c>
      <c r="AB31" s="779"/>
      <c r="AC31" s="779"/>
      <c r="AD31" s="779"/>
      <c r="AE31" s="780"/>
      <c r="AF31" s="781">
        <v>0</v>
      </c>
      <c r="AG31" s="782"/>
      <c r="AH31" s="782"/>
      <c r="AI31" s="782"/>
      <c r="AJ31" s="783"/>
      <c r="AK31" s="850">
        <v>51</v>
      </c>
      <c r="AL31" s="851"/>
      <c r="AM31" s="851"/>
      <c r="AN31" s="851"/>
      <c r="AO31" s="851"/>
      <c r="AP31" s="851">
        <v>70</v>
      </c>
      <c r="AQ31" s="851"/>
      <c r="AR31" s="851"/>
      <c r="AS31" s="851"/>
      <c r="AT31" s="851"/>
      <c r="AU31" s="851">
        <v>70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1229</v>
      </c>
      <c r="R32" s="779"/>
      <c r="S32" s="779"/>
      <c r="T32" s="779"/>
      <c r="U32" s="779"/>
      <c r="V32" s="779">
        <v>1228</v>
      </c>
      <c r="W32" s="779"/>
      <c r="X32" s="779"/>
      <c r="Y32" s="779"/>
      <c r="Z32" s="779"/>
      <c r="AA32" s="779">
        <v>1</v>
      </c>
      <c r="AB32" s="779"/>
      <c r="AC32" s="779"/>
      <c r="AD32" s="779"/>
      <c r="AE32" s="780"/>
      <c r="AF32" s="781">
        <v>1</v>
      </c>
      <c r="AG32" s="782"/>
      <c r="AH32" s="782"/>
      <c r="AI32" s="782"/>
      <c r="AJ32" s="783"/>
      <c r="AK32" s="850">
        <v>358</v>
      </c>
      <c r="AL32" s="851"/>
      <c r="AM32" s="851"/>
      <c r="AN32" s="851"/>
      <c r="AO32" s="851"/>
      <c r="AP32" s="851" t="s">
        <v>553</v>
      </c>
      <c r="AQ32" s="851"/>
      <c r="AR32" s="851"/>
      <c r="AS32" s="851"/>
      <c r="AT32" s="851"/>
      <c r="AU32" s="851" t="s">
        <v>553</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2412</v>
      </c>
      <c r="R33" s="779"/>
      <c r="S33" s="779"/>
      <c r="T33" s="779"/>
      <c r="U33" s="779"/>
      <c r="V33" s="779">
        <v>2014</v>
      </c>
      <c r="W33" s="779"/>
      <c r="X33" s="779"/>
      <c r="Y33" s="779"/>
      <c r="Z33" s="779"/>
      <c r="AA33" s="779">
        <v>398</v>
      </c>
      <c r="AB33" s="779"/>
      <c r="AC33" s="779"/>
      <c r="AD33" s="779"/>
      <c r="AE33" s="780"/>
      <c r="AF33" s="781">
        <v>1701</v>
      </c>
      <c r="AG33" s="782"/>
      <c r="AH33" s="782"/>
      <c r="AI33" s="782"/>
      <c r="AJ33" s="783"/>
      <c r="AK33" s="850">
        <v>98</v>
      </c>
      <c r="AL33" s="851"/>
      <c r="AM33" s="851"/>
      <c r="AN33" s="851"/>
      <c r="AO33" s="851"/>
      <c r="AP33" s="851">
        <v>9083</v>
      </c>
      <c r="AQ33" s="851"/>
      <c r="AR33" s="851"/>
      <c r="AS33" s="851"/>
      <c r="AT33" s="851"/>
      <c r="AU33" s="851">
        <v>1026</v>
      </c>
      <c r="AV33" s="851"/>
      <c r="AW33" s="851"/>
      <c r="AX33" s="851"/>
      <c r="AY33" s="851"/>
      <c r="AZ33" s="852" t="s">
        <v>553</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993</v>
      </c>
      <c r="R34" s="779"/>
      <c r="S34" s="779"/>
      <c r="T34" s="779"/>
      <c r="U34" s="779"/>
      <c r="V34" s="779">
        <v>993</v>
      </c>
      <c r="W34" s="779"/>
      <c r="X34" s="779"/>
      <c r="Y34" s="779"/>
      <c r="Z34" s="779"/>
      <c r="AA34" s="779">
        <v>0</v>
      </c>
      <c r="AB34" s="779"/>
      <c r="AC34" s="779"/>
      <c r="AD34" s="779"/>
      <c r="AE34" s="780"/>
      <c r="AF34" s="781">
        <v>535</v>
      </c>
      <c r="AG34" s="782"/>
      <c r="AH34" s="782"/>
      <c r="AI34" s="782"/>
      <c r="AJ34" s="783"/>
      <c r="AK34" s="850">
        <v>756</v>
      </c>
      <c r="AL34" s="851"/>
      <c r="AM34" s="851"/>
      <c r="AN34" s="851"/>
      <c r="AO34" s="851"/>
      <c r="AP34" s="851">
        <v>1232</v>
      </c>
      <c r="AQ34" s="851"/>
      <c r="AR34" s="851"/>
      <c r="AS34" s="851"/>
      <c r="AT34" s="851"/>
      <c r="AU34" s="851">
        <v>1171</v>
      </c>
      <c r="AV34" s="851"/>
      <c r="AW34" s="851"/>
      <c r="AX34" s="851"/>
      <c r="AY34" s="851"/>
      <c r="AZ34" s="852" t="s">
        <v>554</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3632</v>
      </c>
      <c r="R35" s="779"/>
      <c r="S35" s="779"/>
      <c r="T35" s="779"/>
      <c r="U35" s="779"/>
      <c r="V35" s="779">
        <v>3543</v>
      </c>
      <c r="W35" s="779"/>
      <c r="X35" s="779"/>
      <c r="Y35" s="779"/>
      <c r="Z35" s="779"/>
      <c r="AA35" s="779">
        <v>89</v>
      </c>
      <c r="AB35" s="779"/>
      <c r="AC35" s="779"/>
      <c r="AD35" s="779"/>
      <c r="AE35" s="780"/>
      <c r="AF35" s="781">
        <v>82</v>
      </c>
      <c r="AG35" s="782"/>
      <c r="AH35" s="782"/>
      <c r="AI35" s="782"/>
      <c r="AJ35" s="783"/>
      <c r="AK35" s="850">
        <v>1220</v>
      </c>
      <c r="AL35" s="851"/>
      <c r="AM35" s="851"/>
      <c r="AN35" s="851"/>
      <c r="AO35" s="851"/>
      <c r="AP35" s="851">
        <v>20750</v>
      </c>
      <c r="AQ35" s="851"/>
      <c r="AR35" s="851"/>
      <c r="AS35" s="851"/>
      <c r="AT35" s="851"/>
      <c r="AU35" s="851">
        <v>13778</v>
      </c>
      <c r="AV35" s="851"/>
      <c r="AW35" s="851"/>
      <c r="AX35" s="851"/>
      <c r="AY35" s="851"/>
      <c r="AZ35" s="852" t="s">
        <v>553</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175</v>
      </c>
      <c r="R36" s="779"/>
      <c r="S36" s="779"/>
      <c r="T36" s="779"/>
      <c r="U36" s="779"/>
      <c r="V36" s="779">
        <v>172</v>
      </c>
      <c r="W36" s="779"/>
      <c r="X36" s="779"/>
      <c r="Y36" s="779"/>
      <c r="Z36" s="779"/>
      <c r="AA36" s="779">
        <v>3</v>
      </c>
      <c r="AB36" s="779"/>
      <c r="AC36" s="779"/>
      <c r="AD36" s="779"/>
      <c r="AE36" s="780"/>
      <c r="AF36" s="781">
        <v>3</v>
      </c>
      <c r="AG36" s="782"/>
      <c r="AH36" s="782"/>
      <c r="AI36" s="782"/>
      <c r="AJ36" s="783"/>
      <c r="AK36" s="850">
        <v>120</v>
      </c>
      <c r="AL36" s="851"/>
      <c r="AM36" s="851"/>
      <c r="AN36" s="851"/>
      <c r="AO36" s="851"/>
      <c r="AP36" s="851">
        <v>915</v>
      </c>
      <c r="AQ36" s="851"/>
      <c r="AR36" s="851"/>
      <c r="AS36" s="851"/>
      <c r="AT36" s="851"/>
      <c r="AU36" s="851">
        <v>915</v>
      </c>
      <c r="AV36" s="851"/>
      <c r="AW36" s="851"/>
      <c r="AX36" s="851"/>
      <c r="AY36" s="851"/>
      <c r="AZ36" s="852" t="s">
        <v>553</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302</v>
      </c>
      <c r="R37" s="779"/>
      <c r="S37" s="779"/>
      <c r="T37" s="779"/>
      <c r="U37" s="779"/>
      <c r="V37" s="779">
        <v>285</v>
      </c>
      <c r="W37" s="779"/>
      <c r="X37" s="779"/>
      <c r="Y37" s="779"/>
      <c r="Z37" s="779"/>
      <c r="AA37" s="779">
        <v>17</v>
      </c>
      <c r="AB37" s="779"/>
      <c r="AC37" s="779"/>
      <c r="AD37" s="779"/>
      <c r="AE37" s="780"/>
      <c r="AF37" s="781" t="s">
        <v>112</v>
      </c>
      <c r="AG37" s="782"/>
      <c r="AH37" s="782"/>
      <c r="AI37" s="782"/>
      <c r="AJ37" s="783"/>
      <c r="AK37" s="850">
        <v>12</v>
      </c>
      <c r="AL37" s="851"/>
      <c r="AM37" s="851"/>
      <c r="AN37" s="851"/>
      <c r="AO37" s="851"/>
      <c r="AP37" s="851">
        <v>551</v>
      </c>
      <c r="AQ37" s="851"/>
      <c r="AR37" s="851"/>
      <c r="AS37" s="851"/>
      <c r="AT37" s="851"/>
      <c r="AU37" s="851" t="s">
        <v>553</v>
      </c>
      <c r="AV37" s="851"/>
      <c r="AW37" s="851"/>
      <c r="AX37" s="851"/>
      <c r="AY37" s="851"/>
      <c r="AZ37" s="852" t="s">
        <v>553</v>
      </c>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394</v>
      </c>
      <c r="C38" s="776"/>
      <c r="D38" s="776"/>
      <c r="E38" s="776"/>
      <c r="F38" s="776"/>
      <c r="G38" s="776"/>
      <c r="H38" s="776"/>
      <c r="I38" s="776"/>
      <c r="J38" s="776"/>
      <c r="K38" s="776"/>
      <c r="L38" s="776"/>
      <c r="M38" s="776"/>
      <c r="N38" s="776"/>
      <c r="O38" s="776"/>
      <c r="P38" s="777"/>
      <c r="Q38" s="778">
        <v>737</v>
      </c>
      <c r="R38" s="779"/>
      <c r="S38" s="779"/>
      <c r="T38" s="779"/>
      <c r="U38" s="779"/>
      <c r="V38" s="779">
        <v>737</v>
      </c>
      <c r="W38" s="779"/>
      <c r="X38" s="779"/>
      <c r="Y38" s="779"/>
      <c r="Z38" s="779"/>
      <c r="AA38" s="779">
        <v>0</v>
      </c>
      <c r="AB38" s="779"/>
      <c r="AC38" s="779"/>
      <c r="AD38" s="779"/>
      <c r="AE38" s="780"/>
      <c r="AF38" s="781" t="s">
        <v>112</v>
      </c>
      <c r="AG38" s="782"/>
      <c r="AH38" s="782"/>
      <c r="AI38" s="782"/>
      <c r="AJ38" s="783"/>
      <c r="AK38" s="850">
        <v>13</v>
      </c>
      <c r="AL38" s="851"/>
      <c r="AM38" s="851"/>
      <c r="AN38" s="851"/>
      <c r="AO38" s="851"/>
      <c r="AP38" s="851" t="s">
        <v>553</v>
      </c>
      <c r="AQ38" s="851"/>
      <c r="AR38" s="851"/>
      <c r="AS38" s="851"/>
      <c r="AT38" s="851"/>
      <c r="AU38" s="851" t="s">
        <v>556</v>
      </c>
      <c r="AV38" s="851"/>
      <c r="AW38" s="851"/>
      <c r="AX38" s="851"/>
      <c r="AY38" s="851"/>
      <c r="AZ38" s="852" t="s">
        <v>553</v>
      </c>
      <c r="BA38" s="852"/>
      <c r="BB38" s="852"/>
      <c r="BC38" s="852"/>
      <c r="BD38" s="852"/>
      <c r="BE38" s="848" t="s">
        <v>391</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3"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3629</v>
      </c>
      <c r="AG63" s="861"/>
      <c r="AH63" s="861"/>
      <c r="AI63" s="861"/>
      <c r="AJ63" s="861"/>
      <c r="AK63" s="862"/>
      <c r="AL63" s="859"/>
      <c r="AM63" s="859"/>
      <c r="AN63" s="859"/>
      <c r="AO63" s="859"/>
      <c r="AP63" s="861">
        <f>SUM(AP28:AT38)</f>
        <v>32630</v>
      </c>
      <c r="AQ63" s="861"/>
      <c r="AR63" s="861"/>
      <c r="AS63" s="861"/>
      <c r="AT63" s="861"/>
      <c r="AU63" s="861">
        <f>SUM(AU28:AY38)</f>
        <v>16965</v>
      </c>
      <c r="AV63" s="861"/>
      <c r="AW63" s="861"/>
      <c r="AX63" s="861"/>
      <c r="AY63" s="861"/>
      <c r="AZ63" s="864"/>
      <c r="BA63" s="864"/>
      <c r="BB63" s="864"/>
      <c r="BC63" s="864"/>
      <c r="BD63" s="864"/>
      <c r="BE63" s="865"/>
      <c r="BF63" s="865"/>
      <c r="BG63" s="865"/>
      <c r="BH63" s="865"/>
      <c r="BI63" s="866"/>
      <c r="BJ63" s="867" t="s">
        <v>112</v>
      </c>
      <c r="BK63" s="868"/>
      <c r="BL63" s="868"/>
      <c r="BM63" s="868"/>
      <c r="BN63" s="869"/>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0" t="s">
        <v>377</v>
      </c>
      <c r="AG66" s="833"/>
      <c r="AH66" s="833"/>
      <c r="AI66" s="833"/>
      <c r="AJ66" s="871"/>
      <c r="AK66" s="737" t="s">
        <v>378</v>
      </c>
      <c r="AL66" s="761"/>
      <c r="AM66" s="761"/>
      <c r="AN66" s="761"/>
      <c r="AO66" s="762"/>
      <c r="AP66" s="737" t="s">
        <v>379</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2"/>
      <c r="AG67" s="836"/>
      <c r="AH67" s="836"/>
      <c r="AI67" s="836"/>
      <c r="AJ67" s="873"/>
      <c r="AK67" s="874"/>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9"/>
    </row>
    <row r="68" spans="1:131" s="200" customFormat="1" ht="26.25" customHeight="1" thickTop="1">
      <c r="A68" s="211">
        <v>1</v>
      </c>
      <c r="B68" s="887" t="s">
        <v>548</v>
      </c>
      <c r="C68" s="888"/>
      <c r="D68" s="888"/>
      <c r="E68" s="888"/>
      <c r="F68" s="888"/>
      <c r="G68" s="888"/>
      <c r="H68" s="888"/>
      <c r="I68" s="888"/>
      <c r="J68" s="888"/>
      <c r="K68" s="888"/>
      <c r="L68" s="888"/>
      <c r="M68" s="888"/>
      <c r="N68" s="888"/>
      <c r="O68" s="888"/>
      <c r="P68" s="889"/>
      <c r="Q68" s="890">
        <v>418</v>
      </c>
      <c r="R68" s="884"/>
      <c r="S68" s="884"/>
      <c r="T68" s="884"/>
      <c r="U68" s="884"/>
      <c r="V68" s="884">
        <v>374</v>
      </c>
      <c r="W68" s="884"/>
      <c r="X68" s="884"/>
      <c r="Y68" s="884"/>
      <c r="Z68" s="884"/>
      <c r="AA68" s="884">
        <v>44</v>
      </c>
      <c r="AB68" s="884"/>
      <c r="AC68" s="884"/>
      <c r="AD68" s="884"/>
      <c r="AE68" s="884"/>
      <c r="AF68" s="884">
        <v>44</v>
      </c>
      <c r="AG68" s="884"/>
      <c r="AH68" s="884"/>
      <c r="AI68" s="884"/>
      <c r="AJ68" s="884"/>
      <c r="AK68" s="884">
        <v>0</v>
      </c>
      <c r="AL68" s="884"/>
      <c r="AM68" s="884"/>
      <c r="AN68" s="884"/>
      <c r="AO68" s="884"/>
      <c r="AP68" s="884">
        <v>0</v>
      </c>
      <c r="AQ68" s="884"/>
      <c r="AR68" s="884"/>
      <c r="AS68" s="884"/>
      <c r="AT68" s="884"/>
      <c r="AU68" s="884" t="s">
        <v>554</v>
      </c>
      <c r="AV68" s="884"/>
      <c r="AW68" s="884"/>
      <c r="AX68" s="884"/>
      <c r="AY68" s="884"/>
      <c r="AZ68" s="885"/>
      <c r="BA68" s="885"/>
      <c r="BB68" s="885"/>
      <c r="BC68" s="885"/>
      <c r="BD68" s="886"/>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9"/>
    </row>
    <row r="69" spans="1:131" s="200" customFormat="1" ht="26.25" customHeight="1">
      <c r="A69" s="214">
        <v>2</v>
      </c>
      <c r="B69" s="891" t="s">
        <v>549</v>
      </c>
      <c r="C69" s="892"/>
      <c r="D69" s="892"/>
      <c r="E69" s="892"/>
      <c r="F69" s="892"/>
      <c r="G69" s="892"/>
      <c r="H69" s="892"/>
      <c r="I69" s="892"/>
      <c r="J69" s="892"/>
      <c r="K69" s="892"/>
      <c r="L69" s="892"/>
      <c r="M69" s="892"/>
      <c r="N69" s="892"/>
      <c r="O69" s="892"/>
      <c r="P69" s="893"/>
      <c r="Q69" s="894">
        <v>11174</v>
      </c>
      <c r="R69" s="851"/>
      <c r="S69" s="851"/>
      <c r="T69" s="851"/>
      <c r="U69" s="851"/>
      <c r="V69" s="851">
        <v>11146</v>
      </c>
      <c r="W69" s="851"/>
      <c r="X69" s="851"/>
      <c r="Y69" s="851"/>
      <c r="Z69" s="851"/>
      <c r="AA69" s="851">
        <v>28</v>
      </c>
      <c r="AB69" s="851"/>
      <c r="AC69" s="851"/>
      <c r="AD69" s="851"/>
      <c r="AE69" s="851"/>
      <c r="AF69" s="851">
        <v>28</v>
      </c>
      <c r="AG69" s="851"/>
      <c r="AH69" s="851"/>
      <c r="AI69" s="851"/>
      <c r="AJ69" s="851"/>
      <c r="AK69" s="851">
        <v>1350</v>
      </c>
      <c r="AL69" s="851"/>
      <c r="AM69" s="851"/>
      <c r="AN69" s="851"/>
      <c r="AO69" s="851"/>
      <c r="AP69" s="851">
        <v>0</v>
      </c>
      <c r="AQ69" s="851"/>
      <c r="AR69" s="851"/>
      <c r="AS69" s="851"/>
      <c r="AT69" s="851"/>
      <c r="AU69" s="851" t="s">
        <v>553</v>
      </c>
      <c r="AV69" s="851"/>
      <c r="AW69" s="851"/>
      <c r="AX69" s="851"/>
      <c r="AY69" s="851"/>
      <c r="AZ69" s="895"/>
      <c r="BA69" s="895"/>
      <c r="BB69" s="895"/>
      <c r="BC69" s="895"/>
      <c r="BD69" s="896"/>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9"/>
    </row>
    <row r="70" spans="1:131" s="200" customFormat="1" ht="26.25" customHeight="1">
      <c r="A70" s="214">
        <v>3</v>
      </c>
      <c r="B70" s="891" t="s">
        <v>550</v>
      </c>
      <c r="C70" s="892"/>
      <c r="D70" s="892"/>
      <c r="E70" s="892"/>
      <c r="F70" s="892"/>
      <c r="G70" s="892"/>
      <c r="H70" s="892"/>
      <c r="I70" s="892"/>
      <c r="J70" s="892"/>
      <c r="K70" s="892"/>
      <c r="L70" s="892"/>
      <c r="M70" s="892"/>
      <c r="N70" s="892"/>
      <c r="O70" s="892"/>
      <c r="P70" s="893"/>
      <c r="Q70" s="894">
        <v>23</v>
      </c>
      <c r="R70" s="851"/>
      <c r="S70" s="851"/>
      <c r="T70" s="851"/>
      <c r="U70" s="851"/>
      <c r="V70" s="851">
        <v>21</v>
      </c>
      <c r="W70" s="851"/>
      <c r="X70" s="851"/>
      <c r="Y70" s="851"/>
      <c r="Z70" s="851"/>
      <c r="AA70" s="851">
        <v>2</v>
      </c>
      <c r="AB70" s="851"/>
      <c r="AC70" s="851"/>
      <c r="AD70" s="851"/>
      <c r="AE70" s="851"/>
      <c r="AF70" s="851">
        <v>2</v>
      </c>
      <c r="AG70" s="851"/>
      <c r="AH70" s="851"/>
      <c r="AI70" s="851"/>
      <c r="AJ70" s="851"/>
      <c r="AK70" s="851">
        <v>5</v>
      </c>
      <c r="AL70" s="851"/>
      <c r="AM70" s="851"/>
      <c r="AN70" s="851"/>
      <c r="AO70" s="851"/>
      <c r="AP70" s="851">
        <v>0</v>
      </c>
      <c r="AQ70" s="851"/>
      <c r="AR70" s="851"/>
      <c r="AS70" s="851"/>
      <c r="AT70" s="851"/>
      <c r="AU70" s="851" t="s">
        <v>554</v>
      </c>
      <c r="AV70" s="851"/>
      <c r="AW70" s="851"/>
      <c r="AX70" s="851"/>
      <c r="AY70" s="851"/>
      <c r="AZ70" s="895"/>
      <c r="BA70" s="895"/>
      <c r="BB70" s="895"/>
      <c r="BC70" s="895"/>
      <c r="BD70" s="896"/>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9"/>
    </row>
    <row r="71" spans="1:131" s="200" customFormat="1" ht="26.25" customHeight="1">
      <c r="A71" s="214">
        <v>4</v>
      </c>
      <c r="B71" s="891" t="s">
        <v>551</v>
      </c>
      <c r="C71" s="892"/>
      <c r="D71" s="892"/>
      <c r="E71" s="892"/>
      <c r="F71" s="892"/>
      <c r="G71" s="892"/>
      <c r="H71" s="892"/>
      <c r="I71" s="892"/>
      <c r="J71" s="892"/>
      <c r="K71" s="892"/>
      <c r="L71" s="892"/>
      <c r="M71" s="892"/>
      <c r="N71" s="892"/>
      <c r="O71" s="892"/>
      <c r="P71" s="893"/>
      <c r="Q71" s="894">
        <v>123</v>
      </c>
      <c r="R71" s="851"/>
      <c r="S71" s="851"/>
      <c r="T71" s="851"/>
      <c r="U71" s="851"/>
      <c r="V71" s="851">
        <v>110</v>
      </c>
      <c r="W71" s="851"/>
      <c r="X71" s="851"/>
      <c r="Y71" s="851"/>
      <c r="Z71" s="851"/>
      <c r="AA71" s="851">
        <v>13</v>
      </c>
      <c r="AB71" s="851"/>
      <c r="AC71" s="851"/>
      <c r="AD71" s="851"/>
      <c r="AE71" s="851"/>
      <c r="AF71" s="851">
        <v>13</v>
      </c>
      <c r="AG71" s="851"/>
      <c r="AH71" s="851"/>
      <c r="AI71" s="851"/>
      <c r="AJ71" s="851"/>
      <c r="AK71" s="851">
        <v>0</v>
      </c>
      <c r="AL71" s="851"/>
      <c r="AM71" s="851"/>
      <c r="AN71" s="851"/>
      <c r="AO71" s="851"/>
      <c r="AP71" s="851">
        <v>0</v>
      </c>
      <c r="AQ71" s="851"/>
      <c r="AR71" s="851"/>
      <c r="AS71" s="851"/>
      <c r="AT71" s="851"/>
      <c r="AU71" s="851" t="s">
        <v>555</v>
      </c>
      <c r="AV71" s="851"/>
      <c r="AW71" s="851"/>
      <c r="AX71" s="851"/>
      <c r="AY71" s="851"/>
      <c r="AZ71" s="895"/>
      <c r="BA71" s="895"/>
      <c r="BB71" s="895"/>
      <c r="BC71" s="895"/>
      <c r="BD71" s="896"/>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9"/>
    </row>
    <row r="72" spans="1:131" s="200" customFormat="1" ht="26.25" customHeight="1">
      <c r="A72" s="214">
        <v>5</v>
      </c>
      <c r="B72" s="891" t="s">
        <v>552</v>
      </c>
      <c r="C72" s="892"/>
      <c r="D72" s="892"/>
      <c r="E72" s="892"/>
      <c r="F72" s="892"/>
      <c r="G72" s="892"/>
      <c r="H72" s="892"/>
      <c r="I72" s="892"/>
      <c r="J72" s="892"/>
      <c r="K72" s="892"/>
      <c r="L72" s="892"/>
      <c r="M72" s="892"/>
      <c r="N72" s="892"/>
      <c r="O72" s="892"/>
      <c r="P72" s="893"/>
      <c r="Q72" s="894">
        <v>203159</v>
      </c>
      <c r="R72" s="851"/>
      <c r="S72" s="851"/>
      <c r="T72" s="851"/>
      <c r="U72" s="851"/>
      <c r="V72" s="851">
        <v>194040</v>
      </c>
      <c r="W72" s="851"/>
      <c r="X72" s="851"/>
      <c r="Y72" s="851"/>
      <c r="Z72" s="851"/>
      <c r="AA72" s="851">
        <v>9119</v>
      </c>
      <c r="AB72" s="851"/>
      <c r="AC72" s="851"/>
      <c r="AD72" s="851"/>
      <c r="AE72" s="851"/>
      <c r="AF72" s="851">
        <v>9119</v>
      </c>
      <c r="AG72" s="851"/>
      <c r="AH72" s="851"/>
      <c r="AI72" s="851"/>
      <c r="AJ72" s="851"/>
      <c r="AK72" s="851">
        <v>0</v>
      </c>
      <c r="AL72" s="851"/>
      <c r="AM72" s="851"/>
      <c r="AN72" s="851"/>
      <c r="AO72" s="851"/>
      <c r="AP72" s="851">
        <v>0</v>
      </c>
      <c r="AQ72" s="851"/>
      <c r="AR72" s="851"/>
      <c r="AS72" s="851"/>
      <c r="AT72" s="851"/>
      <c r="AU72" s="851" t="s">
        <v>554</v>
      </c>
      <c r="AV72" s="851"/>
      <c r="AW72" s="851"/>
      <c r="AX72" s="851"/>
      <c r="AY72" s="851"/>
      <c r="AZ72" s="895"/>
      <c r="BA72" s="895"/>
      <c r="BB72" s="895"/>
      <c r="BC72" s="895"/>
      <c r="BD72" s="896"/>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9"/>
    </row>
    <row r="73" spans="1:131" s="200" customFormat="1" ht="26.25" customHeight="1">
      <c r="A73" s="214">
        <v>6</v>
      </c>
      <c r="B73" s="891"/>
      <c r="C73" s="892"/>
      <c r="D73" s="892"/>
      <c r="E73" s="892"/>
      <c r="F73" s="892"/>
      <c r="G73" s="892"/>
      <c r="H73" s="892"/>
      <c r="I73" s="892"/>
      <c r="J73" s="892"/>
      <c r="K73" s="892"/>
      <c r="L73" s="892"/>
      <c r="M73" s="892"/>
      <c r="N73" s="892"/>
      <c r="O73" s="892"/>
      <c r="P73" s="893"/>
      <c r="Q73" s="894"/>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5"/>
      <c r="BA73" s="895"/>
      <c r="BB73" s="895"/>
      <c r="BC73" s="895"/>
      <c r="BD73" s="896"/>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9"/>
    </row>
    <row r="74" spans="1:131" s="200" customFormat="1" ht="26.25" customHeight="1">
      <c r="A74" s="214">
        <v>7</v>
      </c>
      <c r="B74" s="891"/>
      <c r="C74" s="892"/>
      <c r="D74" s="892"/>
      <c r="E74" s="892"/>
      <c r="F74" s="892"/>
      <c r="G74" s="892"/>
      <c r="H74" s="892"/>
      <c r="I74" s="892"/>
      <c r="J74" s="892"/>
      <c r="K74" s="892"/>
      <c r="L74" s="892"/>
      <c r="M74" s="892"/>
      <c r="N74" s="892"/>
      <c r="O74" s="892"/>
      <c r="P74" s="893"/>
      <c r="Q74" s="894"/>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5"/>
      <c r="BA74" s="895"/>
      <c r="BB74" s="895"/>
      <c r="BC74" s="895"/>
      <c r="BD74" s="896"/>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9"/>
    </row>
    <row r="75" spans="1:131" s="200" customFormat="1" ht="26.25" customHeight="1">
      <c r="A75" s="214">
        <v>8</v>
      </c>
      <c r="B75" s="891"/>
      <c r="C75" s="892"/>
      <c r="D75" s="892"/>
      <c r="E75" s="892"/>
      <c r="F75" s="892"/>
      <c r="G75" s="892"/>
      <c r="H75" s="892"/>
      <c r="I75" s="892"/>
      <c r="J75" s="892"/>
      <c r="K75" s="892"/>
      <c r="L75" s="892"/>
      <c r="M75" s="892"/>
      <c r="N75" s="892"/>
      <c r="O75" s="892"/>
      <c r="P75" s="893"/>
      <c r="Q75" s="897"/>
      <c r="R75" s="898"/>
      <c r="S75" s="898"/>
      <c r="T75" s="898"/>
      <c r="U75" s="850"/>
      <c r="V75" s="899"/>
      <c r="W75" s="898"/>
      <c r="X75" s="898"/>
      <c r="Y75" s="898"/>
      <c r="Z75" s="850"/>
      <c r="AA75" s="899"/>
      <c r="AB75" s="898"/>
      <c r="AC75" s="898"/>
      <c r="AD75" s="898"/>
      <c r="AE75" s="850"/>
      <c r="AF75" s="899"/>
      <c r="AG75" s="898"/>
      <c r="AH75" s="898"/>
      <c r="AI75" s="898"/>
      <c r="AJ75" s="850"/>
      <c r="AK75" s="899"/>
      <c r="AL75" s="898"/>
      <c r="AM75" s="898"/>
      <c r="AN75" s="898"/>
      <c r="AO75" s="850"/>
      <c r="AP75" s="899"/>
      <c r="AQ75" s="898"/>
      <c r="AR75" s="898"/>
      <c r="AS75" s="898"/>
      <c r="AT75" s="850"/>
      <c r="AU75" s="899"/>
      <c r="AV75" s="898"/>
      <c r="AW75" s="898"/>
      <c r="AX75" s="898"/>
      <c r="AY75" s="850"/>
      <c r="AZ75" s="895"/>
      <c r="BA75" s="895"/>
      <c r="BB75" s="895"/>
      <c r="BC75" s="895"/>
      <c r="BD75" s="896"/>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9"/>
    </row>
    <row r="76" spans="1:131" s="200" customFormat="1" ht="26.25" customHeight="1">
      <c r="A76" s="214">
        <v>9</v>
      </c>
      <c r="B76" s="891"/>
      <c r="C76" s="892"/>
      <c r="D76" s="892"/>
      <c r="E76" s="892"/>
      <c r="F76" s="892"/>
      <c r="G76" s="892"/>
      <c r="H76" s="892"/>
      <c r="I76" s="892"/>
      <c r="J76" s="892"/>
      <c r="K76" s="892"/>
      <c r="L76" s="892"/>
      <c r="M76" s="892"/>
      <c r="N76" s="892"/>
      <c r="O76" s="892"/>
      <c r="P76" s="893"/>
      <c r="Q76" s="897"/>
      <c r="R76" s="898"/>
      <c r="S76" s="898"/>
      <c r="T76" s="898"/>
      <c r="U76" s="850"/>
      <c r="V76" s="899"/>
      <c r="W76" s="898"/>
      <c r="X76" s="898"/>
      <c r="Y76" s="898"/>
      <c r="Z76" s="850"/>
      <c r="AA76" s="899"/>
      <c r="AB76" s="898"/>
      <c r="AC76" s="898"/>
      <c r="AD76" s="898"/>
      <c r="AE76" s="850"/>
      <c r="AF76" s="899"/>
      <c r="AG76" s="898"/>
      <c r="AH76" s="898"/>
      <c r="AI76" s="898"/>
      <c r="AJ76" s="850"/>
      <c r="AK76" s="899"/>
      <c r="AL76" s="898"/>
      <c r="AM76" s="898"/>
      <c r="AN76" s="898"/>
      <c r="AO76" s="850"/>
      <c r="AP76" s="899"/>
      <c r="AQ76" s="898"/>
      <c r="AR76" s="898"/>
      <c r="AS76" s="898"/>
      <c r="AT76" s="850"/>
      <c r="AU76" s="899"/>
      <c r="AV76" s="898"/>
      <c r="AW76" s="898"/>
      <c r="AX76" s="898"/>
      <c r="AY76" s="850"/>
      <c r="AZ76" s="895"/>
      <c r="BA76" s="895"/>
      <c r="BB76" s="895"/>
      <c r="BC76" s="895"/>
      <c r="BD76" s="896"/>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9"/>
    </row>
    <row r="77" spans="1:131" s="200" customFormat="1" ht="26.25" customHeight="1">
      <c r="A77" s="214">
        <v>10</v>
      </c>
      <c r="B77" s="891"/>
      <c r="C77" s="892"/>
      <c r="D77" s="892"/>
      <c r="E77" s="892"/>
      <c r="F77" s="892"/>
      <c r="G77" s="892"/>
      <c r="H77" s="892"/>
      <c r="I77" s="892"/>
      <c r="J77" s="892"/>
      <c r="K77" s="892"/>
      <c r="L77" s="892"/>
      <c r="M77" s="892"/>
      <c r="N77" s="892"/>
      <c r="O77" s="892"/>
      <c r="P77" s="893"/>
      <c r="Q77" s="897"/>
      <c r="R77" s="898"/>
      <c r="S77" s="898"/>
      <c r="T77" s="898"/>
      <c r="U77" s="850"/>
      <c r="V77" s="899"/>
      <c r="W77" s="898"/>
      <c r="X77" s="898"/>
      <c r="Y77" s="898"/>
      <c r="Z77" s="850"/>
      <c r="AA77" s="899"/>
      <c r="AB77" s="898"/>
      <c r="AC77" s="898"/>
      <c r="AD77" s="898"/>
      <c r="AE77" s="850"/>
      <c r="AF77" s="899"/>
      <c r="AG77" s="898"/>
      <c r="AH77" s="898"/>
      <c r="AI77" s="898"/>
      <c r="AJ77" s="850"/>
      <c r="AK77" s="899"/>
      <c r="AL77" s="898"/>
      <c r="AM77" s="898"/>
      <c r="AN77" s="898"/>
      <c r="AO77" s="850"/>
      <c r="AP77" s="899"/>
      <c r="AQ77" s="898"/>
      <c r="AR77" s="898"/>
      <c r="AS77" s="898"/>
      <c r="AT77" s="850"/>
      <c r="AU77" s="899"/>
      <c r="AV77" s="898"/>
      <c r="AW77" s="898"/>
      <c r="AX77" s="898"/>
      <c r="AY77" s="850"/>
      <c r="AZ77" s="895"/>
      <c r="BA77" s="895"/>
      <c r="BB77" s="895"/>
      <c r="BC77" s="895"/>
      <c r="BD77" s="896"/>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9"/>
    </row>
    <row r="78" spans="1:131" s="200" customFormat="1" ht="26.25" customHeight="1">
      <c r="A78" s="214">
        <v>11</v>
      </c>
      <c r="B78" s="891"/>
      <c r="C78" s="892"/>
      <c r="D78" s="892"/>
      <c r="E78" s="892"/>
      <c r="F78" s="892"/>
      <c r="G78" s="892"/>
      <c r="H78" s="892"/>
      <c r="I78" s="892"/>
      <c r="J78" s="892"/>
      <c r="K78" s="892"/>
      <c r="L78" s="892"/>
      <c r="M78" s="892"/>
      <c r="N78" s="892"/>
      <c r="O78" s="892"/>
      <c r="P78" s="893"/>
      <c r="Q78" s="894"/>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5"/>
      <c r="BA78" s="895"/>
      <c r="BB78" s="895"/>
      <c r="BC78" s="895"/>
      <c r="BD78" s="896"/>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9"/>
    </row>
    <row r="79" spans="1:131" s="200" customFormat="1" ht="26.25" customHeight="1">
      <c r="A79" s="214">
        <v>12</v>
      </c>
      <c r="B79" s="891"/>
      <c r="C79" s="892"/>
      <c r="D79" s="892"/>
      <c r="E79" s="892"/>
      <c r="F79" s="892"/>
      <c r="G79" s="892"/>
      <c r="H79" s="892"/>
      <c r="I79" s="892"/>
      <c r="J79" s="892"/>
      <c r="K79" s="892"/>
      <c r="L79" s="892"/>
      <c r="M79" s="892"/>
      <c r="N79" s="892"/>
      <c r="O79" s="892"/>
      <c r="P79" s="893"/>
      <c r="Q79" s="894"/>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5"/>
      <c r="BA79" s="895"/>
      <c r="BB79" s="895"/>
      <c r="BC79" s="895"/>
      <c r="BD79" s="896"/>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9"/>
    </row>
    <row r="80" spans="1:131" s="200" customFormat="1" ht="26.25" customHeight="1">
      <c r="A80" s="214">
        <v>13</v>
      </c>
      <c r="B80" s="891"/>
      <c r="C80" s="892"/>
      <c r="D80" s="892"/>
      <c r="E80" s="892"/>
      <c r="F80" s="892"/>
      <c r="G80" s="892"/>
      <c r="H80" s="892"/>
      <c r="I80" s="892"/>
      <c r="J80" s="892"/>
      <c r="K80" s="892"/>
      <c r="L80" s="892"/>
      <c r="M80" s="892"/>
      <c r="N80" s="892"/>
      <c r="O80" s="892"/>
      <c r="P80" s="893"/>
      <c r="Q80" s="89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5"/>
      <c r="BA80" s="895"/>
      <c r="BB80" s="895"/>
      <c r="BC80" s="895"/>
      <c r="BD80" s="896"/>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9"/>
    </row>
    <row r="81" spans="1:131" s="200" customFormat="1" ht="26.25" customHeight="1">
      <c r="A81" s="214">
        <v>14</v>
      </c>
      <c r="B81" s="891"/>
      <c r="C81" s="892"/>
      <c r="D81" s="892"/>
      <c r="E81" s="892"/>
      <c r="F81" s="892"/>
      <c r="G81" s="892"/>
      <c r="H81" s="892"/>
      <c r="I81" s="892"/>
      <c r="J81" s="892"/>
      <c r="K81" s="892"/>
      <c r="L81" s="892"/>
      <c r="M81" s="892"/>
      <c r="N81" s="892"/>
      <c r="O81" s="892"/>
      <c r="P81" s="893"/>
      <c r="Q81" s="89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5"/>
      <c r="BA81" s="895"/>
      <c r="BB81" s="895"/>
      <c r="BC81" s="895"/>
      <c r="BD81" s="896"/>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9"/>
    </row>
    <row r="82" spans="1:131" s="200" customFormat="1" ht="26.25" customHeight="1">
      <c r="A82" s="214">
        <v>15</v>
      </c>
      <c r="B82" s="891"/>
      <c r="C82" s="892"/>
      <c r="D82" s="892"/>
      <c r="E82" s="892"/>
      <c r="F82" s="892"/>
      <c r="G82" s="892"/>
      <c r="H82" s="892"/>
      <c r="I82" s="892"/>
      <c r="J82" s="892"/>
      <c r="K82" s="892"/>
      <c r="L82" s="892"/>
      <c r="M82" s="892"/>
      <c r="N82" s="892"/>
      <c r="O82" s="892"/>
      <c r="P82" s="893"/>
      <c r="Q82" s="89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5"/>
      <c r="BA82" s="895"/>
      <c r="BB82" s="895"/>
      <c r="BC82" s="895"/>
      <c r="BD82" s="896"/>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9"/>
    </row>
    <row r="83" spans="1:131" s="200" customFormat="1" ht="26.25" customHeight="1">
      <c r="A83" s="214">
        <v>16</v>
      </c>
      <c r="B83" s="891"/>
      <c r="C83" s="892"/>
      <c r="D83" s="892"/>
      <c r="E83" s="892"/>
      <c r="F83" s="892"/>
      <c r="G83" s="892"/>
      <c r="H83" s="892"/>
      <c r="I83" s="892"/>
      <c r="J83" s="892"/>
      <c r="K83" s="892"/>
      <c r="L83" s="892"/>
      <c r="M83" s="892"/>
      <c r="N83" s="892"/>
      <c r="O83" s="892"/>
      <c r="P83" s="893"/>
      <c r="Q83" s="89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5"/>
      <c r="BA83" s="895"/>
      <c r="BB83" s="895"/>
      <c r="BC83" s="895"/>
      <c r="BD83" s="896"/>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9"/>
    </row>
    <row r="84" spans="1:131" s="200" customFormat="1" ht="26.25" customHeight="1">
      <c r="A84" s="214">
        <v>17</v>
      </c>
      <c r="B84" s="891"/>
      <c r="C84" s="892"/>
      <c r="D84" s="892"/>
      <c r="E84" s="892"/>
      <c r="F84" s="892"/>
      <c r="G84" s="892"/>
      <c r="H84" s="892"/>
      <c r="I84" s="892"/>
      <c r="J84" s="892"/>
      <c r="K84" s="892"/>
      <c r="L84" s="892"/>
      <c r="M84" s="892"/>
      <c r="N84" s="892"/>
      <c r="O84" s="892"/>
      <c r="P84" s="893"/>
      <c r="Q84" s="89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5"/>
      <c r="BA84" s="895"/>
      <c r="BB84" s="895"/>
      <c r="BC84" s="895"/>
      <c r="BD84" s="896"/>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9"/>
    </row>
    <row r="85" spans="1:131" s="200" customFormat="1" ht="26.25" customHeight="1">
      <c r="A85" s="214">
        <v>18</v>
      </c>
      <c r="B85" s="891"/>
      <c r="C85" s="892"/>
      <c r="D85" s="892"/>
      <c r="E85" s="892"/>
      <c r="F85" s="892"/>
      <c r="G85" s="892"/>
      <c r="H85" s="892"/>
      <c r="I85" s="892"/>
      <c r="J85" s="892"/>
      <c r="K85" s="892"/>
      <c r="L85" s="892"/>
      <c r="M85" s="892"/>
      <c r="N85" s="892"/>
      <c r="O85" s="892"/>
      <c r="P85" s="893"/>
      <c r="Q85" s="89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5"/>
      <c r="BA85" s="895"/>
      <c r="BB85" s="895"/>
      <c r="BC85" s="895"/>
      <c r="BD85" s="896"/>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9"/>
    </row>
    <row r="86" spans="1:131" s="200" customFormat="1" ht="26.25" customHeight="1">
      <c r="A86" s="214">
        <v>19</v>
      </c>
      <c r="B86" s="891"/>
      <c r="C86" s="892"/>
      <c r="D86" s="892"/>
      <c r="E86" s="892"/>
      <c r="F86" s="892"/>
      <c r="G86" s="892"/>
      <c r="H86" s="892"/>
      <c r="I86" s="892"/>
      <c r="J86" s="892"/>
      <c r="K86" s="892"/>
      <c r="L86" s="892"/>
      <c r="M86" s="892"/>
      <c r="N86" s="892"/>
      <c r="O86" s="892"/>
      <c r="P86" s="893"/>
      <c r="Q86" s="89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5"/>
      <c r="BA86" s="895"/>
      <c r="BB86" s="895"/>
      <c r="BC86" s="895"/>
      <c r="BD86" s="896"/>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9"/>
    </row>
    <row r="87" spans="1:131" s="200" customFormat="1" ht="26.25" customHeight="1">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9"/>
    </row>
    <row r="88" spans="1:131" s="200" customFormat="1" ht="26.25" customHeight="1" thickBot="1">
      <c r="A88" s="217" t="s">
        <v>370</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1">
        <f>SUM(AF68:AJ72)</f>
        <v>9206</v>
      </c>
      <c r="AG88" s="861"/>
      <c r="AH88" s="861"/>
      <c r="AI88" s="861"/>
      <c r="AJ88" s="861"/>
      <c r="AK88" s="859"/>
      <c r="AL88" s="859"/>
      <c r="AM88" s="859"/>
      <c r="AN88" s="859"/>
      <c r="AO88" s="859"/>
      <c r="AP88" s="861">
        <f t="shared" ref="AP88" si="0">SUM(AP68:AT72)</f>
        <v>0</v>
      </c>
      <c r="AQ88" s="861"/>
      <c r="AR88" s="861"/>
      <c r="AS88" s="861"/>
      <c r="AT88" s="861"/>
      <c r="AU88" s="861">
        <f t="shared" ref="AU88" si="1">SUM(AU68:AY72)</f>
        <v>0</v>
      </c>
      <c r="AV88" s="861"/>
      <c r="AW88" s="861"/>
      <c r="AX88" s="861"/>
      <c r="AY88" s="861"/>
      <c r="AZ88" s="865"/>
      <c r="BA88" s="865"/>
      <c r="BB88" s="865"/>
      <c r="BC88" s="865"/>
      <c r="BD88" s="866"/>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401</v>
      </c>
      <c r="BS102" s="811"/>
      <c r="BT102" s="811"/>
      <c r="BU102" s="811"/>
      <c r="BV102" s="811"/>
      <c r="BW102" s="811"/>
      <c r="BX102" s="811"/>
      <c r="BY102" s="811"/>
      <c r="BZ102" s="811"/>
      <c r="CA102" s="811"/>
      <c r="CB102" s="811"/>
      <c r="CC102" s="811"/>
      <c r="CD102" s="811"/>
      <c r="CE102" s="811"/>
      <c r="CF102" s="811"/>
      <c r="CG102" s="812"/>
      <c r="CH102" s="907"/>
      <c r="CI102" s="908"/>
      <c r="CJ102" s="908"/>
      <c r="CK102" s="908"/>
      <c r="CL102" s="909"/>
      <c r="CM102" s="907"/>
      <c r="CN102" s="908"/>
      <c r="CO102" s="908"/>
      <c r="CP102" s="908"/>
      <c r="CQ102" s="909"/>
      <c r="CR102" s="910">
        <f>SUM(CR7:CV11)</f>
        <v>566</v>
      </c>
      <c r="CS102" s="868"/>
      <c r="CT102" s="868"/>
      <c r="CU102" s="868"/>
      <c r="CV102" s="911"/>
      <c r="CW102" s="910">
        <f t="shared" ref="CW102" si="2">SUM(CW7:DA11)</f>
        <v>29</v>
      </c>
      <c r="CX102" s="868"/>
      <c r="CY102" s="868"/>
      <c r="CZ102" s="868"/>
      <c r="DA102" s="911"/>
      <c r="DB102" s="910">
        <f t="shared" ref="DB102" si="3">SUM(DB7:DF11)</f>
        <v>0</v>
      </c>
      <c r="DC102" s="868"/>
      <c r="DD102" s="868"/>
      <c r="DE102" s="868"/>
      <c r="DF102" s="911"/>
      <c r="DG102" s="910">
        <f t="shared" ref="DG102" si="4">SUM(DG7:DK11)</f>
        <v>118</v>
      </c>
      <c r="DH102" s="868"/>
      <c r="DI102" s="868"/>
      <c r="DJ102" s="868"/>
      <c r="DK102" s="911"/>
      <c r="DL102" s="910">
        <f t="shared" ref="DL102" si="5">SUM(DL7:DP11)</f>
        <v>0</v>
      </c>
      <c r="DM102" s="868"/>
      <c r="DN102" s="868"/>
      <c r="DO102" s="868"/>
      <c r="DP102" s="911"/>
      <c r="DQ102" s="910">
        <f t="shared" ref="DQ102" si="6">SUM(DQ7:DU11)</f>
        <v>0</v>
      </c>
      <c r="DR102" s="868"/>
      <c r="DS102" s="868"/>
      <c r="DT102" s="868"/>
      <c r="DU102" s="911"/>
      <c r="DV102" s="934"/>
      <c r="DW102" s="935"/>
      <c r="DX102" s="935"/>
      <c r="DY102" s="935"/>
      <c r="DZ102" s="936"/>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402</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403</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9" t="s">
        <v>406</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407</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c r="A109" s="932"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288</v>
      </c>
      <c r="AG109" s="913"/>
      <c r="AH109" s="913"/>
      <c r="AI109" s="913"/>
      <c r="AJ109" s="914"/>
      <c r="AK109" s="912" t="s">
        <v>287</v>
      </c>
      <c r="AL109" s="913"/>
      <c r="AM109" s="913"/>
      <c r="AN109" s="913"/>
      <c r="AO109" s="914"/>
      <c r="AP109" s="912" t="s">
        <v>410</v>
      </c>
      <c r="AQ109" s="913"/>
      <c r="AR109" s="913"/>
      <c r="AS109" s="913"/>
      <c r="AT109" s="915"/>
      <c r="AU109" s="932"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288</v>
      </c>
      <c r="BW109" s="913"/>
      <c r="BX109" s="913"/>
      <c r="BY109" s="913"/>
      <c r="BZ109" s="914"/>
      <c r="CA109" s="912" t="s">
        <v>287</v>
      </c>
      <c r="CB109" s="913"/>
      <c r="CC109" s="913"/>
      <c r="CD109" s="913"/>
      <c r="CE109" s="914"/>
      <c r="CF109" s="933" t="s">
        <v>410</v>
      </c>
      <c r="CG109" s="933"/>
      <c r="CH109" s="933"/>
      <c r="CI109" s="933"/>
      <c r="CJ109" s="933"/>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288</v>
      </c>
      <c r="DM109" s="913"/>
      <c r="DN109" s="913"/>
      <c r="DO109" s="913"/>
      <c r="DP109" s="914"/>
      <c r="DQ109" s="912" t="s">
        <v>287</v>
      </c>
      <c r="DR109" s="913"/>
      <c r="DS109" s="913"/>
      <c r="DT109" s="913"/>
      <c r="DU109" s="914"/>
      <c r="DV109" s="912" t="s">
        <v>410</v>
      </c>
      <c r="DW109" s="913"/>
      <c r="DX109" s="913"/>
      <c r="DY109" s="913"/>
      <c r="DZ109" s="915"/>
    </row>
    <row r="110" spans="1:131" s="199"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5245066</v>
      </c>
      <c r="AB110" s="920"/>
      <c r="AC110" s="920"/>
      <c r="AD110" s="920"/>
      <c r="AE110" s="921"/>
      <c r="AF110" s="922">
        <v>5143862</v>
      </c>
      <c r="AG110" s="920"/>
      <c r="AH110" s="920"/>
      <c r="AI110" s="920"/>
      <c r="AJ110" s="921"/>
      <c r="AK110" s="922">
        <v>4618465</v>
      </c>
      <c r="AL110" s="920"/>
      <c r="AM110" s="920"/>
      <c r="AN110" s="920"/>
      <c r="AO110" s="921"/>
      <c r="AP110" s="923">
        <v>20.2</v>
      </c>
      <c r="AQ110" s="924"/>
      <c r="AR110" s="924"/>
      <c r="AS110" s="924"/>
      <c r="AT110" s="925"/>
      <c r="AU110" s="926" t="s">
        <v>61</v>
      </c>
      <c r="AV110" s="927"/>
      <c r="AW110" s="927"/>
      <c r="AX110" s="927"/>
      <c r="AY110" s="927"/>
      <c r="AZ110" s="968" t="s">
        <v>413</v>
      </c>
      <c r="BA110" s="917"/>
      <c r="BB110" s="917"/>
      <c r="BC110" s="917"/>
      <c r="BD110" s="917"/>
      <c r="BE110" s="917"/>
      <c r="BF110" s="917"/>
      <c r="BG110" s="917"/>
      <c r="BH110" s="917"/>
      <c r="BI110" s="917"/>
      <c r="BJ110" s="917"/>
      <c r="BK110" s="917"/>
      <c r="BL110" s="917"/>
      <c r="BM110" s="917"/>
      <c r="BN110" s="917"/>
      <c r="BO110" s="917"/>
      <c r="BP110" s="918"/>
      <c r="BQ110" s="954">
        <v>39501921</v>
      </c>
      <c r="BR110" s="955"/>
      <c r="BS110" s="955"/>
      <c r="BT110" s="955"/>
      <c r="BU110" s="955"/>
      <c r="BV110" s="955">
        <v>40950962</v>
      </c>
      <c r="BW110" s="955"/>
      <c r="BX110" s="955"/>
      <c r="BY110" s="955"/>
      <c r="BZ110" s="955"/>
      <c r="CA110" s="955">
        <v>39286185</v>
      </c>
      <c r="CB110" s="955"/>
      <c r="CC110" s="955"/>
      <c r="CD110" s="955"/>
      <c r="CE110" s="955"/>
      <c r="CF110" s="969">
        <v>171.6</v>
      </c>
      <c r="CG110" s="970"/>
      <c r="CH110" s="970"/>
      <c r="CI110" s="970"/>
      <c r="CJ110" s="970"/>
      <c r="CK110" s="971" t="s">
        <v>414</v>
      </c>
      <c r="CL110" s="972"/>
      <c r="CM110" s="951" t="s">
        <v>415</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112</v>
      </c>
      <c r="DH110" s="955"/>
      <c r="DI110" s="955"/>
      <c r="DJ110" s="955"/>
      <c r="DK110" s="955"/>
      <c r="DL110" s="955" t="s">
        <v>112</v>
      </c>
      <c r="DM110" s="955"/>
      <c r="DN110" s="955"/>
      <c r="DO110" s="955"/>
      <c r="DP110" s="955"/>
      <c r="DQ110" s="955" t="s">
        <v>112</v>
      </c>
      <c r="DR110" s="955"/>
      <c r="DS110" s="955"/>
      <c r="DT110" s="955"/>
      <c r="DU110" s="955"/>
      <c r="DV110" s="956" t="s">
        <v>112</v>
      </c>
      <c r="DW110" s="956"/>
      <c r="DX110" s="956"/>
      <c r="DY110" s="956"/>
      <c r="DZ110" s="957"/>
    </row>
    <row r="111" spans="1:131" s="199" customFormat="1" ht="26.25" customHeight="1">
      <c r="A111" s="958" t="s">
        <v>416</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112</v>
      </c>
      <c r="AB111" s="962"/>
      <c r="AC111" s="962"/>
      <c r="AD111" s="962"/>
      <c r="AE111" s="963"/>
      <c r="AF111" s="964" t="s">
        <v>112</v>
      </c>
      <c r="AG111" s="962"/>
      <c r="AH111" s="962"/>
      <c r="AI111" s="962"/>
      <c r="AJ111" s="963"/>
      <c r="AK111" s="964" t="s">
        <v>112</v>
      </c>
      <c r="AL111" s="962"/>
      <c r="AM111" s="962"/>
      <c r="AN111" s="962"/>
      <c r="AO111" s="963"/>
      <c r="AP111" s="965" t="s">
        <v>112</v>
      </c>
      <c r="AQ111" s="966"/>
      <c r="AR111" s="966"/>
      <c r="AS111" s="966"/>
      <c r="AT111" s="967"/>
      <c r="AU111" s="928"/>
      <c r="AV111" s="929"/>
      <c r="AW111" s="929"/>
      <c r="AX111" s="929"/>
      <c r="AY111" s="929"/>
      <c r="AZ111" s="977" t="s">
        <v>417</v>
      </c>
      <c r="BA111" s="978"/>
      <c r="BB111" s="978"/>
      <c r="BC111" s="978"/>
      <c r="BD111" s="978"/>
      <c r="BE111" s="978"/>
      <c r="BF111" s="978"/>
      <c r="BG111" s="978"/>
      <c r="BH111" s="978"/>
      <c r="BI111" s="978"/>
      <c r="BJ111" s="978"/>
      <c r="BK111" s="978"/>
      <c r="BL111" s="978"/>
      <c r="BM111" s="978"/>
      <c r="BN111" s="978"/>
      <c r="BO111" s="978"/>
      <c r="BP111" s="979"/>
      <c r="BQ111" s="947">
        <v>1404317</v>
      </c>
      <c r="BR111" s="948"/>
      <c r="BS111" s="948"/>
      <c r="BT111" s="948"/>
      <c r="BU111" s="948"/>
      <c r="BV111" s="948">
        <v>1126368</v>
      </c>
      <c r="BW111" s="948"/>
      <c r="BX111" s="948"/>
      <c r="BY111" s="948"/>
      <c r="BZ111" s="948"/>
      <c r="CA111" s="948">
        <v>943131</v>
      </c>
      <c r="CB111" s="948"/>
      <c r="CC111" s="948"/>
      <c r="CD111" s="948"/>
      <c r="CE111" s="948"/>
      <c r="CF111" s="942">
        <v>4.0999999999999996</v>
      </c>
      <c r="CG111" s="943"/>
      <c r="CH111" s="943"/>
      <c r="CI111" s="943"/>
      <c r="CJ111" s="943"/>
      <c r="CK111" s="973"/>
      <c r="CL111" s="974"/>
      <c r="CM111" s="944" t="s">
        <v>418</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112</v>
      </c>
      <c r="DH111" s="948"/>
      <c r="DI111" s="948"/>
      <c r="DJ111" s="948"/>
      <c r="DK111" s="948"/>
      <c r="DL111" s="948" t="s">
        <v>112</v>
      </c>
      <c r="DM111" s="948"/>
      <c r="DN111" s="948"/>
      <c r="DO111" s="948"/>
      <c r="DP111" s="948"/>
      <c r="DQ111" s="948" t="s">
        <v>112</v>
      </c>
      <c r="DR111" s="948"/>
      <c r="DS111" s="948"/>
      <c r="DT111" s="948"/>
      <c r="DU111" s="948"/>
      <c r="DV111" s="949" t="s">
        <v>112</v>
      </c>
      <c r="DW111" s="949"/>
      <c r="DX111" s="949"/>
      <c r="DY111" s="949"/>
      <c r="DZ111" s="950"/>
    </row>
    <row r="112" spans="1:131" s="199" customFormat="1" ht="26.25" customHeight="1">
      <c r="A112" s="980" t="s">
        <v>419</v>
      </c>
      <c r="B112" s="981"/>
      <c r="C112" s="978" t="s">
        <v>420</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112</v>
      </c>
      <c r="AB112" s="987"/>
      <c r="AC112" s="987"/>
      <c r="AD112" s="987"/>
      <c r="AE112" s="988"/>
      <c r="AF112" s="989" t="s">
        <v>112</v>
      </c>
      <c r="AG112" s="987"/>
      <c r="AH112" s="987"/>
      <c r="AI112" s="987"/>
      <c r="AJ112" s="988"/>
      <c r="AK112" s="989" t="s">
        <v>112</v>
      </c>
      <c r="AL112" s="987"/>
      <c r="AM112" s="987"/>
      <c r="AN112" s="987"/>
      <c r="AO112" s="988"/>
      <c r="AP112" s="990" t="s">
        <v>112</v>
      </c>
      <c r="AQ112" s="991"/>
      <c r="AR112" s="991"/>
      <c r="AS112" s="991"/>
      <c r="AT112" s="992"/>
      <c r="AU112" s="928"/>
      <c r="AV112" s="929"/>
      <c r="AW112" s="929"/>
      <c r="AX112" s="929"/>
      <c r="AY112" s="929"/>
      <c r="AZ112" s="977" t="s">
        <v>421</v>
      </c>
      <c r="BA112" s="978"/>
      <c r="BB112" s="978"/>
      <c r="BC112" s="978"/>
      <c r="BD112" s="978"/>
      <c r="BE112" s="978"/>
      <c r="BF112" s="978"/>
      <c r="BG112" s="978"/>
      <c r="BH112" s="978"/>
      <c r="BI112" s="978"/>
      <c r="BJ112" s="978"/>
      <c r="BK112" s="978"/>
      <c r="BL112" s="978"/>
      <c r="BM112" s="978"/>
      <c r="BN112" s="978"/>
      <c r="BO112" s="978"/>
      <c r="BP112" s="979"/>
      <c r="BQ112" s="947">
        <v>18965767</v>
      </c>
      <c r="BR112" s="948"/>
      <c r="BS112" s="948"/>
      <c r="BT112" s="948"/>
      <c r="BU112" s="948"/>
      <c r="BV112" s="948">
        <v>17895292</v>
      </c>
      <c r="BW112" s="948"/>
      <c r="BX112" s="948"/>
      <c r="BY112" s="948"/>
      <c r="BZ112" s="948"/>
      <c r="CA112" s="948">
        <v>16964514</v>
      </c>
      <c r="CB112" s="948"/>
      <c r="CC112" s="948"/>
      <c r="CD112" s="948"/>
      <c r="CE112" s="948"/>
      <c r="CF112" s="942">
        <v>74.099999999999994</v>
      </c>
      <c r="CG112" s="943"/>
      <c r="CH112" s="943"/>
      <c r="CI112" s="943"/>
      <c r="CJ112" s="943"/>
      <c r="CK112" s="973"/>
      <c r="CL112" s="974"/>
      <c r="CM112" s="944" t="s">
        <v>422</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112</v>
      </c>
      <c r="DH112" s="948"/>
      <c r="DI112" s="948"/>
      <c r="DJ112" s="948"/>
      <c r="DK112" s="948"/>
      <c r="DL112" s="948" t="s">
        <v>112</v>
      </c>
      <c r="DM112" s="948"/>
      <c r="DN112" s="948"/>
      <c r="DO112" s="948"/>
      <c r="DP112" s="948"/>
      <c r="DQ112" s="948" t="s">
        <v>112</v>
      </c>
      <c r="DR112" s="948"/>
      <c r="DS112" s="948"/>
      <c r="DT112" s="948"/>
      <c r="DU112" s="948"/>
      <c r="DV112" s="949" t="s">
        <v>112</v>
      </c>
      <c r="DW112" s="949"/>
      <c r="DX112" s="949"/>
      <c r="DY112" s="949"/>
      <c r="DZ112" s="950"/>
    </row>
    <row r="113" spans="1:130" s="199" customFormat="1" ht="26.25" customHeight="1">
      <c r="A113" s="982"/>
      <c r="B113" s="983"/>
      <c r="C113" s="978" t="s">
        <v>423</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1387057</v>
      </c>
      <c r="AB113" s="962"/>
      <c r="AC113" s="962"/>
      <c r="AD113" s="962"/>
      <c r="AE113" s="963"/>
      <c r="AF113" s="964">
        <v>1441318</v>
      </c>
      <c r="AG113" s="962"/>
      <c r="AH113" s="962"/>
      <c r="AI113" s="962"/>
      <c r="AJ113" s="963"/>
      <c r="AK113" s="964">
        <v>1446369</v>
      </c>
      <c r="AL113" s="962"/>
      <c r="AM113" s="962"/>
      <c r="AN113" s="962"/>
      <c r="AO113" s="963"/>
      <c r="AP113" s="965">
        <v>6.3</v>
      </c>
      <c r="AQ113" s="966"/>
      <c r="AR113" s="966"/>
      <c r="AS113" s="966"/>
      <c r="AT113" s="967"/>
      <c r="AU113" s="928"/>
      <c r="AV113" s="929"/>
      <c r="AW113" s="929"/>
      <c r="AX113" s="929"/>
      <c r="AY113" s="929"/>
      <c r="AZ113" s="977" t="s">
        <v>424</v>
      </c>
      <c r="BA113" s="978"/>
      <c r="BB113" s="978"/>
      <c r="BC113" s="978"/>
      <c r="BD113" s="978"/>
      <c r="BE113" s="978"/>
      <c r="BF113" s="978"/>
      <c r="BG113" s="978"/>
      <c r="BH113" s="978"/>
      <c r="BI113" s="978"/>
      <c r="BJ113" s="978"/>
      <c r="BK113" s="978"/>
      <c r="BL113" s="978"/>
      <c r="BM113" s="978"/>
      <c r="BN113" s="978"/>
      <c r="BO113" s="978"/>
      <c r="BP113" s="979"/>
      <c r="BQ113" s="947" t="s">
        <v>112</v>
      </c>
      <c r="BR113" s="948"/>
      <c r="BS113" s="948"/>
      <c r="BT113" s="948"/>
      <c r="BU113" s="948"/>
      <c r="BV113" s="948" t="s">
        <v>112</v>
      </c>
      <c r="BW113" s="948"/>
      <c r="BX113" s="948"/>
      <c r="BY113" s="948"/>
      <c r="BZ113" s="948"/>
      <c r="CA113" s="948" t="s">
        <v>112</v>
      </c>
      <c r="CB113" s="948"/>
      <c r="CC113" s="948"/>
      <c r="CD113" s="948"/>
      <c r="CE113" s="948"/>
      <c r="CF113" s="942" t="s">
        <v>112</v>
      </c>
      <c r="CG113" s="943"/>
      <c r="CH113" s="943"/>
      <c r="CI113" s="943"/>
      <c r="CJ113" s="943"/>
      <c r="CK113" s="973"/>
      <c r="CL113" s="974"/>
      <c r="CM113" s="944" t="s">
        <v>425</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112</v>
      </c>
      <c r="DH113" s="987"/>
      <c r="DI113" s="987"/>
      <c r="DJ113" s="987"/>
      <c r="DK113" s="988"/>
      <c r="DL113" s="989" t="s">
        <v>112</v>
      </c>
      <c r="DM113" s="987"/>
      <c r="DN113" s="987"/>
      <c r="DO113" s="987"/>
      <c r="DP113" s="988"/>
      <c r="DQ113" s="989" t="s">
        <v>112</v>
      </c>
      <c r="DR113" s="987"/>
      <c r="DS113" s="987"/>
      <c r="DT113" s="987"/>
      <c r="DU113" s="988"/>
      <c r="DV113" s="990" t="s">
        <v>112</v>
      </c>
      <c r="DW113" s="991"/>
      <c r="DX113" s="991"/>
      <c r="DY113" s="991"/>
      <c r="DZ113" s="992"/>
    </row>
    <row r="114" spans="1:130" s="199" customFormat="1" ht="26.25" customHeight="1">
      <c r="A114" s="982"/>
      <c r="B114" s="983"/>
      <c r="C114" s="978" t="s">
        <v>426</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t="s">
        <v>112</v>
      </c>
      <c r="AB114" s="987"/>
      <c r="AC114" s="987"/>
      <c r="AD114" s="987"/>
      <c r="AE114" s="988"/>
      <c r="AF114" s="989" t="s">
        <v>112</v>
      </c>
      <c r="AG114" s="987"/>
      <c r="AH114" s="987"/>
      <c r="AI114" s="987"/>
      <c r="AJ114" s="988"/>
      <c r="AK114" s="989" t="s">
        <v>112</v>
      </c>
      <c r="AL114" s="987"/>
      <c r="AM114" s="987"/>
      <c r="AN114" s="987"/>
      <c r="AO114" s="988"/>
      <c r="AP114" s="990" t="s">
        <v>112</v>
      </c>
      <c r="AQ114" s="991"/>
      <c r="AR114" s="991"/>
      <c r="AS114" s="991"/>
      <c r="AT114" s="992"/>
      <c r="AU114" s="928"/>
      <c r="AV114" s="929"/>
      <c r="AW114" s="929"/>
      <c r="AX114" s="929"/>
      <c r="AY114" s="929"/>
      <c r="AZ114" s="977" t="s">
        <v>427</v>
      </c>
      <c r="BA114" s="978"/>
      <c r="BB114" s="978"/>
      <c r="BC114" s="978"/>
      <c r="BD114" s="978"/>
      <c r="BE114" s="978"/>
      <c r="BF114" s="978"/>
      <c r="BG114" s="978"/>
      <c r="BH114" s="978"/>
      <c r="BI114" s="978"/>
      <c r="BJ114" s="978"/>
      <c r="BK114" s="978"/>
      <c r="BL114" s="978"/>
      <c r="BM114" s="978"/>
      <c r="BN114" s="978"/>
      <c r="BO114" s="978"/>
      <c r="BP114" s="979"/>
      <c r="BQ114" s="947">
        <v>8728732</v>
      </c>
      <c r="BR114" s="948"/>
      <c r="BS114" s="948"/>
      <c r="BT114" s="948"/>
      <c r="BU114" s="948"/>
      <c r="BV114" s="948">
        <v>8320200</v>
      </c>
      <c r="BW114" s="948"/>
      <c r="BX114" s="948"/>
      <c r="BY114" s="948"/>
      <c r="BZ114" s="948"/>
      <c r="CA114" s="948">
        <v>8373821</v>
      </c>
      <c r="CB114" s="948"/>
      <c r="CC114" s="948"/>
      <c r="CD114" s="948"/>
      <c r="CE114" s="948"/>
      <c r="CF114" s="942">
        <v>36.6</v>
      </c>
      <c r="CG114" s="943"/>
      <c r="CH114" s="943"/>
      <c r="CI114" s="943"/>
      <c r="CJ114" s="943"/>
      <c r="CK114" s="973"/>
      <c r="CL114" s="974"/>
      <c r="CM114" s="944" t="s">
        <v>428</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112</v>
      </c>
      <c r="DH114" s="987"/>
      <c r="DI114" s="987"/>
      <c r="DJ114" s="987"/>
      <c r="DK114" s="988"/>
      <c r="DL114" s="989" t="s">
        <v>112</v>
      </c>
      <c r="DM114" s="987"/>
      <c r="DN114" s="987"/>
      <c r="DO114" s="987"/>
      <c r="DP114" s="988"/>
      <c r="DQ114" s="989" t="s">
        <v>112</v>
      </c>
      <c r="DR114" s="987"/>
      <c r="DS114" s="987"/>
      <c r="DT114" s="987"/>
      <c r="DU114" s="988"/>
      <c r="DV114" s="990" t="s">
        <v>112</v>
      </c>
      <c r="DW114" s="991"/>
      <c r="DX114" s="991"/>
      <c r="DY114" s="991"/>
      <c r="DZ114" s="992"/>
    </row>
    <row r="115" spans="1:130" s="199" customFormat="1" ht="26.25" customHeight="1">
      <c r="A115" s="982"/>
      <c r="B115" s="983"/>
      <c r="C115" s="978" t="s">
        <v>429</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188765</v>
      </c>
      <c r="AB115" s="962"/>
      <c r="AC115" s="962"/>
      <c r="AD115" s="962"/>
      <c r="AE115" s="963"/>
      <c r="AF115" s="964">
        <v>188658</v>
      </c>
      <c r="AG115" s="962"/>
      <c r="AH115" s="962"/>
      <c r="AI115" s="962"/>
      <c r="AJ115" s="963"/>
      <c r="AK115" s="964">
        <v>182808</v>
      </c>
      <c r="AL115" s="962"/>
      <c r="AM115" s="962"/>
      <c r="AN115" s="962"/>
      <c r="AO115" s="963"/>
      <c r="AP115" s="965">
        <v>0.8</v>
      </c>
      <c r="AQ115" s="966"/>
      <c r="AR115" s="966"/>
      <c r="AS115" s="966"/>
      <c r="AT115" s="967"/>
      <c r="AU115" s="928"/>
      <c r="AV115" s="929"/>
      <c r="AW115" s="929"/>
      <c r="AX115" s="929"/>
      <c r="AY115" s="929"/>
      <c r="AZ115" s="977" t="s">
        <v>430</v>
      </c>
      <c r="BA115" s="978"/>
      <c r="BB115" s="978"/>
      <c r="BC115" s="978"/>
      <c r="BD115" s="978"/>
      <c r="BE115" s="978"/>
      <c r="BF115" s="978"/>
      <c r="BG115" s="978"/>
      <c r="BH115" s="978"/>
      <c r="BI115" s="978"/>
      <c r="BJ115" s="978"/>
      <c r="BK115" s="978"/>
      <c r="BL115" s="978"/>
      <c r="BM115" s="978"/>
      <c r="BN115" s="978"/>
      <c r="BO115" s="978"/>
      <c r="BP115" s="979"/>
      <c r="BQ115" s="947" t="s">
        <v>112</v>
      </c>
      <c r="BR115" s="948"/>
      <c r="BS115" s="948"/>
      <c r="BT115" s="948"/>
      <c r="BU115" s="948"/>
      <c r="BV115" s="948" t="s">
        <v>112</v>
      </c>
      <c r="BW115" s="948"/>
      <c r="BX115" s="948"/>
      <c r="BY115" s="948"/>
      <c r="BZ115" s="948"/>
      <c r="CA115" s="948" t="s">
        <v>112</v>
      </c>
      <c r="CB115" s="948"/>
      <c r="CC115" s="948"/>
      <c r="CD115" s="948"/>
      <c r="CE115" s="948"/>
      <c r="CF115" s="942" t="s">
        <v>112</v>
      </c>
      <c r="CG115" s="943"/>
      <c r="CH115" s="943"/>
      <c r="CI115" s="943"/>
      <c r="CJ115" s="943"/>
      <c r="CK115" s="973"/>
      <c r="CL115" s="974"/>
      <c r="CM115" s="977" t="s">
        <v>431</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v>255944</v>
      </c>
      <c r="DH115" s="987"/>
      <c r="DI115" s="987"/>
      <c r="DJ115" s="987"/>
      <c r="DK115" s="988"/>
      <c r="DL115" s="989">
        <v>140223</v>
      </c>
      <c r="DM115" s="987"/>
      <c r="DN115" s="987"/>
      <c r="DO115" s="987"/>
      <c r="DP115" s="988"/>
      <c r="DQ115" s="989">
        <v>117994</v>
      </c>
      <c r="DR115" s="987"/>
      <c r="DS115" s="987"/>
      <c r="DT115" s="987"/>
      <c r="DU115" s="988"/>
      <c r="DV115" s="990">
        <v>0.5</v>
      </c>
      <c r="DW115" s="991"/>
      <c r="DX115" s="991"/>
      <c r="DY115" s="991"/>
      <c r="DZ115" s="992"/>
    </row>
    <row r="116" spans="1:130" s="199" customFormat="1" ht="26.25" customHeight="1">
      <c r="A116" s="984"/>
      <c r="B116" s="985"/>
      <c r="C116" s="993" t="s">
        <v>432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112</v>
      </c>
      <c r="AB116" s="987"/>
      <c r="AC116" s="987"/>
      <c r="AD116" s="987"/>
      <c r="AE116" s="988"/>
      <c r="AF116" s="989" t="s">
        <v>112</v>
      </c>
      <c r="AG116" s="987"/>
      <c r="AH116" s="987"/>
      <c r="AI116" s="987"/>
      <c r="AJ116" s="988"/>
      <c r="AK116" s="989" t="s">
        <v>112</v>
      </c>
      <c r="AL116" s="987"/>
      <c r="AM116" s="987"/>
      <c r="AN116" s="987"/>
      <c r="AO116" s="988"/>
      <c r="AP116" s="990" t="s">
        <v>112</v>
      </c>
      <c r="AQ116" s="991"/>
      <c r="AR116" s="991"/>
      <c r="AS116" s="991"/>
      <c r="AT116" s="992"/>
      <c r="AU116" s="928"/>
      <c r="AV116" s="929"/>
      <c r="AW116" s="929"/>
      <c r="AX116" s="929"/>
      <c r="AY116" s="929"/>
      <c r="AZ116" s="995" t="s">
        <v>433</v>
      </c>
      <c r="BA116" s="996"/>
      <c r="BB116" s="996"/>
      <c r="BC116" s="996"/>
      <c r="BD116" s="996"/>
      <c r="BE116" s="996"/>
      <c r="BF116" s="996"/>
      <c r="BG116" s="996"/>
      <c r="BH116" s="996"/>
      <c r="BI116" s="996"/>
      <c r="BJ116" s="996"/>
      <c r="BK116" s="996"/>
      <c r="BL116" s="996"/>
      <c r="BM116" s="996"/>
      <c r="BN116" s="996"/>
      <c r="BO116" s="996"/>
      <c r="BP116" s="997"/>
      <c r="BQ116" s="947" t="s">
        <v>112</v>
      </c>
      <c r="BR116" s="948"/>
      <c r="BS116" s="948"/>
      <c r="BT116" s="948"/>
      <c r="BU116" s="948"/>
      <c r="BV116" s="948" t="s">
        <v>112</v>
      </c>
      <c r="BW116" s="948"/>
      <c r="BX116" s="948"/>
      <c r="BY116" s="948"/>
      <c r="BZ116" s="948"/>
      <c r="CA116" s="948" t="s">
        <v>112</v>
      </c>
      <c r="CB116" s="948"/>
      <c r="CC116" s="948"/>
      <c r="CD116" s="948"/>
      <c r="CE116" s="948"/>
      <c r="CF116" s="942" t="s">
        <v>112</v>
      </c>
      <c r="CG116" s="943"/>
      <c r="CH116" s="943"/>
      <c r="CI116" s="943"/>
      <c r="CJ116" s="943"/>
      <c r="CK116" s="973"/>
      <c r="CL116" s="974"/>
      <c r="CM116" s="944" t="s">
        <v>434</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112</v>
      </c>
      <c r="DH116" s="987"/>
      <c r="DI116" s="987"/>
      <c r="DJ116" s="987"/>
      <c r="DK116" s="988"/>
      <c r="DL116" s="989" t="s">
        <v>112</v>
      </c>
      <c r="DM116" s="987"/>
      <c r="DN116" s="987"/>
      <c r="DO116" s="987"/>
      <c r="DP116" s="988"/>
      <c r="DQ116" s="989" t="s">
        <v>112</v>
      </c>
      <c r="DR116" s="987"/>
      <c r="DS116" s="987"/>
      <c r="DT116" s="987"/>
      <c r="DU116" s="988"/>
      <c r="DV116" s="990" t="s">
        <v>112</v>
      </c>
      <c r="DW116" s="991"/>
      <c r="DX116" s="991"/>
      <c r="DY116" s="991"/>
      <c r="DZ116" s="992"/>
    </row>
    <row r="117" spans="1:130" s="199" customFormat="1" ht="26.25" customHeight="1">
      <c r="A117" s="932" t="s">
        <v>171</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435</v>
      </c>
      <c r="Z117" s="914"/>
      <c r="AA117" s="1004">
        <v>6820888</v>
      </c>
      <c r="AB117" s="1005"/>
      <c r="AC117" s="1005"/>
      <c r="AD117" s="1005"/>
      <c r="AE117" s="1006"/>
      <c r="AF117" s="1007">
        <v>6773838</v>
      </c>
      <c r="AG117" s="1005"/>
      <c r="AH117" s="1005"/>
      <c r="AI117" s="1005"/>
      <c r="AJ117" s="1006"/>
      <c r="AK117" s="1007">
        <v>6247642</v>
      </c>
      <c r="AL117" s="1005"/>
      <c r="AM117" s="1005"/>
      <c r="AN117" s="1005"/>
      <c r="AO117" s="1006"/>
      <c r="AP117" s="1008"/>
      <c r="AQ117" s="1009"/>
      <c r="AR117" s="1009"/>
      <c r="AS117" s="1009"/>
      <c r="AT117" s="1010"/>
      <c r="AU117" s="928"/>
      <c r="AV117" s="929"/>
      <c r="AW117" s="929"/>
      <c r="AX117" s="929"/>
      <c r="AY117" s="929"/>
      <c r="AZ117" s="995" t="s">
        <v>436</v>
      </c>
      <c r="BA117" s="996"/>
      <c r="BB117" s="996"/>
      <c r="BC117" s="996"/>
      <c r="BD117" s="996"/>
      <c r="BE117" s="996"/>
      <c r="BF117" s="996"/>
      <c r="BG117" s="996"/>
      <c r="BH117" s="996"/>
      <c r="BI117" s="996"/>
      <c r="BJ117" s="996"/>
      <c r="BK117" s="996"/>
      <c r="BL117" s="996"/>
      <c r="BM117" s="996"/>
      <c r="BN117" s="996"/>
      <c r="BO117" s="996"/>
      <c r="BP117" s="997"/>
      <c r="BQ117" s="947" t="s">
        <v>112</v>
      </c>
      <c r="BR117" s="948"/>
      <c r="BS117" s="948"/>
      <c r="BT117" s="948"/>
      <c r="BU117" s="948"/>
      <c r="BV117" s="948" t="s">
        <v>112</v>
      </c>
      <c r="BW117" s="948"/>
      <c r="BX117" s="948"/>
      <c r="BY117" s="948"/>
      <c r="BZ117" s="948"/>
      <c r="CA117" s="948" t="s">
        <v>112</v>
      </c>
      <c r="CB117" s="948"/>
      <c r="CC117" s="948"/>
      <c r="CD117" s="948"/>
      <c r="CE117" s="948"/>
      <c r="CF117" s="942" t="s">
        <v>112</v>
      </c>
      <c r="CG117" s="943"/>
      <c r="CH117" s="943"/>
      <c r="CI117" s="943"/>
      <c r="CJ117" s="943"/>
      <c r="CK117" s="973"/>
      <c r="CL117" s="974"/>
      <c r="CM117" s="944" t="s">
        <v>437</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112</v>
      </c>
      <c r="DH117" s="987"/>
      <c r="DI117" s="987"/>
      <c r="DJ117" s="987"/>
      <c r="DK117" s="988"/>
      <c r="DL117" s="989" t="s">
        <v>112</v>
      </c>
      <c r="DM117" s="987"/>
      <c r="DN117" s="987"/>
      <c r="DO117" s="987"/>
      <c r="DP117" s="988"/>
      <c r="DQ117" s="989" t="s">
        <v>112</v>
      </c>
      <c r="DR117" s="987"/>
      <c r="DS117" s="987"/>
      <c r="DT117" s="987"/>
      <c r="DU117" s="988"/>
      <c r="DV117" s="990" t="s">
        <v>112</v>
      </c>
      <c r="DW117" s="991"/>
      <c r="DX117" s="991"/>
      <c r="DY117" s="991"/>
      <c r="DZ117" s="992"/>
    </row>
    <row r="118" spans="1:130" s="199" customFormat="1" ht="26.25" customHeight="1">
      <c r="A118" s="932"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288</v>
      </c>
      <c r="AG118" s="913"/>
      <c r="AH118" s="913"/>
      <c r="AI118" s="913"/>
      <c r="AJ118" s="914"/>
      <c r="AK118" s="912" t="s">
        <v>287</v>
      </c>
      <c r="AL118" s="913"/>
      <c r="AM118" s="913"/>
      <c r="AN118" s="913"/>
      <c r="AO118" s="914"/>
      <c r="AP118" s="999" t="s">
        <v>410</v>
      </c>
      <c r="AQ118" s="1000"/>
      <c r="AR118" s="1000"/>
      <c r="AS118" s="1000"/>
      <c r="AT118" s="1001"/>
      <c r="AU118" s="928"/>
      <c r="AV118" s="929"/>
      <c r="AW118" s="929"/>
      <c r="AX118" s="929"/>
      <c r="AY118" s="929"/>
      <c r="AZ118" s="1002" t="s">
        <v>438</v>
      </c>
      <c r="BA118" s="993"/>
      <c r="BB118" s="993"/>
      <c r="BC118" s="993"/>
      <c r="BD118" s="993"/>
      <c r="BE118" s="993"/>
      <c r="BF118" s="993"/>
      <c r="BG118" s="993"/>
      <c r="BH118" s="993"/>
      <c r="BI118" s="993"/>
      <c r="BJ118" s="993"/>
      <c r="BK118" s="993"/>
      <c r="BL118" s="993"/>
      <c r="BM118" s="993"/>
      <c r="BN118" s="993"/>
      <c r="BO118" s="993"/>
      <c r="BP118" s="994"/>
      <c r="BQ118" s="1025" t="s">
        <v>112</v>
      </c>
      <c r="BR118" s="1026"/>
      <c r="BS118" s="1026"/>
      <c r="BT118" s="1026"/>
      <c r="BU118" s="1026"/>
      <c r="BV118" s="1026" t="s">
        <v>112</v>
      </c>
      <c r="BW118" s="1026"/>
      <c r="BX118" s="1026"/>
      <c r="BY118" s="1026"/>
      <c r="BZ118" s="1026"/>
      <c r="CA118" s="1026" t="s">
        <v>112</v>
      </c>
      <c r="CB118" s="1026"/>
      <c r="CC118" s="1026"/>
      <c r="CD118" s="1026"/>
      <c r="CE118" s="1026"/>
      <c r="CF118" s="942" t="s">
        <v>112</v>
      </c>
      <c r="CG118" s="943"/>
      <c r="CH118" s="943"/>
      <c r="CI118" s="943"/>
      <c r="CJ118" s="943"/>
      <c r="CK118" s="973"/>
      <c r="CL118" s="974"/>
      <c r="CM118" s="944" t="s">
        <v>439</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112</v>
      </c>
      <c r="DH118" s="987"/>
      <c r="DI118" s="987"/>
      <c r="DJ118" s="987"/>
      <c r="DK118" s="988"/>
      <c r="DL118" s="989" t="s">
        <v>112</v>
      </c>
      <c r="DM118" s="987"/>
      <c r="DN118" s="987"/>
      <c r="DO118" s="987"/>
      <c r="DP118" s="988"/>
      <c r="DQ118" s="989" t="s">
        <v>112</v>
      </c>
      <c r="DR118" s="987"/>
      <c r="DS118" s="987"/>
      <c r="DT118" s="987"/>
      <c r="DU118" s="988"/>
      <c r="DV118" s="990" t="s">
        <v>112</v>
      </c>
      <c r="DW118" s="991"/>
      <c r="DX118" s="991"/>
      <c r="DY118" s="991"/>
      <c r="DZ118" s="992"/>
    </row>
    <row r="119" spans="1:130" s="199" customFormat="1" ht="26.25" customHeight="1">
      <c r="A119" s="1086" t="s">
        <v>414</v>
      </c>
      <c r="B119" s="972"/>
      <c r="C119" s="951" t="s">
        <v>415</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112</v>
      </c>
      <c r="AB119" s="920"/>
      <c r="AC119" s="920"/>
      <c r="AD119" s="920"/>
      <c r="AE119" s="921"/>
      <c r="AF119" s="922" t="s">
        <v>112</v>
      </c>
      <c r="AG119" s="920"/>
      <c r="AH119" s="920"/>
      <c r="AI119" s="920"/>
      <c r="AJ119" s="921"/>
      <c r="AK119" s="922" t="s">
        <v>112</v>
      </c>
      <c r="AL119" s="920"/>
      <c r="AM119" s="920"/>
      <c r="AN119" s="920"/>
      <c r="AO119" s="921"/>
      <c r="AP119" s="923" t="s">
        <v>112</v>
      </c>
      <c r="AQ119" s="924"/>
      <c r="AR119" s="924"/>
      <c r="AS119" s="924"/>
      <c r="AT119" s="925"/>
      <c r="AU119" s="930"/>
      <c r="AV119" s="931"/>
      <c r="AW119" s="931"/>
      <c r="AX119" s="931"/>
      <c r="AY119" s="931"/>
      <c r="AZ119" s="230" t="s">
        <v>171</v>
      </c>
      <c r="BA119" s="230"/>
      <c r="BB119" s="230"/>
      <c r="BC119" s="230"/>
      <c r="BD119" s="230"/>
      <c r="BE119" s="230"/>
      <c r="BF119" s="230"/>
      <c r="BG119" s="230"/>
      <c r="BH119" s="230"/>
      <c r="BI119" s="230"/>
      <c r="BJ119" s="230"/>
      <c r="BK119" s="230"/>
      <c r="BL119" s="230"/>
      <c r="BM119" s="230"/>
      <c r="BN119" s="230"/>
      <c r="BO119" s="1003" t="s">
        <v>440</v>
      </c>
      <c r="BP119" s="1034"/>
      <c r="BQ119" s="1025">
        <v>68600737</v>
      </c>
      <c r="BR119" s="1026"/>
      <c r="BS119" s="1026"/>
      <c r="BT119" s="1026"/>
      <c r="BU119" s="1026"/>
      <c r="BV119" s="1026">
        <v>68292822</v>
      </c>
      <c r="BW119" s="1026"/>
      <c r="BX119" s="1026"/>
      <c r="BY119" s="1026"/>
      <c r="BZ119" s="1026"/>
      <c r="CA119" s="1026">
        <v>65567651</v>
      </c>
      <c r="CB119" s="1026"/>
      <c r="CC119" s="1026"/>
      <c r="CD119" s="1026"/>
      <c r="CE119" s="1026"/>
      <c r="CF119" s="1027"/>
      <c r="CG119" s="1028"/>
      <c r="CH119" s="1028"/>
      <c r="CI119" s="1028"/>
      <c r="CJ119" s="1029"/>
      <c r="CK119" s="975"/>
      <c r="CL119" s="976"/>
      <c r="CM119" s="1030" t="s">
        <v>441</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v>1148373</v>
      </c>
      <c r="DH119" s="1012"/>
      <c r="DI119" s="1012"/>
      <c r="DJ119" s="1012"/>
      <c r="DK119" s="1013"/>
      <c r="DL119" s="1011">
        <v>986145</v>
      </c>
      <c r="DM119" s="1012"/>
      <c r="DN119" s="1012"/>
      <c r="DO119" s="1012"/>
      <c r="DP119" s="1013"/>
      <c r="DQ119" s="1011">
        <v>825137</v>
      </c>
      <c r="DR119" s="1012"/>
      <c r="DS119" s="1012"/>
      <c r="DT119" s="1012"/>
      <c r="DU119" s="1013"/>
      <c r="DV119" s="1014">
        <v>3.6</v>
      </c>
      <c r="DW119" s="1015"/>
      <c r="DX119" s="1015"/>
      <c r="DY119" s="1015"/>
      <c r="DZ119" s="1016"/>
    </row>
    <row r="120" spans="1:130" s="199" customFormat="1" ht="26.25" customHeight="1">
      <c r="A120" s="1087"/>
      <c r="B120" s="974"/>
      <c r="C120" s="944" t="s">
        <v>418</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112</v>
      </c>
      <c r="AB120" s="987"/>
      <c r="AC120" s="987"/>
      <c r="AD120" s="987"/>
      <c r="AE120" s="988"/>
      <c r="AF120" s="989" t="s">
        <v>112</v>
      </c>
      <c r="AG120" s="987"/>
      <c r="AH120" s="987"/>
      <c r="AI120" s="987"/>
      <c r="AJ120" s="988"/>
      <c r="AK120" s="989" t="s">
        <v>112</v>
      </c>
      <c r="AL120" s="987"/>
      <c r="AM120" s="987"/>
      <c r="AN120" s="987"/>
      <c r="AO120" s="988"/>
      <c r="AP120" s="990" t="s">
        <v>112</v>
      </c>
      <c r="AQ120" s="991"/>
      <c r="AR120" s="991"/>
      <c r="AS120" s="991"/>
      <c r="AT120" s="992"/>
      <c r="AU120" s="1017" t="s">
        <v>442</v>
      </c>
      <c r="AV120" s="1018"/>
      <c r="AW120" s="1018"/>
      <c r="AX120" s="1018"/>
      <c r="AY120" s="1019"/>
      <c r="AZ120" s="968" t="s">
        <v>443</v>
      </c>
      <c r="BA120" s="917"/>
      <c r="BB120" s="917"/>
      <c r="BC120" s="917"/>
      <c r="BD120" s="917"/>
      <c r="BE120" s="917"/>
      <c r="BF120" s="917"/>
      <c r="BG120" s="917"/>
      <c r="BH120" s="917"/>
      <c r="BI120" s="917"/>
      <c r="BJ120" s="917"/>
      <c r="BK120" s="917"/>
      <c r="BL120" s="917"/>
      <c r="BM120" s="917"/>
      <c r="BN120" s="917"/>
      <c r="BO120" s="917"/>
      <c r="BP120" s="918"/>
      <c r="BQ120" s="954">
        <v>10639018</v>
      </c>
      <c r="BR120" s="955"/>
      <c r="BS120" s="955"/>
      <c r="BT120" s="955"/>
      <c r="BU120" s="955"/>
      <c r="BV120" s="955">
        <v>10634417</v>
      </c>
      <c r="BW120" s="955"/>
      <c r="BX120" s="955"/>
      <c r="BY120" s="955"/>
      <c r="BZ120" s="955"/>
      <c r="CA120" s="955">
        <v>12153437</v>
      </c>
      <c r="CB120" s="955"/>
      <c r="CC120" s="955"/>
      <c r="CD120" s="955"/>
      <c r="CE120" s="955"/>
      <c r="CF120" s="969">
        <v>53.1</v>
      </c>
      <c r="CG120" s="970"/>
      <c r="CH120" s="970"/>
      <c r="CI120" s="970"/>
      <c r="CJ120" s="970"/>
      <c r="CK120" s="1035" t="s">
        <v>444</v>
      </c>
      <c r="CL120" s="1036"/>
      <c r="CM120" s="1036"/>
      <c r="CN120" s="1036"/>
      <c r="CO120" s="1037"/>
      <c r="CP120" s="1043" t="s">
        <v>390</v>
      </c>
      <c r="CQ120" s="1044"/>
      <c r="CR120" s="1044"/>
      <c r="CS120" s="1044"/>
      <c r="CT120" s="1044"/>
      <c r="CU120" s="1044"/>
      <c r="CV120" s="1044"/>
      <c r="CW120" s="1044"/>
      <c r="CX120" s="1044"/>
      <c r="CY120" s="1044"/>
      <c r="CZ120" s="1044"/>
      <c r="DA120" s="1044"/>
      <c r="DB120" s="1044"/>
      <c r="DC120" s="1044"/>
      <c r="DD120" s="1044"/>
      <c r="DE120" s="1044"/>
      <c r="DF120" s="1045"/>
      <c r="DG120" s="954">
        <v>15154687</v>
      </c>
      <c r="DH120" s="955"/>
      <c r="DI120" s="955"/>
      <c r="DJ120" s="955"/>
      <c r="DK120" s="955"/>
      <c r="DL120" s="955">
        <v>14346887</v>
      </c>
      <c r="DM120" s="955"/>
      <c r="DN120" s="955"/>
      <c r="DO120" s="955"/>
      <c r="DP120" s="955"/>
      <c r="DQ120" s="955">
        <v>13778124</v>
      </c>
      <c r="DR120" s="955"/>
      <c r="DS120" s="955"/>
      <c r="DT120" s="955"/>
      <c r="DU120" s="955"/>
      <c r="DV120" s="956">
        <v>60.2</v>
      </c>
      <c r="DW120" s="956"/>
      <c r="DX120" s="956"/>
      <c r="DY120" s="956"/>
      <c r="DZ120" s="957"/>
    </row>
    <row r="121" spans="1:130" s="199" customFormat="1" ht="26.25" customHeight="1">
      <c r="A121" s="1087"/>
      <c r="B121" s="974"/>
      <c r="C121" s="995" t="s">
        <v>445</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112</v>
      </c>
      <c r="AB121" s="987"/>
      <c r="AC121" s="987"/>
      <c r="AD121" s="987"/>
      <c r="AE121" s="988"/>
      <c r="AF121" s="989" t="s">
        <v>112</v>
      </c>
      <c r="AG121" s="987"/>
      <c r="AH121" s="987"/>
      <c r="AI121" s="987"/>
      <c r="AJ121" s="988"/>
      <c r="AK121" s="989" t="s">
        <v>112</v>
      </c>
      <c r="AL121" s="987"/>
      <c r="AM121" s="987"/>
      <c r="AN121" s="987"/>
      <c r="AO121" s="988"/>
      <c r="AP121" s="990" t="s">
        <v>112</v>
      </c>
      <c r="AQ121" s="991"/>
      <c r="AR121" s="991"/>
      <c r="AS121" s="991"/>
      <c r="AT121" s="992"/>
      <c r="AU121" s="1020"/>
      <c r="AV121" s="1021"/>
      <c r="AW121" s="1021"/>
      <c r="AX121" s="1021"/>
      <c r="AY121" s="1022"/>
      <c r="AZ121" s="977" t="s">
        <v>446</v>
      </c>
      <c r="BA121" s="978"/>
      <c r="BB121" s="978"/>
      <c r="BC121" s="978"/>
      <c r="BD121" s="978"/>
      <c r="BE121" s="978"/>
      <c r="BF121" s="978"/>
      <c r="BG121" s="978"/>
      <c r="BH121" s="978"/>
      <c r="BI121" s="978"/>
      <c r="BJ121" s="978"/>
      <c r="BK121" s="978"/>
      <c r="BL121" s="978"/>
      <c r="BM121" s="978"/>
      <c r="BN121" s="978"/>
      <c r="BO121" s="978"/>
      <c r="BP121" s="979"/>
      <c r="BQ121" s="947">
        <v>9739032</v>
      </c>
      <c r="BR121" s="948"/>
      <c r="BS121" s="948"/>
      <c r="BT121" s="948"/>
      <c r="BU121" s="948"/>
      <c r="BV121" s="948">
        <v>9082609</v>
      </c>
      <c r="BW121" s="948"/>
      <c r="BX121" s="948"/>
      <c r="BY121" s="948"/>
      <c r="BZ121" s="948"/>
      <c r="CA121" s="948">
        <v>8794364</v>
      </c>
      <c r="CB121" s="948"/>
      <c r="CC121" s="948"/>
      <c r="CD121" s="948"/>
      <c r="CE121" s="948"/>
      <c r="CF121" s="942">
        <v>38.4</v>
      </c>
      <c r="CG121" s="943"/>
      <c r="CH121" s="943"/>
      <c r="CI121" s="943"/>
      <c r="CJ121" s="943"/>
      <c r="CK121" s="1038"/>
      <c r="CL121" s="1039"/>
      <c r="CM121" s="1039"/>
      <c r="CN121" s="1039"/>
      <c r="CO121" s="1040"/>
      <c r="CP121" s="1048" t="s">
        <v>389</v>
      </c>
      <c r="CQ121" s="1049"/>
      <c r="CR121" s="1049"/>
      <c r="CS121" s="1049"/>
      <c r="CT121" s="1049"/>
      <c r="CU121" s="1049"/>
      <c r="CV121" s="1049"/>
      <c r="CW121" s="1049"/>
      <c r="CX121" s="1049"/>
      <c r="CY121" s="1049"/>
      <c r="CZ121" s="1049"/>
      <c r="DA121" s="1049"/>
      <c r="DB121" s="1049"/>
      <c r="DC121" s="1049"/>
      <c r="DD121" s="1049"/>
      <c r="DE121" s="1049"/>
      <c r="DF121" s="1050"/>
      <c r="DG121" s="947">
        <v>1471048</v>
      </c>
      <c r="DH121" s="948"/>
      <c r="DI121" s="948"/>
      <c r="DJ121" s="948"/>
      <c r="DK121" s="948"/>
      <c r="DL121" s="948">
        <v>1337232</v>
      </c>
      <c r="DM121" s="948"/>
      <c r="DN121" s="948"/>
      <c r="DO121" s="948"/>
      <c r="DP121" s="948"/>
      <c r="DQ121" s="948">
        <v>1170715</v>
      </c>
      <c r="DR121" s="948"/>
      <c r="DS121" s="948"/>
      <c r="DT121" s="948"/>
      <c r="DU121" s="948"/>
      <c r="DV121" s="949">
        <v>5.0999999999999996</v>
      </c>
      <c r="DW121" s="949"/>
      <c r="DX121" s="949"/>
      <c r="DY121" s="949"/>
      <c r="DZ121" s="950"/>
    </row>
    <row r="122" spans="1:130" s="199" customFormat="1" ht="26.25" customHeight="1">
      <c r="A122" s="1087"/>
      <c r="B122" s="974"/>
      <c r="C122" s="944" t="s">
        <v>428</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112</v>
      </c>
      <c r="AB122" s="987"/>
      <c r="AC122" s="987"/>
      <c r="AD122" s="987"/>
      <c r="AE122" s="988"/>
      <c r="AF122" s="989" t="s">
        <v>112</v>
      </c>
      <c r="AG122" s="987"/>
      <c r="AH122" s="987"/>
      <c r="AI122" s="987"/>
      <c r="AJ122" s="988"/>
      <c r="AK122" s="989" t="s">
        <v>112</v>
      </c>
      <c r="AL122" s="987"/>
      <c r="AM122" s="987"/>
      <c r="AN122" s="987"/>
      <c r="AO122" s="988"/>
      <c r="AP122" s="990" t="s">
        <v>112</v>
      </c>
      <c r="AQ122" s="991"/>
      <c r="AR122" s="991"/>
      <c r="AS122" s="991"/>
      <c r="AT122" s="992"/>
      <c r="AU122" s="1020"/>
      <c r="AV122" s="1021"/>
      <c r="AW122" s="1021"/>
      <c r="AX122" s="1021"/>
      <c r="AY122" s="1022"/>
      <c r="AZ122" s="1002" t="s">
        <v>447</v>
      </c>
      <c r="BA122" s="993"/>
      <c r="BB122" s="993"/>
      <c r="BC122" s="993"/>
      <c r="BD122" s="993"/>
      <c r="BE122" s="993"/>
      <c r="BF122" s="993"/>
      <c r="BG122" s="993"/>
      <c r="BH122" s="993"/>
      <c r="BI122" s="993"/>
      <c r="BJ122" s="993"/>
      <c r="BK122" s="993"/>
      <c r="BL122" s="993"/>
      <c r="BM122" s="993"/>
      <c r="BN122" s="993"/>
      <c r="BO122" s="993"/>
      <c r="BP122" s="994"/>
      <c r="BQ122" s="1025">
        <v>46118537</v>
      </c>
      <c r="BR122" s="1026"/>
      <c r="BS122" s="1026"/>
      <c r="BT122" s="1026"/>
      <c r="BU122" s="1026"/>
      <c r="BV122" s="1026">
        <v>46207983</v>
      </c>
      <c r="BW122" s="1026"/>
      <c r="BX122" s="1026"/>
      <c r="BY122" s="1026"/>
      <c r="BZ122" s="1026"/>
      <c r="CA122" s="1026">
        <v>45345143</v>
      </c>
      <c r="CB122" s="1026"/>
      <c r="CC122" s="1026"/>
      <c r="CD122" s="1026"/>
      <c r="CE122" s="1026"/>
      <c r="CF122" s="1046">
        <v>198</v>
      </c>
      <c r="CG122" s="1047"/>
      <c r="CH122" s="1047"/>
      <c r="CI122" s="1047"/>
      <c r="CJ122" s="1047"/>
      <c r="CK122" s="1038"/>
      <c r="CL122" s="1039"/>
      <c r="CM122" s="1039"/>
      <c r="CN122" s="1039"/>
      <c r="CO122" s="1040"/>
      <c r="CP122" s="1048" t="s">
        <v>387</v>
      </c>
      <c r="CQ122" s="1049"/>
      <c r="CR122" s="1049"/>
      <c r="CS122" s="1049"/>
      <c r="CT122" s="1049"/>
      <c r="CU122" s="1049"/>
      <c r="CV122" s="1049"/>
      <c r="CW122" s="1049"/>
      <c r="CX122" s="1049"/>
      <c r="CY122" s="1049"/>
      <c r="CZ122" s="1049"/>
      <c r="DA122" s="1049"/>
      <c r="DB122" s="1049"/>
      <c r="DC122" s="1049"/>
      <c r="DD122" s="1049"/>
      <c r="DE122" s="1049"/>
      <c r="DF122" s="1050"/>
      <c r="DG122" s="947">
        <v>1142942</v>
      </c>
      <c r="DH122" s="948"/>
      <c r="DI122" s="948"/>
      <c r="DJ122" s="948"/>
      <c r="DK122" s="948"/>
      <c r="DL122" s="948">
        <v>1116128</v>
      </c>
      <c r="DM122" s="948"/>
      <c r="DN122" s="948"/>
      <c r="DO122" s="948"/>
      <c r="DP122" s="948"/>
      <c r="DQ122" s="948">
        <v>1026365</v>
      </c>
      <c r="DR122" s="948"/>
      <c r="DS122" s="948"/>
      <c r="DT122" s="948"/>
      <c r="DU122" s="948"/>
      <c r="DV122" s="949">
        <v>4.5</v>
      </c>
      <c r="DW122" s="949"/>
      <c r="DX122" s="949"/>
      <c r="DY122" s="949"/>
      <c r="DZ122" s="950"/>
    </row>
    <row r="123" spans="1:130" s="199" customFormat="1" ht="26.25" customHeight="1">
      <c r="A123" s="1087"/>
      <c r="B123" s="974"/>
      <c r="C123" s="944" t="s">
        <v>434</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112</v>
      </c>
      <c r="AB123" s="987"/>
      <c r="AC123" s="987"/>
      <c r="AD123" s="987"/>
      <c r="AE123" s="988"/>
      <c r="AF123" s="989" t="s">
        <v>112</v>
      </c>
      <c r="AG123" s="987"/>
      <c r="AH123" s="987"/>
      <c r="AI123" s="987"/>
      <c r="AJ123" s="988"/>
      <c r="AK123" s="989" t="s">
        <v>112</v>
      </c>
      <c r="AL123" s="987"/>
      <c r="AM123" s="987"/>
      <c r="AN123" s="987"/>
      <c r="AO123" s="988"/>
      <c r="AP123" s="990" t="s">
        <v>112</v>
      </c>
      <c r="AQ123" s="991"/>
      <c r="AR123" s="991"/>
      <c r="AS123" s="991"/>
      <c r="AT123" s="992"/>
      <c r="AU123" s="1023"/>
      <c r="AV123" s="1024"/>
      <c r="AW123" s="1024"/>
      <c r="AX123" s="1024"/>
      <c r="AY123" s="1024"/>
      <c r="AZ123" s="230" t="s">
        <v>171</v>
      </c>
      <c r="BA123" s="230"/>
      <c r="BB123" s="230"/>
      <c r="BC123" s="230"/>
      <c r="BD123" s="230"/>
      <c r="BE123" s="230"/>
      <c r="BF123" s="230"/>
      <c r="BG123" s="230"/>
      <c r="BH123" s="230"/>
      <c r="BI123" s="230"/>
      <c r="BJ123" s="230"/>
      <c r="BK123" s="230"/>
      <c r="BL123" s="230"/>
      <c r="BM123" s="230"/>
      <c r="BN123" s="230"/>
      <c r="BO123" s="1003" t="s">
        <v>448</v>
      </c>
      <c r="BP123" s="1034"/>
      <c r="BQ123" s="1093">
        <v>66496587</v>
      </c>
      <c r="BR123" s="1094"/>
      <c r="BS123" s="1094"/>
      <c r="BT123" s="1094"/>
      <c r="BU123" s="1094"/>
      <c r="BV123" s="1094">
        <v>65925009</v>
      </c>
      <c r="BW123" s="1094"/>
      <c r="BX123" s="1094"/>
      <c r="BY123" s="1094"/>
      <c r="BZ123" s="1094"/>
      <c r="CA123" s="1094">
        <v>66292944</v>
      </c>
      <c r="CB123" s="1094"/>
      <c r="CC123" s="1094"/>
      <c r="CD123" s="1094"/>
      <c r="CE123" s="1094"/>
      <c r="CF123" s="1027"/>
      <c r="CG123" s="1028"/>
      <c r="CH123" s="1028"/>
      <c r="CI123" s="1028"/>
      <c r="CJ123" s="1029"/>
      <c r="CK123" s="1038"/>
      <c r="CL123" s="1039"/>
      <c r="CM123" s="1039"/>
      <c r="CN123" s="1039"/>
      <c r="CO123" s="1040"/>
      <c r="CP123" s="1048" t="s">
        <v>392</v>
      </c>
      <c r="CQ123" s="1049"/>
      <c r="CR123" s="1049"/>
      <c r="CS123" s="1049"/>
      <c r="CT123" s="1049"/>
      <c r="CU123" s="1049"/>
      <c r="CV123" s="1049"/>
      <c r="CW123" s="1049"/>
      <c r="CX123" s="1049"/>
      <c r="CY123" s="1049"/>
      <c r="CZ123" s="1049"/>
      <c r="DA123" s="1049"/>
      <c r="DB123" s="1049"/>
      <c r="DC123" s="1049"/>
      <c r="DD123" s="1049"/>
      <c r="DE123" s="1049"/>
      <c r="DF123" s="1050"/>
      <c r="DG123" s="986">
        <v>1057613</v>
      </c>
      <c r="DH123" s="987"/>
      <c r="DI123" s="987"/>
      <c r="DJ123" s="987"/>
      <c r="DK123" s="988"/>
      <c r="DL123" s="989">
        <v>987077</v>
      </c>
      <c r="DM123" s="987"/>
      <c r="DN123" s="987"/>
      <c r="DO123" s="987"/>
      <c r="DP123" s="988"/>
      <c r="DQ123" s="989">
        <v>915083</v>
      </c>
      <c r="DR123" s="987"/>
      <c r="DS123" s="987"/>
      <c r="DT123" s="987"/>
      <c r="DU123" s="988"/>
      <c r="DV123" s="990">
        <v>4</v>
      </c>
      <c r="DW123" s="991"/>
      <c r="DX123" s="991"/>
      <c r="DY123" s="991"/>
      <c r="DZ123" s="992"/>
    </row>
    <row r="124" spans="1:130" s="199" customFormat="1" ht="26.25" customHeight="1" thickBot="1">
      <c r="A124" s="1087"/>
      <c r="B124" s="974"/>
      <c r="C124" s="944" t="s">
        <v>437</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112</v>
      </c>
      <c r="AB124" s="987"/>
      <c r="AC124" s="987"/>
      <c r="AD124" s="987"/>
      <c r="AE124" s="988"/>
      <c r="AF124" s="989" t="s">
        <v>112</v>
      </c>
      <c r="AG124" s="987"/>
      <c r="AH124" s="987"/>
      <c r="AI124" s="987"/>
      <c r="AJ124" s="988"/>
      <c r="AK124" s="989" t="s">
        <v>112</v>
      </c>
      <c r="AL124" s="987"/>
      <c r="AM124" s="987"/>
      <c r="AN124" s="987"/>
      <c r="AO124" s="988"/>
      <c r="AP124" s="990" t="s">
        <v>112</v>
      </c>
      <c r="AQ124" s="991"/>
      <c r="AR124" s="991"/>
      <c r="AS124" s="991"/>
      <c r="AT124" s="992"/>
      <c r="AU124" s="1089" t="s">
        <v>449</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9.1999999999999993</v>
      </c>
      <c r="BR124" s="1056"/>
      <c r="BS124" s="1056"/>
      <c r="BT124" s="1056"/>
      <c r="BU124" s="1056"/>
      <c r="BV124" s="1056">
        <v>10.199999999999999</v>
      </c>
      <c r="BW124" s="1056"/>
      <c r="BX124" s="1056"/>
      <c r="BY124" s="1056"/>
      <c r="BZ124" s="1056"/>
      <c r="CA124" s="1056" t="s">
        <v>112</v>
      </c>
      <c r="CB124" s="1056"/>
      <c r="CC124" s="1056"/>
      <c r="CD124" s="1056"/>
      <c r="CE124" s="1056"/>
      <c r="CF124" s="1057"/>
      <c r="CG124" s="1058"/>
      <c r="CH124" s="1058"/>
      <c r="CI124" s="1058"/>
      <c r="CJ124" s="1059"/>
      <c r="CK124" s="1041"/>
      <c r="CL124" s="1041"/>
      <c r="CM124" s="1041"/>
      <c r="CN124" s="1041"/>
      <c r="CO124" s="1042"/>
      <c r="CP124" s="1048" t="s">
        <v>450</v>
      </c>
      <c r="CQ124" s="1049"/>
      <c r="CR124" s="1049"/>
      <c r="CS124" s="1049"/>
      <c r="CT124" s="1049"/>
      <c r="CU124" s="1049"/>
      <c r="CV124" s="1049"/>
      <c r="CW124" s="1049"/>
      <c r="CX124" s="1049"/>
      <c r="CY124" s="1049"/>
      <c r="CZ124" s="1049"/>
      <c r="DA124" s="1049"/>
      <c r="DB124" s="1049"/>
      <c r="DC124" s="1049"/>
      <c r="DD124" s="1049"/>
      <c r="DE124" s="1049"/>
      <c r="DF124" s="1050"/>
      <c r="DG124" s="1033" t="s">
        <v>112</v>
      </c>
      <c r="DH124" s="1012"/>
      <c r="DI124" s="1012"/>
      <c r="DJ124" s="1012"/>
      <c r="DK124" s="1013"/>
      <c r="DL124" s="1011">
        <v>107968</v>
      </c>
      <c r="DM124" s="1012"/>
      <c r="DN124" s="1012"/>
      <c r="DO124" s="1012"/>
      <c r="DP124" s="1013"/>
      <c r="DQ124" s="1011">
        <v>74227</v>
      </c>
      <c r="DR124" s="1012"/>
      <c r="DS124" s="1012"/>
      <c r="DT124" s="1012"/>
      <c r="DU124" s="1013"/>
      <c r="DV124" s="1014">
        <v>0.3</v>
      </c>
      <c r="DW124" s="1015"/>
      <c r="DX124" s="1015"/>
      <c r="DY124" s="1015"/>
      <c r="DZ124" s="1016"/>
    </row>
    <row r="125" spans="1:130" s="199" customFormat="1" ht="26.25" customHeight="1">
      <c r="A125" s="1087"/>
      <c r="B125" s="974"/>
      <c r="C125" s="944" t="s">
        <v>439</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112</v>
      </c>
      <c r="AB125" s="987"/>
      <c r="AC125" s="987"/>
      <c r="AD125" s="987"/>
      <c r="AE125" s="988"/>
      <c r="AF125" s="989" t="s">
        <v>112</v>
      </c>
      <c r="AG125" s="987"/>
      <c r="AH125" s="987"/>
      <c r="AI125" s="987"/>
      <c r="AJ125" s="988"/>
      <c r="AK125" s="989" t="s">
        <v>112</v>
      </c>
      <c r="AL125" s="987"/>
      <c r="AM125" s="987"/>
      <c r="AN125" s="987"/>
      <c r="AO125" s="988"/>
      <c r="AP125" s="990" t="s">
        <v>112</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451</v>
      </c>
      <c r="CL125" s="1036"/>
      <c r="CM125" s="1036"/>
      <c r="CN125" s="1036"/>
      <c r="CO125" s="1037"/>
      <c r="CP125" s="968" t="s">
        <v>452</v>
      </c>
      <c r="CQ125" s="917"/>
      <c r="CR125" s="917"/>
      <c r="CS125" s="917"/>
      <c r="CT125" s="917"/>
      <c r="CU125" s="917"/>
      <c r="CV125" s="917"/>
      <c r="CW125" s="917"/>
      <c r="CX125" s="917"/>
      <c r="CY125" s="917"/>
      <c r="CZ125" s="917"/>
      <c r="DA125" s="917"/>
      <c r="DB125" s="917"/>
      <c r="DC125" s="917"/>
      <c r="DD125" s="917"/>
      <c r="DE125" s="917"/>
      <c r="DF125" s="918"/>
      <c r="DG125" s="954" t="s">
        <v>112</v>
      </c>
      <c r="DH125" s="955"/>
      <c r="DI125" s="955"/>
      <c r="DJ125" s="955"/>
      <c r="DK125" s="955"/>
      <c r="DL125" s="955" t="s">
        <v>112</v>
      </c>
      <c r="DM125" s="955"/>
      <c r="DN125" s="955"/>
      <c r="DO125" s="955"/>
      <c r="DP125" s="955"/>
      <c r="DQ125" s="955" t="s">
        <v>112</v>
      </c>
      <c r="DR125" s="955"/>
      <c r="DS125" s="955"/>
      <c r="DT125" s="955"/>
      <c r="DU125" s="955"/>
      <c r="DV125" s="956" t="s">
        <v>112</v>
      </c>
      <c r="DW125" s="956"/>
      <c r="DX125" s="956"/>
      <c r="DY125" s="956"/>
      <c r="DZ125" s="957"/>
    </row>
    <row r="126" spans="1:130" s="199" customFormat="1" ht="26.25" customHeight="1" thickBot="1">
      <c r="A126" s="1087"/>
      <c r="B126" s="974"/>
      <c r="C126" s="944" t="s">
        <v>441</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v>188357</v>
      </c>
      <c r="AB126" s="987"/>
      <c r="AC126" s="987"/>
      <c r="AD126" s="987"/>
      <c r="AE126" s="988"/>
      <c r="AF126" s="989">
        <v>188357</v>
      </c>
      <c r="AG126" s="987"/>
      <c r="AH126" s="987"/>
      <c r="AI126" s="987"/>
      <c r="AJ126" s="988"/>
      <c r="AK126" s="989">
        <v>182616</v>
      </c>
      <c r="AL126" s="987"/>
      <c r="AM126" s="987"/>
      <c r="AN126" s="987"/>
      <c r="AO126" s="988"/>
      <c r="AP126" s="990">
        <v>0.8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453</v>
      </c>
      <c r="CQ126" s="978"/>
      <c r="CR126" s="978"/>
      <c r="CS126" s="978"/>
      <c r="CT126" s="978"/>
      <c r="CU126" s="978"/>
      <c r="CV126" s="978"/>
      <c r="CW126" s="978"/>
      <c r="CX126" s="978"/>
      <c r="CY126" s="978"/>
      <c r="CZ126" s="978"/>
      <c r="DA126" s="978"/>
      <c r="DB126" s="978"/>
      <c r="DC126" s="978"/>
      <c r="DD126" s="978"/>
      <c r="DE126" s="978"/>
      <c r="DF126" s="979"/>
      <c r="DG126" s="947" t="s">
        <v>112</v>
      </c>
      <c r="DH126" s="948"/>
      <c r="DI126" s="948"/>
      <c r="DJ126" s="948"/>
      <c r="DK126" s="948"/>
      <c r="DL126" s="948" t="s">
        <v>112</v>
      </c>
      <c r="DM126" s="948"/>
      <c r="DN126" s="948"/>
      <c r="DO126" s="948"/>
      <c r="DP126" s="948"/>
      <c r="DQ126" s="948" t="s">
        <v>112</v>
      </c>
      <c r="DR126" s="948"/>
      <c r="DS126" s="948"/>
      <c r="DT126" s="948"/>
      <c r="DU126" s="948"/>
      <c r="DV126" s="949" t="s">
        <v>112</v>
      </c>
      <c r="DW126" s="949"/>
      <c r="DX126" s="949"/>
      <c r="DY126" s="949"/>
      <c r="DZ126" s="950"/>
    </row>
    <row r="127" spans="1:130" s="199" customFormat="1" ht="26.25" customHeight="1">
      <c r="A127" s="1088"/>
      <c r="B127" s="976"/>
      <c r="C127" s="1030" t="s">
        <v>454</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408</v>
      </c>
      <c r="AB127" s="987"/>
      <c r="AC127" s="987"/>
      <c r="AD127" s="987"/>
      <c r="AE127" s="988"/>
      <c r="AF127" s="989">
        <v>301</v>
      </c>
      <c r="AG127" s="987"/>
      <c r="AH127" s="987"/>
      <c r="AI127" s="987"/>
      <c r="AJ127" s="988"/>
      <c r="AK127" s="989">
        <v>192</v>
      </c>
      <c r="AL127" s="987"/>
      <c r="AM127" s="987"/>
      <c r="AN127" s="987"/>
      <c r="AO127" s="988"/>
      <c r="AP127" s="990">
        <v>0</v>
      </c>
      <c r="AQ127" s="991"/>
      <c r="AR127" s="991"/>
      <c r="AS127" s="991"/>
      <c r="AT127" s="992"/>
      <c r="AU127" s="235"/>
      <c r="AV127" s="235"/>
      <c r="AW127" s="235"/>
      <c r="AX127" s="1060" t="s">
        <v>455</v>
      </c>
      <c r="AY127" s="1061"/>
      <c r="AZ127" s="1061"/>
      <c r="BA127" s="1061"/>
      <c r="BB127" s="1061"/>
      <c r="BC127" s="1061"/>
      <c r="BD127" s="1061"/>
      <c r="BE127" s="1062"/>
      <c r="BF127" s="1063" t="s">
        <v>456</v>
      </c>
      <c r="BG127" s="1061"/>
      <c r="BH127" s="1061"/>
      <c r="BI127" s="1061"/>
      <c r="BJ127" s="1061"/>
      <c r="BK127" s="1061"/>
      <c r="BL127" s="1062"/>
      <c r="BM127" s="1063" t="s">
        <v>457</v>
      </c>
      <c r="BN127" s="1061"/>
      <c r="BO127" s="1061"/>
      <c r="BP127" s="1061"/>
      <c r="BQ127" s="1061"/>
      <c r="BR127" s="1061"/>
      <c r="BS127" s="1062"/>
      <c r="BT127" s="1063" t="s">
        <v>458</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459</v>
      </c>
      <c r="CQ127" s="978"/>
      <c r="CR127" s="978"/>
      <c r="CS127" s="978"/>
      <c r="CT127" s="978"/>
      <c r="CU127" s="978"/>
      <c r="CV127" s="978"/>
      <c r="CW127" s="978"/>
      <c r="CX127" s="978"/>
      <c r="CY127" s="978"/>
      <c r="CZ127" s="978"/>
      <c r="DA127" s="978"/>
      <c r="DB127" s="978"/>
      <c r="DC127" s="978"/>
      <c r="DD127" s="978"/>
      <c r="DE127" s="978"/>
      <c r="DF127" s="979"/>
      <c r="DG127" s="947" t="s">
        <v>112</v>
      </c>
      <c r="DH127" s="948"/>
      <c r="DI127" s="948"/>
      <c r="DJ127" s="948"/>
      <c r="DK127" s="948"/>
      <c r="DL127" s="948" t="s">
        <v>112</v>
      </c>
      <c r="DM127" s="948"/>
      <c r="DN127" s="948"/>
      <c r="DO127" s="948"/>
      <c r="DP127" s="948"/>
      <c r="DQ127" s="948" t="s">
        <v>112</v>
      </c>
      <c r="DR127" s="948"/>
      <c r="DS127" s="948"/>
      <c r="DT127" s="948"/>
      <c r="DU127" s="948"/>
      <c r="DV127" s="949" t="s">
        <v>112</v>
      </c>
      <c r="DW127" s="949"/>
      <c r="DX127" s="949"/>
      <c r="DY127" s="949"/>
      <c r="DZ127" s="950"/>
    </row>
    <row r="128" spans="1:130" s="199" customFormat="1" ht="26.25" customHeight="1" thickBo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75">
        <v>1183746</v>
      </c>
      <c r="AB128" s="1076"/>
      <c r="AC128" s="1076"/>
      <c r="AD128" s="1076"/>
      <c r="AE128" s="1077"/>
      <c r="AF128" s="1078">
        <v>1187997</v>
      </c>
      <c r="AG128" s="1076"/>
      <c r="AH128" s="1076"/>
      <c r="AI128" s="1076"/>
      <c r="AJ128" s="1077"/>
      <c r="AK128" s="1078">
        <v>1223081</v>
      </c>
      <c r="AL128" s="1076"/>
      <c r="AM128" s="1076"/>
      <c r="AN128" s="1076"/>
      <c r="AO128" s="1077"/>
      <c r="AP128" s="1079"/>
      <c r="AQ128" s="1080"/>
      <c r="AR128" s="1080"/>
      <c r="AS128" s="1080"/>
      <c r="AT128" s="1081"/>
      <c r="AU128" s="235"/>
      <c r="AV128" s="235"/>
      <c r="AW128" s="235"/>
      <c r="AX128" s="916" t="s">
        <v>462</v>
      </c>
      <c r="AY128" s="917"/>
      <c r="AZ128" s="917"/>
      <c r="BA128" s="917"/>
      <c r="BB128" s="917"/>
      <c r="BC128" s="917"/>
      <c r="BD128" s="917"/>
      <c r="BE128" s="918"/>
      <c r="BF128" s="1082" t="s">
        <v>112</v>
      </c>
      <c r="BG128" s="1083"/>
      <c r="BH128" s="1083"/>
      <c r="BI128" s="1083"/>
      <c r="BJ128" s="1083"/>
      <c r="BK128" s="1083"/>
      <c r="BL128" s="1084"/>
      <c r="BM128" s="1082">
        <v>11.94</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463</v>
      </c>
      <c r="CQ128" s="1065"/>
      <c r="CR128" s="1065"/>
      <c r="CS128" s="1065"/>
      <c r="CT128" s="1065"/>
      <c r="CU128" s="1065"/>
      <c r="CV128" s="1065"/>
      <c r="CW128" s="1065"/>
      <c r="CX128" s="1065"/>
      <c r="CY128" s="1065"/>
      <c r="CZ128" s="1065"/>
      <c r="DA128" s="1065"/>
      <c r="DB128" s="1065"/>
      <c r="DC128" s="1065"/>
      <c r="DD128" s="1065"/>
      <c r="DE128" s="1065"/>
      <c r="DF128" s="1066"/>
      <c r="DG128" s="1067" t="s">
        <v>112</v>
      </c>
      <c r="DH128" s="1068"/>
      <c r="DI128" s="1068"/>
      <c r="DJ128" s="1068"/>
      <c r="DK128" s="1068"/>
      <c r="DL128" s="1068" t="s">
        <v>112</v>
      </c>
      <c r="DM128" s="1068"/>
      <c r="DN128" s="1068"/>
      <c r="DO128" s="1068"/>
      <c r="DP128" s="1068"/>
      <c r="DQ128" s="1068" t="s">
        <v>112</v>
      </c>
      <c r="DR128" s="1068"/>
      <c r="DS128" s="1068"/>
      <c r="DT128" s="1068"/>
      <c r="DU128" s="1068"/>
      <c r="DV128" s="1069" t="s">
        <v>112</v>
      </c>
      <c r="DW128" s="1069"/>
      <c r="DX128" s="1069"/>
      <c r="DY128" s="1069"/>
      <c r="DZ128" s="1070"/>
    </row>
    <row r="129" spans="1:131" s="199" customFormat="1" ht="26.25" customHeight="1">
      <c r="A129" s="958" t="s">
        <v>91</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464</v>
      </c>
      <c r="X129" s="1102"/>
      <c r="Y129" s="1102"/>
      <c r="Z129" s="1103"/>
      <c r="AA129" s="986">
        <v>27311754</v>
      </c>
      <c r="AB129" s="987"/>
      <c r="AC129" s="987"/>
      <c r="AD129" s="987"/>
      <c r="AE129" s="988"/>
      <c r="AF129" s="989">
        <v>27658343</v>
      </c>
      <c r="AG129" s="987"/>
      <c r="AH129" s="987"/>
      <c r="AI129" s="987"/>
      <c r="AJ129" s="988"/>
      <c r="AK129" s="989">
        <v>27386895</v>
      </c>
      <c r="AL129" s="987"/>
      <c r="AM129" s="987"/>
      <c r="AN129" s="987"/>
      <c r="AO129" s="988"/>
      <c r="AP129" s="1104"/>
      <c r="AQ129" s="1105"/>
      <c r="AR129" s="1105"/>
      <c r="AS129" s="1105"/>
      <c r="AT129" s="1106"/>
      <c r="AU129" s="237"/>
      <c r="AV129" s="237"/>
      <c r="AW129" s="237"/>
      <c r="AX129" s="1095" t="s">
        <v>465</v>
      </c>
      <c r="AY129" s="978"/>
      <c r="AZ129" s="978"/>
      <c r="BA129" s="978"/>
      <c r="BB129" s="978"/>
      <c r="BC129" s="978"/>
      <c r="BD129" s="978"/>
      <c r="BE129" s="979"/>
      <c r="BF129" s="1096" t="s">
        <v>466</v>
      </c>
      <c r="BG129" s="1097"/>
      <c r="BH129" s="1097"/>
      <c r="BI129" s="1097"/>
      <c r="BJ129" s="1097"/>
      <c r="BK129" s="1097"/>
      <c r="BL129" s="1098"/>
      <c r="BM129" s="1096">
        <v>16.940000000000001</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8" t="s">
        <v>467</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468</v>
      </c>
      <c r="X130" s="1102"/>
      <c r="Y130" s="1102"/>
      <c r="Z130" s="1103"/>
      <c r="AA130" s="986">
        <v>4554051</v>
      </c>
      <c r="AB130" s="987"/>
      <c r="AC130" s="987"/>
      <c r="AD130" s="987"/>
      <c r="AE130" s="988"/>
      <c r="AF130" s="989">
        <v>4575206</v>
      </c>
      <c r="AG130" s="987"/>
      <c r="AH130" s="987"/>
      <c r="AI130" s="987"/>
      <c r="AJ130" s="988"/>
      <c r="AK130" s="989">
        <v>4488872</v>
      </c>
      <c r="AL130" s="987"/>
      <c r="AM130" s="987"/>
      <c r="AN130" s="987"/>
      <c r="AO130" s="988"/>
      <c r="AP130" s="1104"/>
      <c r="AQ130" s="1105"/>
      <c r="AR130" s="1105"/>
      <c r="AS130" s="1105"/>
      <c r="AT130" s="1106"/>
      <c r="AU130" s="237"/>
      <c r="AV130" s="237"/>
      <c r="AW130" s="237"/>
      <c r="AX130" s="1095" t="s">
        <v>469</v>
      </c>
      <c r="AY130" s="978"/>
      <c r="AZ130" s="978"/>
      <c r="BA130" s="978"/>
      <c r="BB130" s="978"/>
      <c r="BC130" s="978"/>
      <c r="BD130" s="978"/>
      <c r="BE130" s="979"/>
      <c r="BF130" s="1132">
        <v>3.8</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470</v>
      </c>
      <c r="X131" s="1140"/>
      <c r="Y131" s="1140"/>
      <c r="Z131" s="1141"/>
      <c r="AA131" s="1033">
        <v>22757703</v>
      </c>
      <c r="AB131" s="1012"/>
      <c r="AC131" s="1012"/>
      <c r="AD131" s="1012"/>
      <c r="AE131" s="1013"/>
      <c r="AF131" s="1011">
        <v>23083137</v>
      </c>
      <c r="AG131" s="1012"/>
      <c r="AH131" s="1012"/>
      <c r="AI131" s="1012"/>
      <c r="AJ131" s="1013"/>
      <c r="AK131" s="1011">
        <v>22898023</v>
      </c>
      <c r="AL131" s="1012"/>
      <c r="AM131" s="1012"/>
      <c r="AN131" s="1012"/>
      <c r="AO131" s="1013"/>
      <c r="AP131" s="1142"/>
      <c r="AQ131" s="1143"/>
      <c r="AR131" s="1143"/>
      <c r="AS131" s="1143"/>
      <c r="AT131" s="1144"/>
      <c r="AU131" s="237"/>
      <c r="AV131" s="237"/>
      <c r="AW131" s="237"/>
      <c r="AX131" s="1114" t="s">
        <v>471</v>
      </c>
      <c r="AY131" s="1065"/>
      <c r="AZ131" s="1065"/>
      <c r="BA131" s="1065"/>
      <c r="BB131" s="1065"/>
      <c r="BC131" s="1065"/>
      <c r="BD131" s="1065"/>
      <c r="BE131" s="1066"/>
      <c r="BF131" s="1115" t="s">
        <v>112</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1" t="s">
        <v>472</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473</v>
      </c>
      <c r="W132" s="1125"/>
      <c r="X132" s="1125"/>
      <c r="Y132" s="1125"/>
      <c r="Z132" s="1126"/>
      <c r="AA132" s="1127">
        <v>4.7592281170000001</v>
      </c>
      <c r="AB132" s="1128"/>
      <c r="AC132" s="1128"/>
      <c r="AD132" s="1128"/>
      <c r="AE132" s="1129"/>
      <c r="AF132" s="1130">
        <v>4.3782394050000004</v>
      </c>
      <c r="AG132" s="1128"/>
      <c r="AH132" s="1128"/>
      <c r="AI132" s="1128"/>
      <c r="AJ132" s="1129"/>
      <c r="AK132" s="1130">
        <v>2.3394552449999999</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474</v>
      </c>
      <c r="W133" s="1108"/>
      <c r="X133" s="1108"/>
      <c r="Y133" s="1108"/>
      <c r="Z133" s="1109"/>
      <c r="AA133" s="1110">
        <v>5.6</v>
      </c>
      <c r="AB133" s="1111"/>
      <c r="AC133" s="1111"/>
      <c r="AD133" s="1111"/>
      <c r="AE133" s="1112"/>
      <c r="AF133" s="1110">
        <v>4.8</v>
      </c>
      <c r="AG133" s="1111"/>
      <c r="AH133" s="1111"/>
      <c r="AI133" s="1111"/>
      <c r="AJ133" s="1112"/>
      <c r="AK133" s="1110">
        <v>3.8</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BG23" sqref="BN23:BU2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G23" sqref="BN23:BU23"/>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G23" sqref="BN23:BU23"/>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48" t="s">
        <v>477</v>
      </c>
      <c r="L7" s="256"/>
      <c r="M7" s="257" t="s">
        <v>478</v>
      </c>
      <c r="N7" s="258"/>
    </row>
    <row r="8" spans="1:16">
      <c r="A8" s="250"/>
      <c r="B8" s="246"/>
      <c r="C8" s="246"/>
      <c r="D8" s="246"/>
      <c r="E8" s="246"/>
      <c r="F8" s="246"/>
      <c r="G8" s="259"/>
      <c r="H8" s="260"/>
      <c r="I8" s="260"/>
      <c r="J8" s="261"/>
      <c r="K8" s="1149"/>
      <c r="L8" s="262" t="s">
        <v>479</v>
      </c>
      <c r="M8" s="263" t="s">
        <v>480</v>
      </c>
      <c r="N8" s="264" t="s">
        <v>481</v>
      </c>
    </row>
    <row r="9" spans="1:16">
      <c r="A9" s="250"/>
      <c r="B9" s="246"/>
      <c r="C9" s="246"/>
      <c r="D9" s="246"/>
      <c r="E9" s="246"/>
      <c r="F9" s="246"/>
      <c r="G9" s="1150" t="s">
        <v>482</v>
      </c>
      <c r="H9" s="1151"/>
      <c r="I9" s="1151"/>
      <c r="J9" s="1152"/>
      <c r="K9" s="265">
        <v>9136098</v>
      </c>
      <c r="L9" s="266">
        <v>75858</v>
      </c>
      <c r="M9" s="267">
        <v>55721</v>
      </c>
      <c r="N9" s="268">
        <v>36.1</v>
      </c>
    </row>
    <row r="10" spans="1:16">
      <c r="A10" s="250"/>
      <c r="B10" s="246"/>
      <c r="C10" s="246"/>
      <c r="D10" s="246"/>
      <c r="E10" s="246"/>
      <c r="F10" s="246"/>
      <c r="G10" s="1150" t="s">
        <v>483</v>
      </c>
      <c r="H10" s="1151"/>
      <c r="I10" s="1151"/>
      <c r="J10" s="1152"/>
      <c r="K10" s="269">
        <v>116886</v>
      </c>
      <c r="L10" s="270">
        <v>971</v>
      </c>
      <c r="M10" s="271">
        <v>5407</v>
      </c>
      <c r="N10" s="272">
        <v>-82</v>
      </c>
    </row>
    <row r="11" spans="1:16" ht="13.5" customHeight="1">
      <c r="A11" s="250"/>
      <c r="B11" s="246"/>
      <c r="C11" s="246"/>
      <c r="D11" s="246"/>
      <c r="E11" s="246"/>
      <c r="F11" s="246"/>
      <c r="G11" s="1150" t="s">
        <v>484</v>
      </c>
      <c r="H11" s="1151"/>
      <c r="I11" s="1151"/>
      <c r="J11" s="1152"/>
      <c r="K11" s="269">
        <v>52676</v>
      </c>
      <c r="L11" s="270">
        <v>437</v>
      </c>
      <c r="M11" s="271">
        <v>4456</v>
      </c>
      <c r="N11" s="272">
        <v>-90.2</v>
      </c>
    </row>
    <row r="12" spans="1:16" ht="13.5" customHeight="1">
      <c r="A12" s="250"/>
      <c r="B12" s="246"/>
      <c r="C12" s="246"/>
      <c r="D12" s="246"/>
      <c r="E12" s="246"/>
      <c r="F12" s="246"/>
      <c r="G12" s="1150" t="s">
        <v>485</v>
      </c>
      <c r="H12" s="1151"/>
      <c r="I12" s="1151"/>
      <c r="J12" s="1152"/>
      <c r="K12" s="269">
        <v>264249</v>
      </c>
      <c r="L12" s="270">
        <v>2194</v>
      </c>
      <c r="M12" s="271">
        <v>1602</v>
      </c>
      <c r="N12" s="272">
        <v>37</v>
      </c>
    </row>
    <row r="13" spans="1:16" ht="13.5" customHeight="1">
      <c r="A13" s="250"/>
      <c r="B13" s="246"/>
      <c r="C13" s="246"/>
      <c r="D13" s="246"/>
      <c r="E13" s="246"/>
      <c r="F13" s="246"/>
      <c r="G13" s="1150" t="s">
        <v>486</v>
      </c>
      <c r="H13" s="1151"/>
      <c r="I13" s="1151"/>
      <c r="J13" s="1152"/>
      <c r="K13" s="269" t="s">
        <v>487</v>
      </c>
      <c r="L13" s="270" t="s">
        <v>487</v>
      </c>
      <c r="M13" s="271">
        <v>24</v>
      </c>
      <c r="N13" s="272" t="s">
        <v>487</v>
      </c>
    </row>
    <row r="14" spans="1:16" ht="13.5" customHeight="1">
      <c r="A14" s="250"/>
      <c r="B14" s="246"/>
      <c r="C14" s="246"/>
      <c r="D14" s="246"/>
      <c r="E14" s="246"/>
      <c r="F14" s="246"/>
      <c r="G14" s="1150" t="s">
        <v>488</v>
      </c>
      <c r="H14" s="1151"/>
      <c r="I14" s="1151"/>
      <c r="J14" s="1152"/>
      <c r="K14" s="269">
        <v>493479</v>
      </c>
      <c r="L14" s="270">
        <v>4097</v>
      </c>
      <c r="M14" s="271">
        <v>2095</v>
      </c>
      <c r="N14" s="272">
        <v>95.6</v>
      </c>
    </row>
    <row r="15" spans="1:16" ht="13.5" customHeight="1">
      <c r="A15" s="250"/>
      <c r="B15" s="246"/>
      <c r="C15" s="246"/>
      <c r="D15" s="246"/>
      <c r="E15" s="246"/>
      <c r="F15" s="246"/>
      <c r="G15" s="1150" t="s">
        <v>489</v>
      </c>
      <c r="H15" s="1151"/>
      <c r="I15" s="1151"/>
      <c r="J15" s="1152"/>
      <c r="K15" s="269">
        <v>81579</v>
      </c>
      <c r="L15" s="270">
        <v>677</v>
      </c>
      <c r="M15" s="271">
        <v>1844</v>
      </c>
      <c r="N15" s="272">
        <v>-63.3</v>
      </c>
    </row>
    <row r="16" spans="1:16">
      <c r="A16" s="250"/>
      <c r="B16" s="246"/>
      <c r="C16" s="246"/>
      <c r="D16" s="246"/>
      <c r="E16" s="246"/>
      <c r="F16" s="246"/>
      <c r="G16" s="1153" t="s">
        <v>490</v>
      </c>
      <c r="H16" s="1154"/>
      <c r="I16" s="1154"/>
      <c r="J16" s="1155"/>
      <c r="K16" s="270">
        <v>-807269</v>
      </c>
      <c r="L16" s="270">
        <v>-6703</v>
      </c>
      <c r="M16" s="271">
        <v>-4887</v>
      </c>
      <c r="N16" s="272">
        <v>37.200000000000003</v>
      </c>
    </row>
    <row r="17" spans="1:16">
      <c r="A17" s="250"/>
      <c r="B17" s="246"/>
      <c r="C17" s="246"/>
      <c r="D17" s="246"/>
      <c r="E17" s="246"/>
      <c r="F17" s="246"/>
      <c r="G17" s="1153" t="s">
        <v>171</v>
      </c>
      <c r="H17" s="1154"/>
      <c r="I17" s="1154"/>
      <c r="J17" s="1155"/>
      <c r="K17" s="270">
        <v>9337698</v>
      </c>
      <c r="L17" s="270">
        <v>77532</v>
      </c>
      <c r="M17" s="271">
        <v>66260</v>
      </c>
      <c r="N17" s="272">
        <v>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5" t="s">
        <v>495</v>
      </c>
      <c r="H21" s="1146"/>
      <c r="I21" s="1146"/>
      <c r="J21" s="1147"/>
      <c r="K21" s="282">
        <v>7.88</v>
      </c>
      <c r="L21" s="283">
        <v>6.58</v>
      </c>
      <c r="M21" s="284">
        <v>1.3</v>
      </c>
      <c r="N21" s="251"/>
      <c r="O21" s="285"/>
      <c r="P21" s="281"/>
    </row>
    <row r="22" spans="1:16" s="286" customFormat="1">
      <c r="A22" s="281"/>
      <c r="B22" s="251"/>
      <c r="C22" s="251"/>
      <c r="D22" s="251"/>
      <c r="E22" s="251"/>
      <c r="F22" s="251"/>
      <c r="G22" s="1145" t="s">
        <v>496</v>
      </c>
      <c r="H22" s="1146"/>
      <c r="I22" s="1146"/>
      <c r="J22" s="1147"/>
      <c r="K22" s="287">
        <v>97.5</v>
      </c>
      <c r="L22" s="288">
        <v>99.7</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48" t="s">
        <v>477</v>
      </c>
      <c r="L30" s="256"/>
      <c r="M30" s="257" t="s">
        <v>478</v>
      </c>
      <c r="N30" s="258"/>
    </row>
    <row r="31" spans="1:16">
      <c r="A31" s="250"/>
      <c r="B31" s="246"/>
      <c r="C31" s="246"/>
      <c r="D31" s="246"/>
      <c r="E31" s="246"/>
      <c r="F31" s="246"/>
      <c r="G31" s="259"/>
      <c r="H31" s="260"/>
      <c r="I31" s="260"/>
      <c r="J31" s="261"/>
      <c r="K31" s="1149"/>
      <c r="L31" s="262" t="s">
        <v>479</v>
      </c>
      <c r="M31" s="263" t="s">
        <v>480</v>
      </c>
      <c r="N31" s="264" t="s">
        <v>481</v>
      </c>
    </row>
    <row r="32" spans="1:16" ht="27" customHeight="1">
      <c r="A32" s="250"/>
      <c r="B32" s="246"/>
      <c r="C32" s="246"/>
      <c r="D32" s="246"/>
      <c r="E32" s="246"/>
      <c r="F32" s="246"/>
      <c r="G32" s="1161" t="s">
        <v>500</v>
      </c>
      <c r="H32" s="1162"/>
      <c r="I32" s="1162"/>
      <c r="J32" s="1163"/>
      <c r="K32" s="296">
        <v>4618465</v>
      </c>
      <c r="L32" s="296">
        <v>38348</v>
      </c>
      <c r="M32" s="297">
        <v>35238</v>
      </c>
      <c r="N32" s="298">
        <v>8.8000000000000007</v>
      </c>
    </row>
    <row r="33" spans="1:16" ht="13.5" customHeight="1">
      <c r="A33" s="250"/>
      <c r="B33" s="246"/>
      <c r="C33" s="246"/>
      <c r="D33" s="246"/>
      <c r="E33" s="246"/>
      <c r="F33" s="246"/>
      <c r="G33" s="1161" t="s">
        <v>501</v>
      </c>
      <c r="H33" s="1162"/>
      <c r="I33" s="1162"/>
      <c r="J33" s="1163"/>
      <c r="K33" s="296" t="s">
        <v>487</v>
      </c>
      <c r="L33" s="296" t="s">
        <v>487</v>
      </c>
      <c r="M33" s="297" t="s">
        <v>487</v>
      </c>
      <c r="N33" s="298" t="s">
        <v>487</v>
      </c>
    </row>
    <row r="34" spans="1:16" ht="27" customHeight="1">
      <c r="A34" s="250"/>
      <c r="B34" s="246"/>
      <c r="C34" s="246"/>
      <c r="D34" s="246"/>
      <c r="E34" s="246"/>
      <c r="F34" s="246"/>
      <c r="G34" s="1161" t="s">
        <v>502</v>
      </c>
      <c r="H34" s="1162"/>
      <c r="I34" s="1162"/>
      <c r="J34" s="1163"/>
      <c r="K34" s="296" t="s">
        <v>487</v>
      </c>
      <c r="L34" s="296" t="s">
        <v>487</v>
      </c>
      <c r="M34" s="297">
        <v>9</v>
      </c>
      <c r="N34" s="298" t="s">
        <v>487</v>
      </c>
    </row>
    <row r="35" spans="1:16" ht="27" customHeight="1">
      <c r="A35" s="250"/>
      <c r="B35" s="246"/>
      <c r="C35" s="246"/>
      <c r="D35" s="246"/>
      <c r="E35" s="246"/>
      <c r="F35" s="246"/>
      <c r="G35" s="1161" t="s">
        <v>503</v>
      </c>
      <c r="H35" s="1162"/>
      <c r="I35" s="1162"/>
      <c r="J35" s="1163"/>
      <c r="K35" s="296">
        <v>1446369</v>
      </c>
      <c r="L35" s="296">
        <v>12009</v>
      </c>
      <c r="M35" s="297">
        <v>12777</v>
      </c>
      <c r="N35" s="298">
        <v>-6</v>
      </c>
    </row>
    <row r="36" spans="1:16" ht="27" customHeight="1">
      <c r="A36" s="250"/>
      <c r="B36" s="246"/>
      <c r="C36" s="246"/>
      <c r="D36" s="246"/>
      <c r="E36" s="246"/>
      <c r="F36" s="246"/>
      <c r="G36" s="1161" t="s">
        <v>504</v>
      </c>
      <c r="H36" s="1162"/>
      <c r="I36" s="1162"/>
      <c r="J36" s="1163"/>
      <c r="K36" s="296" t="s">
        <v>487</v>
      </c>
      <c r="L36" s="296" t="s">
        <v>487</v>
      </c>
      <c r="M36" s="297">
        <v>1670</v>
      </c>
      <c r="N36" s="298" t="s">
        <v>487</v>
      </c>
    </row>
    <row r="37" spans="1:16" ht="13.5" customHeight="1">
      <c r="A37" s="250"/>
      <c r="B37" s="246"/>
      <c r="C37" s="246"/>
      <c r="D37" s="246"/>
      <c r="E37" s="246"/>
      <c r="F37" s="246"/>
      <c r="G37" s="1161" t="s">
        <v>505</v>
      </c>
      <c r="H37" s="1162"/>
      <c r="I37" s="1162"/>
      <c r="J37" s="1163"/>
      <c r="K37" s="296">
        <v>182808</v>
      </c>
      <c r="L37" s="296">
        <v>1518</v>
      </c>
      <c r="M37" s="297">
        <v>592</v>
      </c>
      <c r="N37" s="298">
        <v>156.4</v>
      </c>
    </row>
    <row r="38" spans="1:16" ht="27" customHeight="1">
      <c r="A38" s="250"/>
      <c r="B38" s="246"/>
      <c r="C38" s="246"/>
      <c r="D38" s="246"/>
      <c r="E38" s="246"/>
      <c r="F38" s="246"/>
      <c r="G38" s="1164" t="s">
        <v>506</v>
      </c>
      <c r="H38" s="1165"/>
      <c r="I38" s="1165"/>
      <c r="J38" s="1166"/>
      <c r="K38" s="299" t="s">
        <v>487</v>
      </c>
      <c r="L38" s="299" t="s">
        <v>487</v>
      </c>
      <c r="M38" s="300">
        <v>0</v>
      </c>
      <c r="N38" s="301" t="s">
        <v>487</v>
      </c>
      <c r="O38" s="295"/>
    </row>
    <row r="39" spans="1:16">
      <c r="A39" s="250"/>
      <c r="B39" s="246"/>
      <c r="C39" s="246"/>
      <c r="D39" s="246"/>
      <c r="E39" s="246"/>
      <c r="F39" s="246"/>
      <c r="G39" s="1164" t="s">
        <v>507</v>
      </c>
      <c r="H39" s="1165"/>
      <c r="I39" s="1165"/>
      <c r="J39" s="1166"/>
      <c r="K39" s="302">
        <v>-1223081</v>
      </c>
      <c r="L39" s="302">
        <v>-10155</v>
      </c>
      <c r="M39" s="303">
        <v>-7965</v>
      </c>
      <c r="N39" s="304">
        <v>27.5</v>
      </c>
      <c r="O39" s="295"/>
    </row>
    <row r="40" spans="1:16" ht="27" customHeight="1">
      <c r="A40" s="250"/>
      <c r="B40" s="246"/>
      <c r="C40" s="246"/>
      <c r="D40" s="246"/>
      <c r="E40" s="246"/>
      <c r="F40" s="246"/>
      <c r="G40" s="1161" t="s">
        <v>508</v>
      </c>
      <c r="H40" s="1162"/>
      <c r="I40" s="1162"/>
      <c r="J40" s="1163"/>
      <c r="K40" s="302">
        <v>-4488872</v>
      </c>
      <c r="L40" s="302">
        <v>-37272</v>
      </c>
      <c r="M40" s="303">
        <v>-31941</v>
      </c>
      <c r="N40" s="304">
        <v>16.7</v>
      </c>
      <c r="O40" s="295"/>
    </row>
    <row r="41" spans="1:16">
      <c r="A41" s="250"/>
      <c r="B41" s="246"/>
      <c r="C41" s="246"/>
      <c r="D41" s="246"/>
      <c r="E41" s="246"/>
      <c r="F41" s="246"/>
      <c r="G41" s="1167" t="s">
        <v>282</v>
      </c>
      <c r="H41" s="1168"/>
      <c r="I41" s="1168"/>
      <c r="J41" s="1169"/>
      <c r="K41" s="296">
        <v>535689</v>
      </c>
      <c r="L41" s="302">
        <v>4448</v>
      </c>
      <c r="M41" s="303">
        <v>10381</v>
      </c>
      <c r="N41" s="304">
        <v>-57.2</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6" t="s">
        <v>477</v>
      </c>
      <c r="J49" s="1158" t="s">
        <v>512</v>
      </c>
      <c r="K49" s="1159"/>
      <c r="L49" s="1159"/>
      <c r="M49" s="1159"/>
      <c r="N49" s="1160"/>
    </row>
    <row r="50" spans="1:14">
      <c r="A50" s="250"/>
      <c r="B50" s="246"/>
      <c r="C50" s="246"/>
      <c r="D50" s="246"/>
      <c r="E50" s="246"/>
      <c r="F50" s="246"/>
      <c r="G50" s="314"/>
      <c r="H50" s="315"/>
      <c r="I50" s="1157"/>
      <c r="J50" s="316" t="s">
        <v>513</v>
      </c>
      <c r="K50" s="317" t="s">
        <v>514</v>
      </c>
      <c r="L50" s="318" t="s">
        <v>515</v>
      </c>
      <c r="M50" s="319" t="s">
        <v>516</v>
      </c>
      <c r="N50" s="320" t="s">
        <v>517</v>
      </c>
    </row>
    <row r="51" spans="1:14">
      <c r="A51" s="250"/>
      <c r="B51" s="246"/>
      <c r="C51" s="246"/>
      <c r="D51" s="246"/>
      <c r="E51" s="246"/>
      <c r="F51" s="246"/>
      <c r="G51" s="312" t="s">
        <v>518</v>
      </c>
      <c r="H51" s="313"/>
      <c r="I51" s="321">
        <v>5949907</v>
      </c>
      <c r="J51" s="322">
        <v>48302</v>
      </c>
      <c r="K51" s="323">
        <v>68.599999999999994</v>
      </c>
      <c r="L51" s="324">
        <v>43493</v>
      </c>
      <c r="M51" s="325">
        <v>5</v>
      </c>
      <c r="N51" s="326">
        <v>63.6</v>
      </c>
    </row>
    <row r="52" spans="1:14">
      <c r="A52" s="250"/>
      <c r="B52" s="246"/>
      <c r="C52" s="246"/>
      <c r="D52" s="246"/>
      <c r="E52" s="246"/>
      <c r="F52" s="246"/>
      <c r="G52" s="327"/>
      <c r="H52" s="328" t="s">
        <v>519</v>
      </c>
      <c r="I52" s="329">
        <v>4917905</v>
      </c>
      <c r="J52" s="330">
        <v>39924</v>
      </c>
      <c r="K52" s="331">
        <v>152</v>
      </c>
      <c r="L52" s="332">
        <v>23254</v>
      </c>
      <c r="M52" s="333">
        <v>4</v>
      </c>
      <c r="N52" s="334">
        <v>148</v>
      </c>
    </row>
    <row r="53" spans="1:14">
      <c r="A53" s="250"/>
      <c r="B53" s="246"/>
      <c r="C53" s="246"/>
      <c r="D53" s="246"/>
      <c r="E53" s="246"/>
      <c r="F53" s="246"/>
      <c r="G53" s="312" t="s">
        <v>520</v>
      </c>
      <c r="H53" s="313"/>
      <c r="I53" s="321">
        <v>2991922</v>
      </c>
      <c r="J53" s="322">
        <v>24345</v>
      </c>
      <c r="K53" s="323">
        <v>-49.6</v>
      </c>
      <c r="L53" s="324">
        <v>50840</v>
      </c>
      <c r="M53" s="325">
        <v>16.899999999999999</v>
      </c>
      <c r="N53" s="326">
        <v>-66.5</v>
      </c>
    </row>
    <row r="54" spans="1:14">
      <c r="A54" s="250"/>
      <c r="B54" s="246"/>
      <c r="C54" s="246"/>
      <c r="D54" s="246"/>
      <c r="E54" s="246"/>
      <c r="F54" s="246"/>
      <c r="G54" s="327"/>
      <c r="H54" s="328" t="s">
        <v>519</v>
      </c>
      <c r="I54" s="329">
        <v>2193139</v>
      </c>
      <c r="J54" s="330">
        <v>17845</v>
      </c>
      <c r="K54" s="331">
        <v>-55.3</v>
      </c>
      <c r="L54" s="332">
        <v>25367</v>
      </c>
      <c r="M54" s="333">
        <v>9.1</v>
      </c>
      <c r="N54" s="334">
        <v>-64.400000000000006</v>
      </c>
    </row>
    <row r="55" spans="1:14">
      <c r="A55" s="250"/>
      <c r="B55" s="246"/>
      <c r="C55" s="246"/>
      <c r="D55" s="246"/>
      <c r="E55" s="246"/>
      <c r="F55" s="246"/>
      <c r="G55" s="312" t="s">
        <v>521</v>
      </c>
      <c r="H55" s="313"/>
      <c r="I55" s="321">
        <v>5607227</v>
      </c>
      <c r="J55" s="322">
        <v>45974</v>
      </c>
      <c r="K55" s="323">
        <v>88.8</v>
      </c>
      <c r="L55" s="324">
        <v>53605</v>
      </c>
      <c r="M55" s="325">
        <v>5.4</v>
      </c>
      <c r="N55" s="326">
        <v>83.4</v>
      </c>
    </row>
    <row r="56" spans="1:14">
      <c r="A56" s="250"/>
      <c r="B56" s="246"/>
      <c r="C56" s="246"/>
      <c r="D56" s="246"/>
      <c r="E56" s="246"/>
      <c r="F56" s="246"/>
      <c r="G56" s="327"/>
      <c r="H56" s="328" t="s">
        <v>519</v>
      </c>
      <c r="I56" s="329">
        <v>4404523</v>
      </c>
      <c r="J56" s="330">
        <v>36113</v>
      </c>
      <c r="K56" s="331">
        <v>102.4</v>
      </c>
      <c r="L56" s="332">
        <v>28343</v>
      </c>
      <c r="M56" s="333">
        <v>11.7</v>
      </c>
      <c r="N56" s="334">
        <v>90.7</v>
      </c>
    </row>
    <row r="57" spans="1:14">
      <c r="A57" s="250"/>
      <c r="B57" s="246"/>
      <c r="C57" s="246"/>
      <c r="D57" s="246"/>
      <c r="E57" s="246"/>
      <c r="F57" s="246"/>
      <c r="G57" s="312" t="s">
        <v>522</v>
      </c>
      <c r="H57" s="313"/>
      <c r="I57" s="321">
        <v>10016906</v>
      </c>
      <c r="J57" s="322">
        <v>82659</v>
      </c>
      <c r="K57" s="323">
        <v>79.8</v>
      </c>
      <c r="L57" s="324">
        <v>46440</v>
      </c>
      <c r="M57" s="325">
        <v>-13.4</v>
      </c>
      <c r="N57" s="326">
        <v>93.2</v>
      </c>
    </row>
    <row r="58" spans="1:14">
      <c r="A58" s="250"/>
      <c r="B58" s="246"/>
      <c r="C58" s="246"/>
      <c r="D58" s="246"/>
      <c r="E58" s="246"/>
      <c r="F58" s="246"/>
      <c r="G58" s="327"/>
      <c r="H58" s="328" t="s">
        <v>519</v>
      </c>
      <c r="I58" s="329">
        <v>8984651</v>
      </c>
      <c r="J58" s="330">
        <v>74141</v>
      </c>
      <c r="K58" s="331">
        <v>105.3</v>
      </c>
      <c r="L58" s="332">
        <v>27658</v>
      </c>
      <c r="M58" s="333">
        <v>-2.4</v>
      </c>
      <c r="N58" s="334">
        <v>107.7</v>
      </c>
    </row>
    <row r="59" spans="1:14">
      <c r="A59" s="250"/>
      <c r="B59" s="246"/>
      <c r="C59" s="246"/>
      <c r="D59" s="246"/>
      <c r="E59" s="246"/>
      <c r="F59" s="246"/>
      <c r="G59" s="312" t="s">
        <v>523</v>
      </c>
      <c r="H59" s="313"/>
      <c r="I59" s="321">
        <v>3085709</v>
      </c>
      <c r="J59" s="322">
        <v>25621</v>
      </c>
      <c r="K59" s="323">
        <v>-69</v>
      </c>
      <c r="L59" s="324">
        <v>63257</v>
      </c>
      <c r="M59" s="325">
        <v>36.200000000000003</v>
      </c>
      <c r="N59" s="326">
        <v>-105.2</v>
      </c>
    </row>
    <row r="60" spans="1:14">
      <c r="A60" s="250"/>
      <c r="B60" s="246"/>
      <c r="C60" s="246"/>
      <c r="D60" s="246"/>
      <c r="E60" s="246"/>
      <c r="F60" s="246"/>
      <c r="G60" s="327"/>
      <c r="H60" s="328" t="s">
        <v>519</v>
      </c>
      <c r="I60" s="335">
        <v>2138479</v>
      </c>
      <c r="J60" s="330">
        <v>17756</v>
      </c>
      <c r="K60" s="331">
        <v>-76.099999999999994</v>
      </c>
      <c r="L60" s="332">
        <v>27259</v>
      </c>
      <c r="M60" s="333">
        <v>-1.4</v>
      </c>
      <c r="N60" s="334">
        <v>-74.7</v>
      </c>
    </row>
    <row r="61" spans="1:14">
      <c r="A61" s="250"/>
      <c r="B61" s="246"/>
      <c r="C61" s="246"/>
      <c r="D61" s="246"/>
      <c r="E61" s="246"/>
      <c r="F61" s="246"/>
      <c r="G61" s="312" t="s">
        <v>524</v>
      </c>
      <c r="H61" s="336"/>
      <c r="I61" s="337">
        <v>5530334</v>
      </c>
      <c r="J61" s="338">
        <v>45380</v>
      </c>
      <c r="K61" s="339">
        <v>23.7</v>
      </c>
      <c r="L61" s="340">
        <v>51527</v>
      </c>
      <c r="M61" s="341">
        <v>10</v>
      </c>
      <c r="N61" s="326">
        <v>13.7</v>
      </c>
    </row>
    <row r="62" spans="1:14">
      <c r="A62" s="250"/>
      <c r="B62" s="246"/>
      <c r="C62" s="246"/>
      <c r="D62" s="246"/>
      <c r="E62" s="246"/>
      <c r="F62" s="246"/>
      <c r="G62" s="327"/>
      <c r="H62" s="328" t="s">
        <v>519</v>
      </c>
      <c r="I62" s="329">
        <v>4527739</v>
      </c>
      <c r="J62" s="330">
        <v>37156</v>
      </c>
      <c r="K62" s="331">
        <v>45.7</v>
      </c>
      <c r="L62" s="332">
        <v>26376</v>
      </c>
      <c r="M62" s="333">
        <v>4.2</v>
      </c>
      <c r="N62" s="334">
        <v>41.5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G23" sqref="BN23:BU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G23" sqref="BN23:BU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G23" sqref="BN23:BU2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0" t="s">
        <v>3</v>
      </c>
      <c r="D47" s="1170"/>
      <c r="E47" s="1171"/>
      <c r="F47" s="11">
        <v>15.64</v>
      </c>
      <c r="G47" s="12">
        <v>14.55</v>
      </c>
      <c r="H47" s="12">
        <v>16.04</v>
      </c>
      <c r="I47" s="12">
        <v>14.11</v>
      </c>
      <c r="J47" s="13">
        <v>14.49</v>
      </c>
    </row>
    <row r="48" spans="2:10" ht="57.75" customHeight="1">
      <c r="B48" s="14"/>
      <c r="C48" s="1172" t="s">
        <v>4</v>
      </c>
      <c r="D48" s="1172"/>
      <c r="E48" s="1173"/>
      <c r="F48" s="15">
        <v>5.66</v>
      </c>
      <c r="G48" s="16">
        <v>7.99</v>
      </c>
      <c r="H48" s="16">
        <v>6.89</v>
      </c>
      <c r="I48" s="16">
        <v>9.06</v>
      </c>
      <c r="J48" s="17">
        <v>8.89</v>
      </c>
    </row>
    <row r="49" spans="2:10" ht="57.75" customHeight="1" thickBot="1">
      <c r="B49" s="18"/>
      <c r="C49" s="1174" t="s">
        <v>5</v>
      </c>
      <c r="D49" s="1174"/>
      <c r="E49" s="1175"/>
      <c r="F49" s="19" t="s">
        <v>531</v>
      </c>
      <c r="G49" s="20">
        <v>1.94</v>
      </c>
      <c r="H49" s="20">
        <v>0.2</v>
      </c>
      <c r="I49" s="20">
        <v>0.52</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2018-11-20T08:01:17Z</cp:lastPrinted>
  <dcterms:created xsi:type="dcterms:W3CDTF">2018-01-24T04:05:38Z</dcterms:created>
  <dcterms:modified xsi:type="dcterms:W3CDTF">2018-11-27T02:18:47Z</dcterms:modified>
  <cp:category/>
</cp:coreProperties>
</file>