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令和３年度財政状況資料集の作成について（2回目・地方公会計関係）\03市町→県\"/>
    </mc:Choice>
  </mc:AlternateContent>
  <xr:revisionPtr revIDLastSave="0" documentId="13_ncr:1_{E8791461-413D-4774-BE8D-F3236E10CE2D}" xr6:coauthVersionLast="47" xr6:coauthVersionMax="47" xr10:uidLastSave="{00000000-0000-0000-0000-000000000000}"/>
  <bookViews>
    <workbookView xWindow="-7500" yWindow="-16320" windowWidth="29040" windowHeight="15840" tabRatio="900" firstSheet="9"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s="1"/>
  <c r="AM35" i="10" l="1"/>
  <c r="BE34" i="10"/>
  <c r="BE35"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<sst xmlns="http://schemas.openxmlformats.org/spreadsheetml/2006/main" count="1100" uniqueCount="603">
  <si>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</si>
  <si>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</si>
  <si>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</si>
  <si>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</si>
  <si>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</si>
  <si>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</si>
  <si>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</si>
  <si>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</si>
  <si>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</si>
  <si>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</si>
  <si>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</si>
  <si>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</si>
  <si>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</si>
  <si>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</si>
  <si>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</si>
  <si>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</si>
  <si>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</si>
  <si>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</si>
  <si>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</si>
  <si>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</si>
  <si>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</si>
  <si>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</si>
  <si>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</si>
  <si>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</si>
  <si>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</si>
  <si>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</si>
  <si>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</si>
  <si>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</si>
  <si>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</si>
  <si>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</si>
  <si>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</si>
  <si>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</si>
  <si>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</si>
  <si>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</si>
  <si>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</si>
  <si>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</si>
  <si>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</si>
  <si>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</si>
  <si>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</si>
  <si>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</si>
  <si>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</si>
  <si>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</si>
  <si>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</si>
  <si>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</si>
  <si>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</si>
  <si>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</si>
  <si>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</si>
  <si>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</si>
  <si>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</si>
  <si>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</si>
  <si>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</si>
  <si>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</si>
  <si>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</si>
  <si>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</si>
  <si>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</si>
  <si>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</si>
  <si>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</si>
  <si>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</si>
  <si>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</si>
  <si>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</si>
  <si>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</si>
  <si>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</si>
  <si>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</si>
  <si>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</si>
  <si>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</si>
  <si>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</si>
  <si>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</si>
  <si>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</si>
  <si>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</si>
  <si>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</si>
  <si>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</si>
  <si>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</si>
  <si>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</si>
  <si>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</si>
  <si>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</si>
  <si>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</si>
  <si>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</si>
  <si>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</si>
  <si>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</si>
  <si>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</si>
  <si>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</si>
  <si>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</si>
  <si>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</si>
  <si>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</si>
  <si>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</si>
  <si>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</si>
  <si>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</si>
  <si>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</si>
  <si>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</si>
  <si>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</si>
  <si>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</si>
  <si>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</si>
  <si>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</si>
  <si>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</si>
  <si>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</si>
  <si>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</si>
  <si>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</si>
  <si>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</si>
  <si>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栃木市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</si>
  <si>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</si>
  <si>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</si>
  <si>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</si>
  <si>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</si>
  <si>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</si>
  <si>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</si>
  <si>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</si>
  <si>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</si>
  <si>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</si>
  <si>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</si>
  <si>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</si>
  <si>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</si>
  <si>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</si>
  <si>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</si>
  <si>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</si>
  <si>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</si>
  <si>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</si>
  <si>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</si>
  <si>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</si>
  <si>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</si>
  <si>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</si>
  <si>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</si>
  <si>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</si>
  <si>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</si>
  <si>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</si>
  <si>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</si>
  <si>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</si>
  <si>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</si>
  <si>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</si>
  <si>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</si>
  <si>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</si>
  <si>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</si>
  <si>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</si>
  <si>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</si>
  <si>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</si>
  <si>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</si>
  <si>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</si>
  <si>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</si>
  <si>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</si>
  <si>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</si>
  <si>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</si>
  <si>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</si>
  <si>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</si>
  <si>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</si>
  <si>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</si>
  <si>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</si>
  <si>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</si>
  <si>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</si>
  <si>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</si>
  <si>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</si>
  <si>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</si>
  <si>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</si>
  <si>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</si>
  <si>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</si>
  <si>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</si>
  <si>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</si>
  <si>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</si>
  <si>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</si>
  <si>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</si>
  <si>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</si>
  <si>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</si>
  <si>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</si>
  <si>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</si>
  <si>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</si>
  <si>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</si>
  <si>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</si>
  <si>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</si>
  <si>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</si>
  <si>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</si>
  <si>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</si>
  <si>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</si>
  <si>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</si>
  <si>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</si>
  <si>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</si>
  <si>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</si>
  <si>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</si>
  <si>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</si>
  <si>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</si>
  <si>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</si>
  <si>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</si>
  <si>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</si>
  <si>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</si>
  <si>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</si>
  <si>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</si>
  <si>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</si>
  <si>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</si>
  <si>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</si>
  <si>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</si>
  <si>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</si>
  <si>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</si>
  <si>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</si>
  <si>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</si>
  <si>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</si>
  <si>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</si>
  <si>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</si>
  <si>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</si>
  <si>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</si>
  <si>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</si>
  <si>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</si>
  <si>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</si>
  <si>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</si>
  <si>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</si>
  <si>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</si>
  <si>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</si>
  <si>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</si>
  <si>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</si>
  <si>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</si>
  <si>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</si>
  <si>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</si>
  <si>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</si>
  <si>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</si>
  <si>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</si>
  <si>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</si>
  <si>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栃木県栃木市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</si>
  <si>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</si>
  <si>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</si>
  <si>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</si>
  <si>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</si>
  <si>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</si>
  <si>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</si>
  <si>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</si>
  <si>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</si>
  <si>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</si>
  <si>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</si>
  <si>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</si>
  <si>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</si>
  <si>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</si>
  <si>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</si>
  <si>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</si>
  <si>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</si>
  <si>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</si>
  <si>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</si>
  <si>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</si>
  <si>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</si>
  <si>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</si>
  <si>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</si>
  <si>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</si>
  <si>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</si>
  <si>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</si>
  <si>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</si>
  <si>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</si>
  <si>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</si>
  <si>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</si>
  <si>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</si>
  <si>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</si>
  <si>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</si>
  <si>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</si>
  <si>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</si>
  <si>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</si>
  <si>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</si>
  <si>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</si>
  <si>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</si>
  <si>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</si>
  <si>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</si>
  <si>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</si>
  <si>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</si>
  <si>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</si>
  <si>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</si>
  <si>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</si>
  <si>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</si>
  <si>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</si>
  <si>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</si>
  <si>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</si>
  <si>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</si>
  <si>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</si>
  <si>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</si>
  <si>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</si>
  <si>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</si>
  <si>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</si>
  <si>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</si>
  <si>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</si>
  <si>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</si>
  <si>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</si>
  <si>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</si>
  <si>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</si>
  <si>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</si>
  <si>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</si>
  <si>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</si>
  <si>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</si>
  <si>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</si>
  <si>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</si>
  <si>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</si>
  <si>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</si>
  <si>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</si>
  <si>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</si>
  <si>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</si>
  <si>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</si>
  <si>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</si>
  <si>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</si>
  <si>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</si>
  <si>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</si>
  <si>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</si>
  <si>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</si>
  <si>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</si>
  <si>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</si>
  <si>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</si>
  <si>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</si>
  <si>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</si>
  <si>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</si>
  <si>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</si>
  <si>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</si>
  <si>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</si>
  <si>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</si>
  <si>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</si>
  <si>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</si>
  <si>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</si>
  <si>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</si>
  <si>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</si>
  <si>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</si>
  <si>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</si>
  <si>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</si>
  <si>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</si>
  <si>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</si>
  <si>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</si>
  <si>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</si>
  <si>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</si>
  <si>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</si>
  <si>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</si>
  <si>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</si>
  <si>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</si>
  <si>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</si>
  <si>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</si>
  <si>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</si>
  <si>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</si>
  <si>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</si>
  <si>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</si>
  <si>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</si>
  <si>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</si>
  <si>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</si>
  <si>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</si>
  <si>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</si>
  <si>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</si>
  <si>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</si>
  <si>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</si>
  <si>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</si>
  <si>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</si>
  <si>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</si>
  <si>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</si>
  <si>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</si>
  <si>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</si>
  <si>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</si>
  <si>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</si>
  <si>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</si>
  <si>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</si>
  <si>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</si>
  <si>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</si>
  <si>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</si>
  <si>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</si>
  <si>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</si>
  <si>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</si>
  <si>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</si>
  <si>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</si>
  <si>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</si>
  <si>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</si>
  <si>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</si>
  <si>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</si>
  <si>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</si>
  <si>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</si>
  <si>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</si>
  <si>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</si>
  <si>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</si>
  <si>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</si>
  <si>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</si>
  <si>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</si>
  <si>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</si>
  <si>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</si>
  <si>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</si>
  <si>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栃木県栃木市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</si>
  <si>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</si>
  <si>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</si>
  <si>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</si>
  <si>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</si>
  <si>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</si>
  <si>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</si>
  <si>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</si>
  <si>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</si>
  <si>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</si>
  <si>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</si>
  <si>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</si>
  <si>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</si>
  <si>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</si>
  <si>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</si>
  <si>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</si>
  <si>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</si>
  <si>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</si>
  <si>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</si>
  <si>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</si>
  <si>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</si>
  <si>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</si>
  <si>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</si>
  <si>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</si>
  <si>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</si>
  <si>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</si>
  <si>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</si>
  <si>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</si>
  <si>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</si>
  <si>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</si>
  <si>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</si>
  <si>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</si>
  <si>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</si>
  <si>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</si>
  <si>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</si>
  <si>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</si>
  <si>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</si>
  <si>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</si>
  <si>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</si>
  <si>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</si>
  <si>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栃木インター西産業団地特別会計</t>
    <phoneticPr fontId="5"/>
  </si>
  <si>
    <t>法非適用企業</t>
    <phoneticPr fontId="5"/>
  </si>
  <si>
    <t>平川産業団地特別会計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</si>
  <si>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</si>
  <si>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</si>
  <si>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</si>
  <si>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</si>
  <si>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</si>
  <si>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</si>
  <si>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</si>
  <si>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</si>
  <si>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</si>
  <si>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</si>
  <si>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</si>
  <si>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</si>
  <si>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</si>
  <si>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</si>
  <si>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</si>
  <si>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</si>
  <si>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</si>
  <si>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</si>
  <si>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</si>
  <si>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</si>
  <si>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</si>
  <si>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</si>
  <si>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</si>
  <si>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</si>
  <si>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</si>
  <si>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</si>
  <si>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</si>
  <si>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</si>
  <si>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</si>
  <si>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</si>
  <si>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</si>
  <si>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</si>
  <si>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</si>
  <si>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</si>
  <si>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</si>
  <si>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</si>
  <si>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</si>
  <si>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</si>
  <si>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</si>
  <si>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</si>
  <si>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</si>
  <si>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</si>
  <si>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</si>
  <si>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</si>
  <si>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</si>
  <si>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</si>
  <si>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</si>
  <si>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</si>
  <si>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</si>
  <si>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</si>
  <si>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</si>
  <si>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</si>
  <si>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</si>
  <si>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</si>
  <si>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</si>
  <si>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</si>
  <si>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</si>
  <si>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</si>
  <si>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</si>
  <si>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</si>
  <si>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</si>
  <si>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</si>
  <si>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</si>
  <si>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</si>
  <si>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</si>
  <si>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</si>
  <si>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</si>
  <si>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</si>
  <si>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</si>
  <si>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</si>
  <si>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</si>
  <si>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</si>
  <si>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</si>
  <si>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</si>
  <si>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</si>
  <si>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</si>
  <si>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</si>
  <si>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</si>
  <si>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</si>
  <si>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</si>
  <si>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</si>
  <si>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</si>
  <si>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</si>
  <si>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</si>
  <si>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</si>
  <si>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</si>
  <si>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</si>
  <si>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</si>
  <si>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</si>
  <si>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</si>
  <si>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</si>
  <si>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</si>
  <si>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</si>
  <si>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</si>
  <si>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</si>
  <si>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</si>
  <si>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</si>
  <si>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</si>
  <si>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</si>
  <si>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</si>
  <si>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</si>
  <si>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</si>
  <si>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</si>
  <si>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</si>
  <si>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</si>
  <si>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</si>
  <si>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</si>
  <si>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</si>
  <si>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</si>
  <si>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</si>
  <si>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</si>
  <si>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</si>
  <si>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</si>
  <si>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</si>
  <si>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</si>
  <si>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</si>
  <si>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</si>
  <si>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</si>
  <si>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</si>
  <si>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</si>
  <si>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</si>
  <si>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</si>
  <si>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</si>
  <si>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</si>
  <si>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</si>
  <si>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</si>
  <si>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</si>
  <si>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</si>
  <si>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</si>
  <si>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</si>
  <si>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</si>
  <si>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</si>
  <si>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</si>
  <si>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</si>
  <si>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</si>
  <si>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</si>
  <si>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</si>
  <si>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</si>
  <si>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</si>
  <si>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</si>
  <si>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</si>
  <si>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</si>
  <si>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</si>
  <si>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</si>
  <si>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</si>
  <si>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</si>
  <si>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</si>
  <si>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</si>
  <si>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4.99</t>
  </si>
  <si>
    <t>一般会計</t>
  </si>
  <si>
    <t>水道事業会計</t>
  </si>
  <si>
    <t>下水道事業会計</t>
  </si>
  <si>
    <t>介護保険特別会計</t>
  </si>
  <si>
    <t>国民健康保険特別会計</t>
  </si>
  <si>
    <t>後期高齢者医療特別会計</t>
  </si>
  <si>
    <t>栃木インター西産業団地特別会計</t>
  </si>
  <si>
    <t>平川産業団地特別会計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</si>
  <si>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</si>
  <si>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</si>
  <si>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</si>
  <si>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</si>
  <si>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</si>
  <si>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</si>
  <si>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</si>
  <si>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</si>
  <si>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大澤基金</t>
    <rPh sb="0" eb="2">
      <t>オオサワ</t>
    </rPh>
    <rPh sb="2" eb="4">
      <t>キキン</t>
    </rPh>
    <phoneticPr fontId="5"/>
  </si>
  <si>
    <t>公共施設整備等基金</t>
    <rPh sb="0" eb="9">
      <t>コウキョウシセツセイビトウキキン</t>
    </rPh>
    <phoneticPr fontId="5"/>
  </si>
  <si>
    <t>庁舎建設基金</t>
    <rPh sb="0" eb="6">
      <t>チョウシャケンセツキキン</t>
    </rPh>
    <phoneticPr fontId="5"/>
  </si>
  <si>
    <t>新型コロナウイルス感染症対策基金</t>
    <rPh sb="0" eb="2">
      <t>シンガタ</t>
    </rPh>
    <rPh sb="9" eb="16">
      <t>カンセンショウタイサクキキン</t>
    </rPh>
    <phoneticPr fontId="5"/>
  </si>
  <si>
    <t>新型コロナウイルス緊急利子補助基金</t>
    <rPh sb="0" eb="2">
      <t>シンガタ</t>
    </rPh>
    <rPh sb="9" eb="11">
      <t>キンキュウ</t>
    </rPh>
    <rPh sb="11" eb="13">
      <t>リシ</t>
    </rPh>
    <rPh sb="13" eb="15">
      <t>ホジョ</t>
    </rPh>
    <rPh sb="15" eb="17">
      <t>キキン</t>
    </rPh>
    <phoneticPr fontId="5"/>
  </si>
  <si>
    <t>－</t>
    <phoneticPr fontId="2"/>
  </si>
  <si>
    <t>佐野地区衛生施設組合</t>
    <rPh sb="0" eb="2">
      <t>サノ</t>
    </rPh>
    <rPh sb="2" eb="4">
      <t>チク</t>
    </rPh>
    <rPh sb="4" eb="6">
      <t>エイセイ</t>
    </rPh>
    <rPh sb="6" eb="8">
      <t>シセツ</t>
    </rPh>
    <rPh sb="8" eb="10">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</si>
  <si>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</si>
  <si>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</si>
  <si>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</si>
  <si>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</si>
  <si>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</si>
  <si>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</si>
  <si>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栃木市農業公社</t>
    <rPh sb="0" eb="2">
      <t>トチギ</t>
    </rPh>
    <rPh sb="2" eb="3">
      <t>シ</t>
    </rPh>
    <rPh sb="3" eb="5">
      <t>ノウギョウ</t>
    </rPh>
    <rPh sb="5" eb="7">
      <t>コウシャ</t>
    </rPh>
    <phoneticPr fontId="2"/>
  </si>
  <si>
    <t>観光農園いわふね</t>
    <rPh sb="0" eb="2">
      <t>カンコウ</t>
    </rPh>
    <rPh sb="2" eb="4">
      <t>ノウエン</t>
    </rPh>
    <phoneticPr fontId="2"/>
  </si>
  <si>
    <t>渡良瀬遊水地アクリメーション振興財団</t>
    <rPh sb="0" eb="3">
      <t>ワタラセ</t>
    </rPh>
    <rPh sb="3" eb="6">
      <t>ユウスイチ</t>
    </rPh>
    <rPh sb="14" eb="16">
      <t>シンコウ</t>
    </rPh>
    <rPh sb="16" eb="18">
      <t>ザイダン</t>
    </rPh>
    <phoneticPr fontId="2"/>
  </si>
  <si>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</si>
  <si>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</si>
  <si>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</si>
  <si>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</si>
  <si>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</si>
  <si>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</si>
  <si>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</si>
  <si>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内平均値を上回っているが、その要因は、合併後の社会資本整備に伴う市債残高の増加等があげられる。実質公債費比率は、地方債の元利償還金やそれに準ずるものが減少したこと、並びに普通交付税と臨時財政対策債発行可能額の増加により標準財政規模が増加したことから、R2と比較し大幅に改善した。
　令和元年東日本台風災害の復旧にて借入をした災害復旧債の償還が開始したことや、今後の大型建設事業等による市債の発行が見込まれることから、今後も引き続き、行財政改革を進め、財源の確保に努めるとともに、市債の発行に当たっては、交付税措置の有無等を含めて十分に精査すると同時に抑制に努める。</t>
    <rPh sb="104" eb="105">
      <t>ナラ</t>
    </rPh>
    <rPh sb="150" eb="152">
      <t>ヒカク</t>
    </rPh>
    <rPh sb="153" eb="155">
      <t>オオハバ</t>
    </rPh>
    <rPh sb="193" eb="195">
      <t>カイシ</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</si>
  <si>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</si>
  <si>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</si>
  <si>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</si>
  <si>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有形固定資産減価償却率は、固定資産台帳の大規模な見直しにより大幅に数値が減少し、類似団体と比較しても資産の老朽化度合いは低い。また、将来負担比率は、類似団体と比較して上回っているが、地方債の償還が進み地方債現在高と公営企業債等繰入見込額が減少したこと、並びに財政調整基金及び減債基金の積立てによる充当可能基金の増加により、R2と比較し大幅に減少した。
　今後はごみ焼却施設の大規模改修や消防本部・消防庁舎建設事業等の大型建設事業が控えており、引き続き公共施設の老朽化対策と財政の健全化に向けた財政運営に努める。
</t>
    <rPh sb="37" eb="39">
      <t>ゲンショウ</t>
    </rPh>
    <rPh sb="41" eb="45">
      <t>ルイジダンタイ</t>
    </rPh>
    <rPh sb="46" eb="48">
      <t>ヒカク</t>
    </rPh>
    <rPh sb="51" eb="53">
      <t>シサン</t>
    </rPh>
    <rPh sb="54" eb="57">
      <t>ロウキュウカ</t>
    </rPh>
    <rPh sb="57" eb="59">
      <t>ドア</t>
    </rPh>
    <rPh sb="61" eb="62">
      <t>ヒク</t>
    </rPh>
    <rPh sb="75" eb="79">
      <t>ルイジダンタイ</t>
    </rPh>
    <rPh sb="80" eb="82">
      <t>ヒカク</t>
    </rPh>
    <rPh sb="84" eb="86">
      <t>ウワマワ</t>
    </rPh>
    <rPh sb="165" eb="167">
      <t>ヒカク</t>
    </rPh>
    <rPh sb="171" eb="173">
      <t>ゲンショウ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</si>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</sst>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6E04-4158-B4BC-744FE94382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48523</c:v>
                </c:pt>
                <c:pt idx="1">
                  <c:v>37052</c:v>
                </c:pt>
                <c:pt idx="2">
                  <c:v>48838</c:v>
                </c:pt>
                <c:pt idx="3">
                  <c:v>58403</c:v>
                </c:pt>
                <c:pt idx="4">
                  <c:v>38935</c:v>
                </c:pt>
              </c:numCache>
            </c:numRef>
          </c:val>
          <c:smooth val="0"/>
          <c:extLst>
            <c:ext xmlns:c16="http://schemas.microsoft.com/office/drawing/2014/chart" uri="{C3380CC4-5D6E-409C-BE32-E72D297353CC}">
              <c16:uniqueId val="{00000001-6E04-4158-B4BC-744FE94382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7.42</c:v>
                </c:pt>
                <c:pt idx="1">
                  <c:v>7.43</c:v>
                </c:pt>
                <c:pt idx="2">
                  <c:v>14.14</c:v>
                </c:pt>
                <c:pt idx="3">
                  <c:v>12.73</c:v>
                </c:pt>
                <c:pt idx="4">
                  <c:v>9.48</c:v>
                </c:pt>
              </c:numCache>
            </c:numRef>
          </c:val>
          <c:extLst>
            <c:ext xmlns:c16="http://schemas.microsoft.com/office/drawing/2014/chart" uri="{C3380CC4-5D6E-409C-BE32-E72D297353CC}">
              <c16:uniqueId val="{00000000-B213-4908-8D40-94CCDDE80D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18.95</c:v>
                </c:pt>
                <c:pt idx="1">
                  <c:v>22.12</c:v>
                </c:pt>
                <c:pt idx="2">
                  <c:v>10.88</c:v>
                </c:pt>
                <c:pt idx="3">
                  <c:v>15.46</c:v>
                </c:pt>
                <c:pt idx="4">
                  <c:v>21.77</c:v>
                </c:pt>
              </c:numCache>
            </c:numRef>
          </c:val>
          <c:extLst>
            <c:ext xmlns:c16="http://schemas.microsoft.com/office/drawing/2014/chart" uri="{C3380CC4-5D6E-409C-BE32-E72D297353CC}">
              <c16:uniqueId val="{00000001-B213-4908-8D40-94CCDDE80D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0.19</c:v>
                </c:pt>
                <c:pt idx="1">
                  <c:v>3.05</c:v>
                </c:pt>
                <c:pt idx="2">
                  <c:v>-4.99</c:v>
                </c:pt>
                <c:pt idx="3">
                  <c:v>4.17</c:v>
                </c:pt>
                <c:pt idx="4">
                  <c:v>3.68</c:v>
                </c:pt>
              </c:numCache>
            </c:numRef>
          </c:val>
          <c:smooth val="0"/>
          <c:extLst>
            <c:ext xmlns:c16="http://schemas.microsoft.com/office/drawing/2014/chart" uri="{C3380CC4-5D6E-409C-BE32-E72D297353CC}">
              <c16:uniqueId val="{00000002-B213-4908-8D40-94CCDDE80D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4.7</c:v>
                </c:pt>
                <c:pt idx="2">
                  <c:v>#N/A</c:v>
                </c:pt>
                <c:pt idx="3">
                  <c:v>3.64</c:v>
                </c:pt>
                <c:pt idx="4">
                  <c:v>0</c:v>
                </c:pt>
                <c:pt idx="5">
                  <c:v>0</c:v>
                </c:pt>
                <c:pt idx="6">
                  <c:v>0</c:v>
                </c:pt>
                <c:pt idx="7">
                  <c:v>0</c:v>
                </c:pt>
                <c:pt idx="8">
                  <c:v>0</c:v>
                </c:pt>
                <c:pt idx="9">
                  <c:v>0</c:v>
                </c:pt>
              </c:numCache>
            </c:numRef>
          </c:val>
          <c:extLst>
            <c:ext xmlns:c16="http://schemas.microsoft.com/office/drawing/2014/chart" uri="{C3380CC4-5D6E-409C-BE32-E72D297353CC}">
              <c16:uniqueId val="{00000000-81F9-41BA-BC28-D5945CC5DB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F9-41BA-BC28-D5945CC5DB97}"/>
            </c:ext>
          </c:extLst>
        </c:ser>
        <c:ser>
          <c:idx val="2"/>
          <c:order val="2"/>
          <c:tx>
            <c:strRef>
              <c:f>データシート!$A$29</c:f>
              <c:strCache>
                <c:ptCount val="1"/>
                <c:pt idx="0">
                  <c:v>平川産業団地特別会計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81F9-41BA-BC28-D5945CC5DB97}"/>
            </c:ext>
          </c:extLst>
        </c:ser>
        <c:ser>
          <c:idx val="3"/>
          <c:order val="3"/>
          <c:tx>
            <c:strRef>
              <c:f>データシート!$A$30</c:f>
              <c:strCache>
                <c:ptCount val="1"/>
                <c:pt idx="0">
                  <c:v>栃木インター西産業団地特別会計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81F9-41BA-BC28-D5945CC5DB9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0.04</c:v>
                </c:pt>
                <c:pt idx="6">
                  <c:v>#N/A</c:v>
                </c:pt>
                <c:pt idx="7">
                  <c:v>0.03</c:v>
                </c:pt>
                <c:pt idx="8">
                  <c:v>#N/A</c:v>
                </c:pt>
                <c:pt idx="9">
                  <c:v>0.04</c:v>
                </c:pt>
              </c:numCache>
            </c:numRef>
          </c:val>
          <c:extLst>
            <c:ext xmlns:c16="http://schemas.microsoft.com/office/drawing/2014/chart" uri="{C3380CC4-5D6E-409C-BE32-E72D297353CC}">
              <c16:uniqueId val="{00000004-81F9-41BA-BC28-D5945CC5DB9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c:v>
                </c:pt>
                <c:pt idx="2">
                  <c:v>#N/A</c:v>
                </c:pt>
                <c:pt idx="3">
                  <c:v>1.93</c:v>
                </c:pt>
                <c:pt idx="4">
                  <c:v>#N/A</c:v>
                </c:pt>
                <c:pt idx="5">
                  <c:v>1.22</c:v>
                </c:pt>
                <c:pt idx="6">
                  <c:v>#N/A</c:v>
                </c:pt>
                <c:pt idx="7">
                  <c:v>1.44</c:v>
                </c:pt>
                <c:pt idx="8">
                  <c:v>#N/A</c:v>
                </c:pt>
                <c:pt idx="9">
                  <c:v>1.1200000000000001</c:v>
                </c:pt>
              </c:numCache>
            </c:numRef>
          </c:val>
          <c:extLst>
            <c:ext xmlns:c16="http://schemas.microsoft.com/office/drawing/2014/chart" uri="{C3380CC4-5D6E-409C-BE32-E72D297353CC}">
              <c16:uniqueId val="{00000005-81F9-41BA-BC28-D5945CC5DB9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1.65</c:v>
                </c:pt>
                <c:pt idx="2">
                  <c:v>#N/A</c:v>
                </c:pt>
                <c:pt idx="3">
                  <c:v>0.73</c:v>
                </c:pt>
                <c:pt idx="4">
                  <c:v>#N/A</c:v>
                </c:pt>
                <c:pt idx="5">
                  <c:v>0.38</c:v>
                </c:pt>
                <c:pt idx="6">
                  <c:v>#N/A</c:v>
                </c:pt>
                <c:pt idx="7">
                  <c:v>0.69</c:v>
                </c:pt>
                <c:pt idx="8">
                  <c:v>#N/A</c:v>
                </c:pt>
                <c:pt idx="9">
                  <c:v>1.21</c:v>
                </c:pt>
              </c:numCache>
            </c:numRef>
          </c:val>
          <c:extLst>
            <c:ext xmlns:c16="http://schemas.microsoft.com/office/drawing/2014/chart" uri="{C3380CC4-5D6E-409C-BE32-E72D297353CC}">
              <c16:uniqueId val="{00000006-81F9-41BA-BC28-D5945CC5DB9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1.65</c:v>
                </c:pt>
                <c:pt idx="4">
                  <c:v>#N/A</c:v>
                </c:pt>
                <c:pt idx="5">
                  <c:v>2.1800000000000002</c:v>
                </c:pt>
                <c:pt idx="6">
                  <c:v>#N/A</c:v>
                </c:pt>
                <c:pt idx="7">
                  <c:v>3.07</c:v>
                </c:pt>
                <c:pt idx="8">
                  <c:v>#N/A</c:v>
                </c:pt>
                <c:pt idx="9">
                  <c:v>2.64</c:v>
                </c:pt>
              </c:numCache>
            </c:numRef>
          </c:val>
          <c:extLst>
            <c:ext xmlns:c16="http://schemas.microsoft.com/office/drawing/2014/chart" uri="{C3380CC4-5D6E-409C-BE32-E72D297353CC}">
              <c16:uniqueId val="{00000007-81F9-41BA-BC28-D5945CC5DB9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9.99</c:v>
                </c:pt>
                <c:pt idx="2">
                  <c:v>#N/A</c:v>
                </c:pt>
                <c:pt idx="3">
                  <c:v>9.36</c:v>
                </c:pt>
                <c:pt idx="4">
                  <c:v>#N/A</c:v>
                </c:pt>
                <c:pt idx="5">
                  <c:v>8.27</c:v>
                </c:pt>
                <c:pt idx="6">
                  <c:v>#N/A</c:v>
                </c:pt>
                <c:pt idx="7">
                  <c:v>6.74</c:v>
                </c:pt>
                <c:pt idx="8">
                  <c:v>#N/A</c:v>
                </c:pt>
                <c:pt idx="9">
                  <c:v>5.84</c:v>
                </c:pt>
              </c:numCache>
            </c:numRef>
          </c:val>
          <c:extLst>
            <c:ext xmlns:c16="http://schemas.microsoft.com/office/drawing/2014/chart" uri="{C3380CC4-5D6E-409C-BE32-E72D297353CC}">
              <c16:uniqueId val="{00000008-81F9-41BA-BC28-D5945CC5DB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7.41</c:v>
                </c:pt>
                <c:pt idx="2">
                  <c:v>#N/A</c:v>
                </c:pt>
                <c:pt idx="3">
                  <c:v>7.42</c:v>
                </c:pt>
                <c:pt idx="4">
                  <c:v>#N/A</c:v>
                </c:pt>
                <c:pt idx="5">
                  <c:v>14.13</c:v>
                </c:pt>
                <c:pt idx="6">
                  <c:v>#N/A</c:v>
                </c:pt>
                <c:pt idx="7">
                  <c:v>12.72</c:v>
                </c:pt>
                <c:pt idx="8">
                  <c:v>#N/A</c:v>
                </c:pt>
                <c:pt idx="9">
                  <c:v>9.4700000000000006</c:v>
                </c:pt>
              </c:numCache>
            </c:numRef>
          </c:val>
          <c:extLst>
            <c:ext xmlns:c16="http://schemas.microsoft.com/office/drawing/2014/chart" uri="{C3380CC4-5D6E-409C-BE32-E72D297353CC}">
              <c16:uniqueId val="{00000009-81F9-41BA-BC28-D5945CC5DB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5803</c:v>
                </c:pt>
                <c:pt idx="5">
                  <c:v>5625</c:v>
                </c:pt>
                <c:pt idx="8">
                  <c:v>5186</c:v>
                </c:pt>
                <c:pt idx="11">
                  <c:v>5517</c:v>
                </c:pt>
                <c:pt idx="14">
                  <c:v>5513</c:v>
                </c:pt>
              </c:numCache>
            </c:numRef>
          </c:val>
          <c:extLst>
            <c:ext xmlns:c16="http://schemas.microsoft.com/office/drawing/2014/chart" uri="{C3380CC4-5D6E-409C-BE32-E72D297353CC}">
              <c16:uniqueId val="{00000000-4AED-422F-8B9A-C5A7C34213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ED-422F-8B9A-C5A7C34213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26</c:v>
                </c:pt>
                <c:pt idx="3">
                  <c:v>25</c:v>
                </c:pt>
                <c:pt idx="6">
                  <c:v>12</c:v>
                </c:pt>
                <c:pt idx="9">
                  <c:v>0</c:v>
                </c:pt>
                <c:pt idx="12">
                  <c:v>0</c:v>
                </c:pt>
              </c:numCache>
            </c:numRef>
          </c:val>
          <c:extLst>
            <c:ext xmlns:c16="http://schemas.microsoft.com/office/drawing/2014/chart" uri="{C3380CC4-5D6E-409C-BE32-E72D297353CC}">
              <c16:uniqueId val="{00000002-4AED-422F-8B9A-C5A7C34213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20</c:v>
                </c:pt>
                <c:pt idx="6">
                  <c:v>20</c:v>
                </c:pt>
                <c:pt idx="9">
                  <c:v>20</c:v>
                </c:pt>
                <c:pt idx="12">
                  <c:v>19</c:v>
                </c:pt>
              </c:numCache>
            </c:numRef>
          </c:val>
          <c:extLst>
            <c:ext xmlns:c16="http://schemas.microsoft.com/office/drawing/2014/chart" uri="{C3380CC4-5D6E-409C-BE32-E72D297353CC}">
              <c16:uniqueId val="{00000003-4AED-422F-8B9A-C5A7C34213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2204</c:v>
                </c:pt>
                <c:pt idx="3">
                  <c:v>1890</c:v>
                </c:pt>
                <c:pt idx="6">
                  <c:v>1750</c:v>
                </c:pt>
                <c:pt idx="9">
                  <c:v>1751</c:v>
                </c:pt>
                <c:pt idx="12">
                  <c:v>1490</c:v>
                </c:pt>
              </c:numCache>
            </c:numRef>
          </c:val>
          <c:extLst>
            <c:ext xmlns:c16="http://schemas.microsoft.com/office/drawing/2014/chart" uri="{C3380CC4-5D6E-409C-BE32-E72D297353CC}">
              <c16:uniqueId val="{00000004-4AED-422F-8B9A-C5A7C34213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ED-422F-8B9A-C5A7C34213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ED-422F-8B9A-C5A7C34213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6652</c:v>
                </c:pt>
                <c:pt idx="3">
                  <c:v>6306</c:v>
                </c:pt>
                <c:pt idx="6">
                  <c:v>6484</c:v>
                </c:pt>
                <c:pt idx="9">
                  <c:v>6481</c:v>
                </c:pt>
                <c:pt idx="12">
                  <c:v>6379</c:v>
                </c:pt>
              </c:numCache>
            </c:numRef>
          </c:val>
          <c:extLst>
            <c:ext xmlns:c16="http://schemas.microsoft.com/office/drawing/2014/chart" uri="{C3380CC4-5D6E-409C-BE32-E72D297353CC}">
              <c16:uniqueId val="{00000007-4AED-422F-8B9A-C5A7C34213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3098</c:v>
                </c:pt>
                <c:pt idx="2">
                  <c:v>#N/A</c:v>
                </c:pt>
                <c:pt idx="3">
                  <c:v>#N/A</c:v>
                </c:pt>
                <c:pt idx="4">
                  <c:v>2616</c:v>
                </c:pt>
                <c:pt idx="5">
                  <c:v>#N/A</c:v>
                </c:pt>
                <c:pt idx="6">
                  <c:v>#N/A</c:v>
                </c:pt>
                <c:pt idx="7">
                  <c:v>3080</c:v>
                </c:pt>
                <c:pt idx="8">
                  <c:v>#N/A</c:v>
                </c:pt>
                <c:pt idx="9">
                  <c:v>#N/A</c:v>
                </c:pt>
                <c:pt idx="10">
                  <c:v>2735</c:v>
                </c:pt>
                <c:pt idx="11">
                  <c:v>#N/A</c:v>
                </c:pt>
                <c:pt idx="12">
                  <c:v>#N/A</c:v>
                </c:pt>
                <c:pt idx="13">
                  <c:v>2375</c:v>
                </c:pt>
                <c:pt idx="14">
                  <c:v>#N/A</c:v>
                </c:pt>
              </c:numCache>
            </c:numRef>
          </c:val>
          <c:smooth val="0"/>
          <c:extLst>
            <c:ext xmlns:c16="http://schemas.microsoft.com/office/drawing/2014/chart" uri="{C3380CC4-5D6E-409C-BE32-E72D297353CC}">
              <c16:uniqueId val="{00000008-4AED-422F-8B9A-C5A7C34213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58182</c:v>
                </c:pt>
                <c:pt idx="5">
                  <c:v>57361</c:v>
                </c:pt>
                <c:pt idx="8">
                  <c:v>58229</c:v>
                </c:pt>
                <c:pt idx="11">
                  <c:v>59222</c:v>
                </c:pt>
                <c:pt idx="14">
                  <c:v>59164</c:v>
                </c:pt>
              </c:numCache>
            </c:numRef>
          </c:val>
          <c:extLst>
            <c:ext xmlns:c16="http://schemas.microsoft.com/office/drawing/2014/chart" uri="{C3380CC4-5D6E-409C-BE32-E72D297353CC}">
              <c16:uniqueId val="{00000000-0CF5-42B1-96CD-8A17661284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5194</c:v>
                </c:pt>
                <c:pt idx="5">
                  <c:v>5771</c:v>
                </c:pt>
                <c:pt idx="8">
                  <c:v>5849</c:v>
                </c:pt>
                <c:pt idx="11">
                  <c:v>5655</c:v>
                </c:pt>
                <c:pt idx="14">
                  <c:v>5553</c:v>
                </c:pt>
              </c:numCache>
            </c:numRef>
          </c:val>
          <c:extLst>
            <c:ext xmlns:c16="http://schemas.microsoft.com/office/drawing/2014/chart" uri="{C3380CC4-5D6E-409C-BE32-E72D297353CC}">
              <c16:uniqueId val="{00000001-0CF5-42B1-96CD-8A17661284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12233</c:v>
                </c:pt>
                <c:pt idx="5">
                  <c:v>14162</c:v>
                </c:pt>
                <c:pt idx="8">
                  <c:v>10478</c:v>
                </c:pt>
                <c:pt idx="11">
                  <c:v>12627</c:v>
                </c:pt>
                <c:pt idx="14">
                  <c:v>18054</c:v>
                </c:pt>
              </c:numCache>
            </c:numRef>
          </c:val>
          <c:extLst>
            <c:ext xmlns:c16="http://schemas.microsoft.com/office/drawing/2014/chart" uri="{C3380CC4-5D6E-409C-BE32-E72D297353CC}">
              <c16:uniqueId val="{00000002-0CF5-42B1-96CD-8A17661284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F5-42B1-96CD-8A17661284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F5-42B1-96CD-8A17661284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193</c:v>
                </c:pt>
                <c:pt idx="3">
                  <c:v>92</c:v>
                </c:pt>
                <c:pt idx="6">
                  <c:v>90</c:v>
                </c:pt>
                <c:pt idx="9">
                  <c:v>200</c:v>
                </c:pt>
                <c:pt idx="12">
                  <c:v>194</c:v>
                </c:pt>
              </c:numCache>
            </c:numRef>
          </c:val>
          <c:extLst>
            <c:ext xmlns:c16="http://schemas.microsoft.com/office/drawing/2014/chart" uri="{C3380CC4-5D6E-409C-BE32-E72D297353CC}">
              <c16:uniqueId val="{00000005-0CF5-42B1-96CD-8A17661284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10737</c:v>
                </c:pt>
                <c:pt idx="3">
                  <c:v>10005</c:v>
                </c:pt>
                <c:pt idx="6">
                  <c:v>9624</c:v>
                </c:pt>
                <c:pt idx="9">
                  <c:v>9441</c:v>
                </c:pt>
                <c:pt idx="12">
                  <c:v>9363</c:v>
                </c:pt>
              </c:numCache>
            </c:numRef>
          </c:val>
          <c:extLst>
            <c:ext xmlns:c16="http://schemas.microsoft.com/office/drawing/2014/chart" uri="{C3380CC4-5D6E-409C-BE32-E72D297353CC}">
              <c16:uniqueId val="{00000006-0CF5-42B1-96CD-8A17661284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136</c:v>
                </c:pt>
                <c:pt idx="3">
                  <c:v>109</c:v>
                </c:pt>
                <c:pt idx="6">
                  <c:v>82</c:v>
                </c:pt>
                <c:pt idx="9">
                  <c:v>55</c:v>
                </c:pt>
                <c:pt idx="12">
                  <c:v>28</c:v>
                </c:pt>
              </c:numCache>
            </c:numRef>
          </c:val>
          <c:extLst>
            <c:ext xmlns:c16="http://schemas.microsoft.com/office/drawing/2014/chart" uri="{C3380CC4-5D6E-409C-BE32-E72D297353CC}">
              <c16:uniqueId val="{00000007-0CF5-42B1-96CD-8A17661284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24601</c:v>
                </c:pt>
                <c:pt idx="3">
                  <c:v>22510</c:v>
                </c:pt>
                <c:pt idx="6">
                  <c:v>20201</c:v>
                </c:pt>
                <c:pt idx="9">
                  <c:v>18363</c:v>
                </c:pt>
                <c:pt idx="12">
                  <c:v>16672</c:v>
                </c:pt>
              </c:numCache>
            </c:numRef>
          </c:val>
          <c:extLst>
            <c:ext xmlns:c16="http://schemas.microsoft.com/office/drawing/2014/chart" uri="{C3380CC4-5D6E-409C-BE32-E72D297353CC}">
              <c16:uniqueId val="{00000008-0CF5-42B1-96CD-8A17661284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37</c:v>
                </c:pt>
                <c:pt idx="3">
                  <c:v>12</c:v>
                </c:pt>
                <c:pt idx="6">
                  <c:v>0</c:v>
                </c:pt>
                <c:pt idx="9">
                  <c:v>3213</c:v>
                </c:pt>
                <c:pt idx="12">
                  <c:v>3262</c:v>
                </c:pt>
              </c:numCache>
            </c:numRef>
          </c:val>
          <c:extLst>
            <c:ext xmlns:c16="http://schemas.microsoft.com/office/drawing/2014/chart" uri="{C3380CC4-5D6E-409C-BE32-E72D297353CC}">
              <c16:uniqueId val="{00000009-0CF5-42B1-96CD-8A17661284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59579</c:v>
                </c:pt>
                <c:pt idx="3">
                  <c:v>57978</c:v>
                </c:pt>
                <c:pt idx="6">
                  <c:v>58535</c:v>
                </c:pt>
                <c:pt idx="9">
                  <c:v>60657</c:v>
                </c:pt>
                <c:pt idx="12">
                  <c:v>60129</c:v>
                </c:pt>
              </c:numCache>
            </c:numRef>
          </c:val>
          <c:extLst>
            <c:ext xmlns:c16="http://schemas.microsoft.com/office/drawing/2014/chart" uri="{C3380CC4-5D6E-409C-BE32-E72D297353CC}">
              <c16:uniqueId val="{0000000A-0CF5-42B1-96CD-8A17661284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19674</c:v>
                </c:pt>
                <c:pt idx="2">
                  <c:v>#N/A</c:v>
                </c:pt>
                <c:pt idx="3">
                  <c:v>#N/A</c:v>
                </c:pt>
                <c:pt idx="4">
                  <c:v>13411</c:v>
                </c:pt>
                <c:pt idx="5">
                  <c:v>#N/A</c:v>
                </c:pt>
                <c:pt idx="6">
                  <c:v>#N/A</c:v>
                </c:pt>
                <c:pt idx="7">
                  <c:v>13978</c:v>
                </c:pt>
                <c:pt idx="8">
                  <c:v>#N/A</c:v>
                </c:pt>
                <c:pt idx="9">
                  <c:v>#N/A</c:v>
                </c:pt>
                <c:pt idx="10">
                  <c:v>14426</c:v>
                </c:pt>
                <c:pt idx="11">
                  <c:v>#N/A</c:v>
                </c:pt>
                <c:pt idx="12">
                  <c:v>#N/A</c:v>
                </c:pt>
                <c:pt idx="13">
                  <c:v>6877</c:v>
                </c:pt>
                <c:pt idx="14">
                  <c:v>#N/A</c:v>
                </c:pt>
              </c:numCache>
            </c:numRef>
          </c:val>
          <c:smooth val="0"/>
          <c:extLst>
            <c:ext xmlns:c16="http://schemas.microsoft.com/office/drawing/2014/chart" uri="{C3380CC4-5D6E-409C-BE32-E72D297353CC}">
              <c16:uniqueId val="{0000000B-0CF5-42B1-96CD-8A17661284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3850</c:v>
                </c:pt>
                <c:pt idx="1">
                  <c:v>5700</c:v>
                </c:pt>
                <c:pt idx="2">
                  <c:v>8193</c:v>
                </c:pt>
              </c:numCache>
            </c:numRef>
          </c:val>
          <c:extLst>
            <c:ext xmlns:c16="http://schemas.microsoft.com/office/drawing/2014/chart" uri="{C3380CC4-5D6E-409C-BE32-E72D297353CC}">
              <c16:uniqueId val="{00000000-2139-4998-B5C1-2B39A25DFA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993</c:v>
                </c:pt>
                <c:pt idx="1">
                  <c:v>825</c:v>
                </c:pt>
                <c:pt idx="2">
                  <c:v>2811</c:v>
                </c:pt>
              </c:numCache>
            </c:numRef>
          </c:val>
          <c:extLst>
            <c:ext xmlns:c16="http://schemas.microsoft.com/office/drawing/2014/chart" uri="{C3380CC4-5D6E-409C-BE32-E72D297353CC}">
              <c16:uniqueId val="{00000001-2139-4998-B5C1-2B39A25DFA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3182</c:v>
                </c:pt>
                <c:pt idx="1">
                  <c:v>3636</c:v>
                </c:pt>
                <c:pt idx="2">
                  <c:v>3995</c:v>
                </c:pt>
              </c:numCache>
            </c:numRef>
          </c:val>
          <c:extLst>
            <c:ext xmlns:c16="http://schemas.microsoft.com/office/drawing/2014/chart" uri="{C3380CC4-5D6E-409C-BE32-E72D297353CC}">
              <c16:uniqueId val="{00000002-2139-4998-B5C1-2B39A25DFA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{7DAB9368-8F8E-4A1E-830F-99EB347933E9}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788-47D8-A402-FBBA4DDCE6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{933DE812-E6F8-4D3B-A765-395AA0E91ADA}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88-47D8-A402-FBBA4DDCE6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{2628E332-E2E5-4591-A27B-8E9C41C4BA01}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88-47D8-A402-FBBA4DDCE6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{D7FAA558-068F-4840-A4DF-2E2A7512C1C7}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88-47D8-A402-FBBA4DDCE6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{610E83C9-B398-4247-A844-5B0E4C22EBF5}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88-47D8-A402-FBBA4DDCE69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{571351B4-14F4-4804-9D0B-8FB4778CAAD8}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788-47D8-A402-FBBA4DDCE69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{A397F914-9164-44AE-8307-CBBA8CD5C8EB}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788-47D8-A402-FBBA4DDCE69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{D47C32D8-47F2-42BA-8083-03E9171DC9B7}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788-47D8-A402-FBBA4DDCE69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{14BB431F-2D3A-4516-97D7-B0CC0FB0588D}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788-47D8-A402-FBBA4DDCE6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59.5</c:v>
                </c:pt>
                <c:pt idx="16">
                  <c:v>60.8</c:v>
                </c:pt>
                <c:pt idx="24">
                  <c:v>61.6</c:v>
                </c:pt>
                <c:pt idx="32">
                  <c:v>54.4</c:v>
                </c:pt>
              </c:numCache>
            </c:numRef>
          </c:xVal>
          <c:yVal>
            <c:numRef>
              <c:f>公会計指標分析・財政指標組合せ分析表!$BP$51:$DC$51</c:f>
              <c:numCache>
                <c:formatCode>#,##0.0;"▲ "#,##0.0</c:formatCode>
                <c:ptCount val="40"/>
                <c:pt idx="0">
                  <c:v>63.4</c:v>
                </c:pt>
                <c:pt idx="8">
                  <c:v>43.3</c:v>
                </c:pt>
                <c:pt idx="16">
                  <c:v>45.2</c:v>
                </c:pt>
                <c:pt idx="24">
                  <c:v>45</c:v>
                </c:pt>
                <c:pt idx="32">
                  <c:v>20.9</c:v>
                </c:pt>
              </c:numCache>
            </c:numRef>
          </c:yVal>
          <c:smooth val="0"/>
          <c:extLst>
            <c:ext xmlns:c16="http://schemas.microsoft.com/office/drawing/2014/chart" uri="{C3380CC4-5D6E-409C-BE32-E72D297353CC}">
              <c16:uniqueId val="{00000009-9788-47D8-A402-FBBA4DDCE6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{A60F3F20-5AED-48BD-B672-D8165F39CA86}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788-47D8-A402-FBBA4DDCE6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{2B03422F-CCF3-43E0-AF35-EE8F579222CA}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88-47D8-A402-FBBA4DDCE6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{AA83F5C2-463A-47A5-A349-E9F8B7ED3808}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88-47D8-A402-FBBA4DDCE6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{9B0D334C-1810-485C-A25B-F71216F0B1D2}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88-47D8-A402-FBBA4DDCE6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{9F5C5814-798A-43BB-871F-CADBEBCD07F1}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88-47D8-A402-FBBA4DDCE69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{11AEFD58-6B6F-4925-B667-C9E12EED6B19}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788-47D8-A402-FBBA4DDCE69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{B97275F4-7A46-4E88-92B2-BA577F83BC00}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788-47D8-A402-FBBA4DDCE69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{946AE059-2BE2-454E-B1E1-3F5E381254BB}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788-47D8-A402-FBBA4DDCE69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{2FF55A96-43D3-47A6-BC03-20ED738C1360}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788-47D8-A402-FBBA4DDCE6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pt idx="32">
                  <c:v>58.6</c:v>
                </c:pt>
              </c:numCache>
            </c:numRef>
          </c:xVal>
          <c:yVal>
            <c:numRef>
              <c:f>公会計指標分析・財政指標組合せ分析表!$BP$55:$DC$55</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9788-47D8-A402-FBBA4DDCE693}"/>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{292C0B0D-6828-4C32-8703-5767B04D5075}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27D-442E-86B1-AAB6B6E832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{2AC7C0AF-7FE1-4CD3-9BB2-D55E0B9F1D08}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7D-442E-86B1-AAB6B6E832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{8061E941-A687-4DFD-BFE9-2ED068DE81FE}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7D-442E-86B1-AAB6B6E832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{6AC920C3-2F6A-4606-9D19-BF66A81C1DFC}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7D-442E-86B1-AAB6B6E832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{0C80D508-6397-46C6-A996-F6433F8959ED}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7D-442E-86B1-AAB6B6E832A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{EC04C3CD-12EA-44F6-B1A0-E8C5BFF6AFD9}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27D-442E-86B1-AAB6B6E832A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{0CE44177-F36B-441F-812A-4948ED53CB64}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27D-442E-86B1-AAB6B6E832A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{1DD7B742-DB62-414E-801B-51C85F4D835F}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27D-442E-86B1-AAB6B6E832A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{88340BEC-38FD-49A1-98A7-7AF93F791B31}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27D-442E-86B1-AAB6B6E832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9.8000000000000007</c:v>
                </c:pt>
                <c:pt idx="16">
                  <c:v>9.4</c:v>
                </c:pt>
                <c:pt idx="24">
                  <c:v>8.9</c:v>
                </c:pt>
                <c:pt idx="32">
                  <c:v>8.5</c:v>
                </c:pt>
              </c:numCache>
            </c:numRef>
          </c:xVal>
          <c:yVal>
            <c:numRef>
              <c:f>公会計指標分析・財政指標組合せ分析表!$BP$73:$DC$73</c:f>
              <c:numCache>
                <c:formatCode>#,##0.0;"▲ "#,##0.0</c:formatCode>
                <c:ptCount val="40"/>
                <c:pt idx="0">
                  <c:v>63.4</c:v>
                </c:pt>
                <c:pt idx="8">
                  <c:v>43.3</c:v>
                </c:pt>
                <c:pt idx="16">
                  <c:v>45.2</c:v>
                </c:pt>
                <c:pt idx="24">
                  <c:v>45</c:v>
                </c:pt>
                <c:pt idx="32">
                  <c:v>20.9</c:v>
                </c:pt>
              </c:numCache>
            </c:numRef>
          </c:yVal>
          <c:smooth val="0"/>
          <c:extLst>
            <c:ext xmlns:c16="http://schemas.microsoft.com/office/drawing/2014/chart" uri="{C3380CC4-5D6E-409C-BE32-E72D297353CC}">
              <c16:uniqueId val="{00000009-E27D-442E-86B1-AAB6B6E832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{42D46D82-7A6A-48BD-89B4-57B34E6A131F}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27D-442E-86B1-AAB6B6E832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{79A68CEB-E5BF-486A-A6E5-B0654AF9B52D}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7D-442E-86B1-AAB6B6E832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{1CCB5893-06E3-4D8E-88EB-2CC8627DB9D7}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7D-442E-86B1-AAB6B6E832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{45D1D343-3DDB-4079-B94D-DFA12C831592}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7D-442E-86B1-AAB6B6E832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{50CEF9FB-BFE3-45FF-BDED-A3C6ED76AA28}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7D-442E-86B1-AAB6B6E832A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{A93DAC94-6464-4FD7-A405-271F7E9C6829}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27D-442E-86B1-AAB6B6E832A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{EDD82B6E-47A0-4DC3-BD73-BC88D5B6A9A8}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27D-442E-86B1-AAB6B6E832A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{098DB38C-826D-4BB1-A981-E2671BC7DD3D}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27D-442E-86B1-AAB6B6E832A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{BDE4C35A-7DF0-4D59-B77F-69A1930920A3}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27D-442E-86B1-AAB6B6E832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3.9</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E27D-442E-86B1-AAB6B6E832A4}"/>
            </c:ext>
          </c:extLst>
        </c:ser>
        <c:dLbls>
          <c:showLegendKey val="0"/>
          <c:showVal val="1"/>
          <c:showCatName val="0"/>
          <c:showSerName val="0"/>
          <c:showPercent val="0"/>
          <c:showBubbleSize val="0"/>
        </c:dLbls>
        <c:axId val="84219776"/>
        <c:axId val="84234240"/>
      </c:scatterChart>
      <c:valAx>
        <c:axId val="84219776"/>
        <c:scaling>
          <c:orientation val="maxMin"/>
          <c:max val="12"/>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「元利償還金」が前年比▲</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百万円、「公営企業債の元利償還金に対する繰入金」が前年比▲</a:t>
          </a:r>
          <a:r>
            <a:rPr kumimoji="1" lang="en-US" altLang="ja-JP" sz="1400">
              <a:latin typeface="ＭＳ ゴシック" pitchFamily="49" charset="-128"/>
              <a:ea typeface="ＭＳ ゴシック" pitchFamily="49" charset="-128"/>
            </a:rPr>
            <a:t>261</a:t>
          </a:r>
          <a:r>
            <a:rPr kumimoji="1" lang="ja-JP" altLang="en-US" sz="1400">
              <a:latin typeface="ＭＳ ゴシック" pitchFamily="49" charset="-128"/>
              <a:ea typeface="ＭＳ ゴシック" pitchFamily="49" charset="-128"/>
            </a:rPr>
            <a:t>百万円となったこと等から、実質公債費比率の分子の値は、前年度と比べて▲</a:t>
          </a:r>
          <a:r>
            <a:rPr kumimoji="1" lang="en-US" altLang="ja-JP" sz="1400">
              <a:latin typeface="ＭＳ ゴシック" pitchFamily="49" charset="-128"/>
              <a:ea typeface="ＭＳ ゴシック" pitchFamily="49" charset="-128"/>
            </a:rPr>
            <a:t>360</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年度より令和元年東日本台風災害に伴う災害復旧事業債の元利償還が開始となったが、災害復旧事業債分は算入公債費にも計上されるため、大幅な増加とはなっていない。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しかし、今後も大型建設事業が予定されていることから、地方債発行額の抑制に努める必要がある。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過去に満期一括償還地方債の借入実績がなく、今後も借入の予定がない。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一般会計等に係る地方債の現在高の減少（前年比▲</a:t>
          </a:r>
          <a:r>
            <a:rPr kumimoji="1" lang="en-US" altLang="ja-JP" sz="1400">
              <a:latin typeface="ＭＳ ゴシック" pitchFamily="49" charset="-128"/>
              <a:ea typeface="ＭＳ ゴシック" pitchFamily="49" charset="-128"/>
            </a:rPr>
            <a:t>528</a:t>
          </a:r>
          <a:r>
            <a:rPr kumimoji="1" lang="ja-JP" altLang="en-US" sz="1400">
              <a:latin typeface="ＭＳ ゴシック" pitchFamily="49" charset="-128"/>
              <a:ea typeface="ＭＳ ゴシック" pitchFamily="49" charset="-128"/>
            </a:rPr>
            <a:t>百万円）及び、公営企業債の年度末残高の減少により公営企業債等繰入見込額が減少（同▲</a:t>
          </a:r>
          <a:r>
            <a:rPr kumimoji="1" lang="en-US" altLang="ja-JP" sz="1400">
              <a:latin typeface="ＭＳ ゴシック" pitchFamily="49" charset="-128"/>
              <a:ea typeface="ＭＳ ゴシック" pitchFamily="49" charset="-128"/>
            </a:rPr>
            <a:t>1,691</a:t>
          </a:r>
          <a:r>
            <a:rPr kumimoji="1" lang="ja-JP" altLang="en-US" sz="1400">
              <a:latin typeface="ＭＳ ゴシック" pitchFamily="49" charset="-128"/>
              <a:ea typeface="ＭＳ ゴシック" pitchFamily="49" charset="-128"/>
            </a:rPr>
            <a:t>百万円）したこと等により、将来負担額（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2,281</a:t>
          </a:r>
          <a:r>
            <a:rPr kumimoji="1" lang="ja-JP" altLang="en-US" sz="1400">
              <a:latin typeface="ＭＳ ゴシック" pitchFamily="49" charset="-128"/>
              <a:ea typeface="ＭＳ ゴシック" pitchFamily="49" charset="-128"/>
            </a:rPr>
            <a:t>百万円となった。また、財政調整基金及び減債基金の積立てにより充当可能基金が増加（同</a:t>
          </a:r>
          <a:r>
            <a:rPr kumimoji="1" lang="en-US" altLang="ja-JP" sz="1400">
              <a:latin typeface="ＭＳ ゴシック" pitchFamily="49" charset="-128"/>
              <a:ea typeface="ＭＳ ゴシック" pitchFamily="49" charset="-128"/>
            </a:rPr>
            <a:t>5,427</a:t>
          </a:r>
          <a:r>
            <a:rPr kumimoji="1" lang="ja-JP" altLang="en-US" sz="1400">
              <a:latin typeface="ＭＳ ゴシック" pitchFamily="49" charset="-128"/>
              <a:ea typeface="ＭＳ ゴシック" pitchFamily="49" charset="-128"/>
            </a:rPr>
            <a:t>百万円）したことにより、充当可能財源等（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5,267</a:t>
          </a:r>
          <a:r>
            <a:rPr kumimoji="1" lang="ja-JP" altLang="en-US" sz="1400">
              <a:latin typeface="ＭＳ ゴシック" pitchFamily="49" charset="-128"/>
              <a:ea typeface="ＭＳ ゴシック" pitchFamily="49" charset="-128"/>
            </a:rPr>
            <a:t>百万円増となり、将来負担比率の分子は</a:t>
          </a:r>
          <a:r>
            <a:rPr kumimoji="1" lang="en-US" altLang="ja-JP" sz="1400">
              <a:latin typeface="ＭＳ ゴシック" pitchFamily="49" charset="-128"/>
              <a:ea typeface="ＭＳ ゴシック" pitchFamily="49" charset="-128"/>
            </a:rPr>
            <a:t>6,877</a:t>
          </a:r>
          <a:r>
            <a:rPr kumimoji="1" lang="ja-JP" altLang="en-US" sz="1400">
              <a:latin typeface="ＭＳ ゴシック" pitchFamily="49" charset="-128"/>
              <a:ea typeface="ＭＳ ゴシック" pitchFamily="49" charset="-128"/>
            </a:rPr>
            <a:t>百万円（同▲</a:t>
          </a:r>
          <a:r>
            <a:rPr kumimoji="1" lang="en-US" altLang="ja-JP" sz="1400">
              <a:latin typeface="ＭＳ ゴシック" pitchFamily="49" charset="-128"/>
              <a:ea typeface="ＭＳ ゴシック" pitchFamily="49" charset="-128"/>
            </a:rPr>
            <a:t>7,549</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充当可能基金の増加の影響により、将来負担比率の大幅な改善となったが、公債費を超える地方債の発行を控えることや、充当可能特定歳入となる都市計画税の徴収率の増加に努める等、引き続き数値の改善に取り組む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栃木県栃木市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財政調整基金及び減債基金が大幅に増加し、寄附金の目的ごとにその他特定目的基金に割り振り積立てをした結果として、基金全体として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基金の趣旨及び目的に基づき、計画的な運用に努める。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大澤基金：大澤シズ氏から寄附又は遺贈のあった財産を公共施設の整備事業の財源に充てるもの。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既存の「土地開発基金」及び「土地総合調整基金」を廃止し、新たに設置した基金。公共施設の再編、長寿命化、老朽化対策等の推進のため、公共施設の整備に係る土地の取得、建築物の新築・改修等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新型コロナウイルス感染症対策基金：新型コロナウイルス感染症対策に資する施策に要する経費の財源に充てるもの。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中小企業緊急資金利子補助事業基金：新型コロナウイルス感染症により影響を受けた中小企業に対して、融資の利用に係る償還に伴い支払う利子を補助することにより、業況回復を支援するため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大澤基金残高・・・・・・・・・・・・・・・・・・・・・・前年度比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百万円（不動産の売却による積立て）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公共施設整備等基金残高・・・・・・・・・・・・・・・・・前年度比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百万円（既存基金の整理統合、見直しによるもの）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百万円（消防庁舎整備事業、都賀総合支所複合化事業へ充当）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百万円（新型コロナウイルス感染症対策寄附金等の積立て）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新型コロナウイルス感染症対策中小企業緊急資金利子補助事業基金・・・・前年度比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百万円（利子補助金へ充当）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基金の趣旨及び目的に基づき、各種事業の推進のために積極的に活用する。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存在意義を検証した上で、設置意義が薄れている基金は他の基金との統合又は廃止に努めるとともに、より弾力的な運用が求められる基金はそのあり方を抜本的に見直す。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財政調整基金繰入金：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年度間の財源不足を補うとともに、有事の際の対応に備えるため、一定の残高を保持する必要がある。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％程度を基準と考えてきたが、令和元年度災害復旧時に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億円を取り崩した実績があることから、標準財政規模の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％の範囲内を確保しておく必要があると考える。また、普通交付税に係る合併特例措置の段階的縮減が平成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年度より開始されており、当該減額分を財政調整基金にて補填する必要がある。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焼却施設の大規模改修や大型建設事業が控えているため、当該基金残高は減少の一途を辿るものと見込んでいる。このため、事業実施時期の見直しや人件費を始めとする経常経費の圧縮を図り、歳出抑制策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災害復旧事業債元金償還分及び臨時財政対策債償還基金分を積み立てたことにより、基金残高が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令和元年東日本台風災害に係る災害復旧事業債の元利償還金が、今後の財政運営に与える影響を考慮し、令和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年度に災害復旧事業債の交付税措置換算分を除いた額を積み立てた。今後も、市債の償還及び市債の適正な管理に必要な財源を確保するため、計画的な運用に努める。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156,930
152,786
331.50
76,665,057
72,929,697
3,568,119
37,642,120
60,129,176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有形固定資産減価償却率は、固定資産台帳の見直しにより大幅に数値が変動しており、単純な比較はできないが、減価償却費より固定資産取得額の方が少ないため、老朽化が進んでいると言える。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年度がおおむね精緻な比率と見た場合に、類似団体平均と比較して資産老朽化度合いは低いことが分かる。今後の資産更新状況によるが、平成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年度のように老朽化が徐々に進んでいくことが想定される。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90805</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454850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37482</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432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90805</xdr:rowOff>
    </xdr:from>
    <xdr:to>
      <xdr:col>23</xdr:col>
      <xdr:colOff>174625</xdr:colOff>
      <xdr:row>26</xdr:row>
      <xdr:rowOff>90805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45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111650</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4912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141859</xdr:rowOff>
    </xdr:from>
    <xdr:to>
      <xdr:col>11</xdr:col>
      <xdr:colOff>187325</xdr:colOff>
      <xdr:row>29</xdr:row>
      <xdr:rowOff>72009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494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489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123317</xdr:rowOff>
    </xdr:from>
    <xdr:to>
      <xdr:col>23</xdr:col>
      <xdr:colOff>136525</xdr:colOff>
      <xdr:row>28</xdr:row>
      <xdr:rowOff>53467</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475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146194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4603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91313</xdr:rowOff>
    </xdr:from>
    <xdr:to>
      <xdr:col>19</xdr:col>
      <xdr:colOff>187325</xdr:colOff>
      <xdr:row>30</xdr:row>
      <xdr:rowOff>21463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0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2667</xdr:rowOff>
    </xdr:from>
    <xdr:to>
      <xdr:col>23</xdr:col>
      <xdr:colOff>85725</xdr:colOff>
      <xdr:row>29</xdr:row>
      <xdr:rowOff>142113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4803267"/>
          <a:ext cx="711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56769</xdr:rowOff>
    </xdr:from>
    <xdr:to>
      <xdr:col>15</xdr:col>
      <xdr:colOff>187325</xdr:colOff>
      <xdr:row>29</xdr:row>
      <xdr:rowOff>158369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0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107569</xdr:rowOff>
    </xdr:from>
    <xdr:to>
      <xdr:col>19</xdr:col>
      <xdr:colOff>136525</xdr:colOff>
      <xdr:row>29</xdr:row>
      <xdr:rowOff>142113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079619"/>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635</xdr:rowOff>
    </xdr:from>
    <xdr:to>
      <xdr:col>11</xdr:col>
      <xdr:colOff>187325</xdr:colOff>
      <xdr:row>29</xdr:row>
      <xdr:rowOff>102235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51435</xdr:rowOff>
    </xdr:from>
    <xdr:to>
      <xdr:col>15</xdr:col>
      <xdr:colOff>136525</xdr:colOff>
      <xdr:row>29</xdr:row>
      <xdr:rowOff>107569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023485"/>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111633</xdr:rowOff>
    </xdr:from>
    <xdr:to>
      <xdr:col>7</xdr:col>
      <xdr:colOff>187325</xdr:colOff>
      <xdr:row>29</xdr:row>
      <xdr:rowOff>41783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491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162433</xdr:rowOff>
    </xdr:from>
    <xdr:to>
      <xdr:col>11</xdr:col>
      <xdr:colOff>136525</xdr:colOff>
      <xdr:row>29</xdr:row>
      <xdr:rowOff>51435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4963033"/>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88536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471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46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12590</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15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149496</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93362</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06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32910</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00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債務償還比率は、類似団体内・全国平均・栃木県平均よりも高い値となっている。これは、将来負担額（地方債現在高や公営企業債等繰入見込額等）が類似団体等より大きいことに起因すると考えられる。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また、</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R02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と比較して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156.4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減少しており、公営企業債等繰入見込額の減少等により将来負担額が減少したこと及び、充当可能基金等が増加したことが主な要因である。今後も大型建設事業等による市債の発行が見込まれるため、投資的事業の実施の可否について十分に精査し、将来負担額の抑制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117147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4541308"/>
          <a:ext cx="1269" cy="123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120974</xdr:rowOff>
    </xdr:from>
    <xdr:ext cx="469744"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4846300" y="577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117147</xdr:rowOff>
    </xdr:from>
    <xdr:to>
      <xdr:col>76</xdr:col>
      <xdr:colOff>111125</xdr:colOff>
      <xdr:row>33</xdr:row>
      <xdr:rowOff>117147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77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116719</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4846300" y="508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93842</xdr:rowOff>
    </xdr:from>
    <xdr:to>
      <xdr:col>76</xdr:col>
      <xdr:colOff>73025</xdr:colOff>
      <xdr:row>31</xdr:row>
      <xdr:rowOff>23992</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523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106627</xdr:rowOff>
    </xdr:from>
    <xdr:to>
      <xdr:col>72</xdr:col>
      <xdr:colOff>123825</xdr:colOff>
      <xdr:row>32</xdr:row>
      <xdr:rowOff>36777</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033500" y="542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144409</xdr:rowOff>
    </xdr:from>
    <xdr:to>
      <xdr:col>68</xdr:col>
      <xdr:colOff>123825</xdr:colOff>
      <xdr:row>32</xdr:row>
      <xdr:rowOff>74559</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271500" y="545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124799</xdr:rowOff>
    </xdr:from>
    <xdr:to>
      <xdr:col>64</xdr:col>
      <xdr:colOff>123825</xdr:colOff>
      <xdr:row>32</xdr:row>
      <xdr:rowOff>54949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509500" y="543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166899</xdr:rowOff>
    </xdr:from>
    <xdr:to>
      <xdr:col>60</xdr:col>
      <xdr:colOff>123825</xdr:colOff>
      <xdr:row>32</xdr:row>
      <xdr:rowOff>97049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747500" y="548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307</xdr:rowOff>
    </xdr:from>
    <xdr:to>
      <xdr:col>76</xdr:col>
      <xdr:colOff>73025</xdr:colOff>
      <xdr:row>32</xdr:row>
      <xdr:rowOff>101907</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54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150184</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546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110247</xdr:rowOff>
    </xdr:from>
    <xdr:to>
      <xdr:col>72</xdr:col>
      <xdr:colOff>123825</xdr:colOff>
      <xdr:row>34</xdr:row>
      <xdr:rowOff>40397</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57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51107</xdr:rowOff>
    </xdr:from>
    <xdr:to>
      <xdr:col>76</xdr:col>
      <xdr:colOff>22225</xdr:colOff>
      <xdr:row>33</xdr:row>
      <xdr:rowOff>161047</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4084300" y="5537507"/>
          <a:ext cx="711200" cy="28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87588</xdr:rowOff>
    </xdr:from>
    <xdr:to>
      <xdr:col>68</xdr:col>
      <xdr:colOff>123825</xdr:colOff>
      <xdr:row>35</xdr:row>
      <xdr:rowOff>17738</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71500" y="59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161047</xdr:rowOff>
    </xdr:from>
    <xdr:to>
      <xdr:col>72</xdr:col>
      <xdr:colOff>73025</xdr:colOff>
      <xdr:row>34</xdr:row>
      <xdr:rowOff>138388</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3322300" y="5818897"/>
          <a:ext cx="762000" cy="14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21918</xdr:rowOff>
    </xdr:from>
    <xdr:to>
      <xdr:col>64</xdr:col>
      <xdr:colOff>123825</xdr:colOff>
      <xdr:row>34</xdr:row>
      <xdr:rowOff>123518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509500" y="585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72718</xdr:rowOff>
    </xdr:from>
    <xdr:to>
      <xdr:col>68</xdr:col>
      <xdr:colOff>73025</xdr:colOff>
      <xdr:row>34</xdr:row>
      <xdr:rowOff>138388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2560300" y="5902018"/>
          <a:ext cx="762000" cy="6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79311</xdr:rowOff>
    </xdr:from>
    <xdr:to>
      <xdr:col>60</xdr:col>
      <xdr:colOff>123825</xdr:colOff>
      <xdr:row>35</xdr:row>
      <xdr:rowOff>9461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747500" y="59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72718</xdr:rowOff>
    </xdr:from>
    <xdr:to>
      <xdr:col>64</xdr:col>
      <xdr:colOff>73025</xdr:colOff>
      <xdr:row>34</xdr:row>
      <xdr:rowOff>130111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798300" y="5902018"/>
          <a:ext cx="762000" cy="5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53304</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51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91086</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523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71476</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52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113576</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525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31524</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3836727" y="586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8865</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3087427" y="600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114645</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2325427" y="594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588</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563427" y="600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156,930
152,786
331.50
76,665,057
72,929,697
3,568,119
37,642,120
60,129,176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36</xdr:row>
      <xdr:rowOff>48442</xdr:rowOff>
    </xdr:from>
    <xdr:to>
      <xdr:col>24</xdr:col>
      <xdr:colOff>62865</xdr:colOff>
      <xdr:row>42</xdr:row>
      <xdr:rowOff>35378</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6220642"/>
          <a:ext cx="0" cy="1015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39205</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4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35378</xdr:rowOff>
    </xdr:from>
    <xdr:to>
      <xdr:col>24</xdr:col>
      <xdr:colOff>152400</xdr:colOff>
      <xdr:row>42</xdr:row>
      <xdr:rowOff>35378</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3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166569</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99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48442</xdr:rowOff>
    </xdr:from>
    <xdr:to>
      <xdr:col>24</xdr:col>
      <xdr:colOff>152400</xdr:colOff>
      <xdr:row>36</xdr:row>
      <xdr:rowOff>48442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622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3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43362</xdr:rowOff>
    </xdr:from>
    <xdr:to>
      <xdr:col>24</xdr:col>
      <xdr:colOff>114300</xdr:colOff>
      <xdr:row>38</xdr:row>
      <xdr:rowOff>144962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20501</xdr:rowOff>
    </xdr:from>
    <xdr:to>
      <xdr:col>6</xdr:col>
      <xdr:colOff>38100</xdr:colOff>
      <xdr:row>38</xdr:row>
      <xdr:rowOff>122101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159294</xdr:rowOff>
    </xdr:from>
    <xdr:to>
      <xdr:col>24</xdr:col>
      <xdr:colOff>114300</xdr:colOff>
      <xdr:row>37</xdr:row>
      <xdr:rowOff>89444</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10721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18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151130</xdr:rowOff>
    </xdr:from>
    <xdr:to>
      <xdr:col>20</xdr:col>
      <xdr:colOff>38100</xdr:colOff>
      <xdr:row>34</xdr:row>
      <xdr:rowOff>81280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30480</xdr:rowOff>
    </xdr:from>
    <xdr:to>
      <xdr:col>24</xdr:col>
      <xdr:colOff>63500</xdr:colOff>
      <xdr:row>37</xdr:row>
      <xdr:rowOff>38644</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5859780"/>
          <a:ext cx="8382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100511</xdr:rowOff>
    </xdr:from>
    <xdr:to>
      <xdr:col>15</xdr:col>
      <xdr:colOff>101600</xdr:colOff>
      <xdr:row>34</xdr:row>
      <xdr:rowOff>30661</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151311</xdr:rowOff>
    </xdr:from>
    <xdr:to>
      <xdr:col>19</xdr:col>
      <xdr:colOff>177800</xdr:colOff>
      <xdr:row>34</xdr:row>
      <xdr:rowOff>30480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580916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59690</xdr:rowOff>
    </xdr:from>
    <xdr:to>
      <xdr:col>10</xdr:col>
      <xdr:colOff>165100</xdr:colOff>
      <xdr:row>33</xdr:row>
      <xdr:rowOff>161290</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110490</xdr:rowOff>
    </xdr:from>
    <xdr:to>
      <xdr:col>15</xdr:col>
      <xdr:colOff>50800</xdr:colOff>
      <xdr:row>33</xdr:row>
      <xdr:rowOff>151311</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576834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27033</xdr:rowOff>
    </xdr:from>
    <xdr:to>
      <xdr:col>6</xdr:col>
      <xdr:colOff>38100</xdr:colOff>
      <xdr:row>33</xdr:row>
      <xdr:rowOff>128633</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77833</xdr:rowOff>
    </xdr:from>
    <xdr:to>
      <xdr:col>10</xdr:col>
      <xdr:colOff>114300</xdr:colOff>
      <xdr:row>33</xdr:row>
      <xdr:rowOff>110490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5735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18523</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113228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97807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47188</xdr:rowOff>
    </xdr:from>
    <xdr:ext cx="340478"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38061" y="5533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6367</xdr:rowOff>
    </xdr:from>
    <xdr:ext cx="340478"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490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145160</xdr:rowOff>
    </xdr:from>
    <xdr:ext cx="340478"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60061" y="5460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00000000-0008-0000-0E00-00007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17744</xdr:rowOff>
    </xdr:from>
    <xdr:to>
      <xdr:col>54</xdr:col>
      <xdr:colOff>189865</xdr:colOff>
      <xdr:row>41</xdr:row>
      <xdr:rowOff>95304</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flipV="1">
          <a:off x="10476865" y="5675594"/>
          <a:ext cx="0" cy="144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99131</xdr:rowOff>
    </xdr:from>
    <xdr:ext cx="469744" cy="259045"/>
    <xdr:sp macro="" textlink="">
      <xdr:nvSpPr>
        <xdr:cNvPr id="119" name="【道路】&#10;一人当たり延長最小値テキスト">
          <a:extLst>
            <a:ext uri="{FF2B5EF4-FFF2-40B4-BE49-F238E27FC236}">
              <a16:creationId xmlns:a16="http://schemas.microsoft.com/office/drawing/2014/main" id="{00000000-0008-0000-0E00-000077000000}"/>
            </a:ext>
          </a:extLst>
        </xdr:cNvPr>
        <xdr:cNvSpPr txBox="1"/>
      </xdr:nvSpPr>
      <xdr:spPr>
        <a:xfrm>
          <a:off x="10515600" y="71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95304</xdr:rowOff>
    </xdr:from>
    <xdr:to>
      <xdr:col>55</xdr:col>
      <xdr:colOff>88900</xdr:colOff>
      <xdr:row>41</xdr:row>
      <xdr:rowOff>95304</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7124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135871</xdr:rowOff>
    </xdr:from>
    <xdr:ext cx="534377" cy="259045"/>
    <xdr:sp macro="" textlink="">
      <xdr:nvSpPr>
        <xdr:cNvPr id="121" name="【道路】&#10;一人当たり延長最大値テキスト">
          <a:extLst>
            <a:ext uri="{FF2B5EF4-FFF2-40B4-BE49-F238E27FC236}">
              <a16:creationId xmlns:a16="http://schemas.microsoft.com/office/drawing/2014/main" id="{00000000-0008-0000-0E00-000079000000}"/>
            </a:ext>
          </a:extLst>
        </xdr:cNvPr>
        <xdr:cNvSpPr txBox="1"/>
      </xdr:nvSpPr>
      <xdr:spPr>
        <a:xfrm>
          <a:off x="10515600" y="54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17744</xdr:rowOff>
    </xdr:from>
    <xdr:to>
      <xdr:col>55</xdr:col>
      <xdr:colOff>88900</xdr:colOff>
      <xdr:row>33</xdr:row>
      <xdr:rowOff>17744</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a:off x="10388600" y="567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90042</xdr:rowOff>
    </xdr:from>
    <xdr:ext cx="469744" cy="259045"/>
    <xdr:sp macro="" textlink="">
      <xdr:nvSpPr>
        <xdr:cNvPr id="123" name="【道路】&#10;一人当たり延長平均値テキスト">
          <a:extLst>
            <a:ext uri="{FF2B5EF4-FFF2-40B4-BE49-F238E27FC236}">
              <a16:creationId xmlns:a16="http://schemas.microsoft.com/office/drawing/2014/main" id="{00000000-0008-0000-0E00-00007B000000}"/>
            </a:ext>
          </a:extLst>
        </xdr:cNvPr>
        <xdr:cNvSpPr txBox="1"/>
      </xdr:nvSpPr>
      <xdr:spPr>
        <a:xfrm>
          <a:off x="10515600" y="626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111615</xdr:rowOff>
    </xdr:from>
    <xdr:to>
      <xdr:col>55</xdr:col>
      <xdr:colOff>50800</xdr:colOff>
      <xdr:row>37</xdr:row>
      <xdr:rowOff>41765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10426700" y="62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49076</xdr:rowOff>
    </xdr:from>
    <xdr:to>
      <xdr:col>50</xdr:col>
      <xdr:colOff>165100</xdr:colOff>
      <xdr:row>36</xdr:row>
      <xdr:rowOff>150676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9588500" y="622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17073</xdr:rowOff>
    </xdr:from>
    <xdr:to>
      <xdr:col>46</xdr:col>
      <xdr:colOff>38100</xdr:colOff>
      <xdr:row>36</xdr:row>
      <xdr:rowOff>118673</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8699500" y="618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25237</xdr:rowOff>
    </xdr:from>
    <xdr:to>
      <xdr:col>41</xdr:col>
      <xdr:colOff>101600</xdr:colOff>
      <xdr:row>36</xdr:row>
      <xdr:rowOff>126837</xdr:rowOff>
    </xdr:to>
    <xdr:sp macro="" textlink="">
      <xdr:nvSpPr>
        <xdr:cNvPr id="127" name="フローチャート: 判断 126">
          <a:extLst>
            <a:ext uri="{FF2B5EF4-FFF2-40B4-BE49-F238E27FC236}">
              <a16:creationId xmlns:a16="http://schemas.microsoft.com/office/drawing/2014/main" id="{00000000-0008-0000-0E00-00007F000000}"/>
            </a:ext>
          </a:extLst>
        </xdr:cNvPr>
        <xdr:cNvSpPr/>
      </xdr:nvSpPr>
      <xdr:spPr>
        <a:xfrm>
          <a:off x="7810500" y="619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30625</xdr:rowOff>
    </xdr:from>
    <xdr:to>
      <xdr:col>36</xdr:col>
      <xdr:colOff>165100</xdr:colOff>
      <xdr:row>36</xdr:row>
      <xdr:rowOff>132225</xdr:rowOff>
    </xdr:to>
    <xdr:sp macro="" textlink="">
      <xdr:nvSpPr>
        <xdr:cNvPr id="128" name="フローチャート: 判断 127">
          <a:extLst>
            <a:ext uri="{FF2B5EF4-FFF2-40B4-BE49-F238E27FC236}">
              <a16:creationId xmlns:a16="http://schemas.microsoft.com/office/drawing/2014/main" id="{00000000-0008-0000-0E00-000080000000}"/>
            </a:ext>
          </a:extLst>
        </xdr:cNvPr>
        <xdr:cNvSpPr/>
      </xdr:nvSpPr>
      <xdr:spPr>
        <a:xfrm>
          <a:off x="6921500" y="62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138394</xdr:rowOff>
    </xdr:from>
    <xdr:to>
      <xdr:col>55</xdr:col>
      <xdr:colOff>50800</xdr:colOff>
      <xdr:row>33</xdr:row>
      <xdr:rowOff>68544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10426700" y="562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91421</xdr:rowOff>
    </xdr:from>
    <xdr:ext cx="534377" cy="259045"/>
    <xdr:sp macro="" textlink="">
      <xdr:nvSpPr>
        <xdr:cNvPr id="135" name="【道路】&#10;一人当たり延長該当値テキスト">
          <a:extLst>
            <a:ext uri="{FF2B5EF4-FFF2-40B4-BE49-F238E27FC236}">
              <a16:creationId xmlns:a16="http://schemas.microsoft.com/office/drawing/2014/main" id="{00000000-0008-0000-0E00-000087000000}"/>
            </a:ext>
          </a:extLst>
        </xdr:cNvPr>
        <xdr:cNvSpPr txBox="1"/>
      </xdr:nvSpPr>
      <xdr:spPr>
        <a:xfrm>
          <a:off x="10515600" y="557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165172</xdr:rowOff>
    </xdr:from>
    <xdr:to>
      <xdr:col>50</xdr:col>
      <xdr:colOff>165100</xdr:colOff>
      <xdr:row>33</xdr:row>
      <xdr:rowOff>95322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9588500" y="56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17744</xdr:rowOff>
    </xdr:from>
    <xdr:to>
      <xdr:col>55</xdr:col>
      <xdr:colOff>0</xdr:colOff>
      <xdr:row>33</xdr:row>
      <xdr:rowOff>44522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9639300" y="5675594"/>
          <a:ext cx="8382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24747</xdr:rowOff>
    </xdr:from>
    <xdr:to>
      <xdr:col>46</xdr:col>
      <xdr:colOff>38100</xdr:colOff>
      <xdr:row>33</xdr:row>
      <xdr:rowOff>126347</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8699500" y="56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44522</xdr:rowOff>
    </xdr:from>
    <xdr:to>
      <xdr:col>50</xdr:col>
      <xdr:colOff>114300</xdr:colOff>
      <xdr:row>33</xdr:row>
      <xdr:rowOff>75547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8750300" y="570237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48260</xdr:rowOff>
    </xdr:from>
    <xdr:to>
      <xdr:col>41</xdr:col>
      <xdr:colOff>101600</xdr:colOff>
      <xdr:row>33</xdr:row>
      <xdr:rowOff>149860</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7810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75547</xdr:rowOff>
    </xdr:from>
    <xdr:to>
      <xdr:col>45</xdr:col>
      <xdr:colOff>177800</xdr:colOff>
      <xdr:row>33</xdr:row>
      <xdr:rowOff>99060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7861300" y="5733397"/>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57894</xdr:rowOff>
    </xdr:from>
    <xdr:to>
      <xdr:col>36</xdr:col>
      <xdr:colOff>165100</xdr:colOff>
      <xdr:row>33</xdr:row>
      <xdr:rowOff>159494</xdr:rowOff>
    </xdr:to>
    <xdr:sp macro="" textlink="">
      <xdr:nvSpPr>
        <xdr:cNvPr id="142" name="楕円 141">
          <a:extLst>
            <a:ext uri="{FF2B5EF4-FFF2-40B4-BE49-F238E27FC236}">
              <a16:creationId xmlns:a16="http://schemas.microsoft.com/office/drawing/2014/main" id="{00000000-0008-0000-0E00-00008E000000}"/>
            </a:ext>
          </a:extLst>
        </xdr:cNvPr>
        <xdr:cNvSpPr/>
      </xdr:nvSpPr>
      <xdr:spPr>
        <a:xfrm>
          <a:off x="6921500" y="57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99060</xdr:rowOff>
    </xdr:from>
    <xdr:to>
      <xdr:col>41</xdr:col>
      <xdr:colOff>50800</xdr:colOff>
      <xdr:row>33</xdr:row>
      <xdr:rowOff>108694</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flipV="1">
          <a:off x="6972300" y="5756910"/>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141803</xdr:rowOff>
    </xdr:from>
    <xdr:ext cx="534377" cy="259045"/>
    <xdr:sp macro="" textlink="">
      <xdr:nvSpPr>
        <xdr:cNvPr id="144" name="n_1aveValue【道路】&#10;一人当たり延長">
          <a:extLst>
            <a:ext uri="{FF2B5EF4-FFF2-40B4-BE49-F238E27FC236}">
              <a16:creationId xmlns:a16="http://schemas.microsoft.com/office/drawing/2014/main" id="{00000000-0008-0000-0E00-000090000000}"/>
            </a:ext>
          </a:extLst>
        </xdr:cNvPr>
        <xdr:cNvSpPr txBox="1"/>
      </xdr:nvSpPr>
      <xdr:spPr>
        <a:xfrm>
          <a:off x="9359411" y="63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109800</xdr:rowOff>
    </xdr:from>
    <xdr:ext cx="534377" cy="259045"/>
    <xdr:sp macro="" textlink="">
      <xdr:nvSpPr>
        <xdr:cNvPr id="145" name="n_2aveValue【道路】&#10;一人当たり延長">
          <a:extLst>
            <a:ext uri="{FF2B5EF4-FFF2-40B4-BE49-F238E27FC236}">
              <a16:creationId xmlns:a16="http://schemas.microsoft.com/office/drawing/2014/main" id="{00000000-0008-0000-0E00-000091000000}"/>
            </a:ext>
          </a:extLst>
        </xdr:cNvPr>
        <xdr:cNvSpPr txBox="1"/>
      </xdr:nvSpPr>
      <xdr:spPr>
        <a:xfrm>
          <a:off x="8483111" y="628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117964</xdr:rowOff>
    </xdr:from>
    <xdr:ext cx="534377" cy="259045"/>
    <xdr:sp macro="" textlink="">
      <xdr:nvSpPr>
        <xdr:cNvPr id="146" name="n_3aveValue【道路】&#10;一人当たり延長">
          <a:extLst>
            <a:ext uri="{FF2B5EF4-FFF2-40B4-BE49-F238E27FC236}">
              <a16:creationId xmlns:a16="http://schemas.microsoft.com/office/drawing/2014/main" id="{00000000-0008-0000-0E00-000092000000}"/>
            </a:ext>
          </a:extLst>
        </xdr:cNvPr>
        <xdr:cNvSpPr txBox="1"/>
      </xdr:nvSpPr>
      <xdr:spPr>
        <a:xfrm>
          <a:off x="7594111" y="629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123352</xdr:rowOff>
    </xdr:from>
    <xdr:ext cx="534377" cy="259045"/>
    <xdr:sp macro="" textlink="">
      <xdr:nvSpPr>
        <xdr:cNvPr id="147" name="n_4aveValue【道路】&#10;一人当たり延長">
          <a:extLst>
            <a:ext uri="{FF2B5EF4-FFF2-40B4-BE49-F238E27FC236}">
              <a16:creationId xmlns:a16="http://schemas.microsoft.com/office/drawing/2014/main" id="{00000000-0008-0000-0E00-000093000000}"/>
            </a:ext>
          </a:extLst>
        </xdr:cNvPr>
        <xdr:cNvSpPr txBox="1"/>
      </xdr:nvSpPr>
      <xdr:spPr>
        <a:xfrm>
          <a:off x="6705111" y="62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111849</xdr:rowOff>
    </xdr:from>
    <xdr:ext cx="534377" cy="259045"/>
    <xdr:sp macro="" textlink="">
      <xdr:nvSpPr>
        <xdr:cNvPr id="148" name="n_1mainValue【道路】&#10;一人当たり延長">
          <a:extLst>
            <a:ext uri="{FF2B5EF4-FFF2-40B4-BE49-F238E27FC236}">
              <a16:creationId xmlns:a16="http://schemas.microsoft.com/office/drawing/2014/main" id="{00000000-0008-0000-0E00-000094000000}"/>
            </a:ext>
          </a:extLst>
        </xdr:cNvPr>
        <xdr:cNvSpPr txBox="1"/>
      </xdr:nvSpPr>
      <xdr:spPr>
        <a:xfrm>
          <a:off x="9359411" y="54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142874</xdr:rowOff>
    </xdr:from>
    <xdr:ext cx="534377" cy="259045"/>
    <xdr:sp macro="" textlink="">
      <xdr:nvSpPr>
        <xdr:cNvPr id="149" name="n_2mainValue【道路】&#10;一人当たり延長">
          <a:extLst>
            <a:ext uri="{FF2B5EF4-FFF2-40B4-BE49-F238E27FC236}">
              <a16:creationId xmlns:a16="http://schemas.microsoft.com/office/drawing/2014/main" id="{00000000-0008-0000-0E00-000095000000}"/>
            </a:ext>
          </a:extLst>
        </xdr:cNvPr>
        <xdr:cNvSpPr txBox="1"/>
      </xdr:nvSpPr>
      <xdr:spPr>
        <a:xfrm>
          <a:off x="8483111" y="545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31</xdr:row>
      <xdr:rowOff>166387</xdr:rowOff>
    </xdr:from>
    <xdr:ext cx="534377" cy="259045"/>
    <xdr:sp macro="" textlink="">
      <xdr:nvSpPr>
        <xdr:cNvPr id="150" name="n_3mainValue【道路】&#10;一人当たり延長">
          <a:extLst>
            <a:ext uri="{FF2B5EF4-FFF2-40B4-BE49-F238E27FC236}">
              <a16:creationId xmlns:a16="http://schemas.microsoft.com/office/drawing/2014/main" id="{00000000-0008-0000-0E00-000096000000}"/>
            </a:ext>
          </a:extLst>
        </xdr:cNvPr>
        <xdr:cNvSpPr txBox="1"/>
      </xdr:nvSpPr>
      <xdr:spPr>
        <a:xfrm>
          <a:off x="7594111" y="548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4571</xdr:rowOff>
    </xdr:from>
    <xdr:ext cx="534377" cy="259045"/>
    <xdr:sp macro="" textlink="">
      <xdr:nvSpPr>
        <xdr:cNvPr id="151" name="n_4mainValue【道路】&#10;一人当たり延長">
          <a:extLst>
            <a:ext uri="{FF2B5EF4-FFF2-40B4-BE49-F238E27FC236}">
              <a16:creationId xmlns:a16="http://schemas.microsoft.com/office/drawing/2014/main" id="{00000000-0008-0000-0E00-000097000000}"/>
            </a:ext>
          </a:extLst>
        </xdr:cNvPr>
        <xdr:cNvSpPr txBox="1"/>
      </xdr:nvSpPr>
      <xdr:spPr>
        <a:xfrm>
          <a:off x="6705111" y="549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橋りょう・トンネル】&#10;有形固定資産減価償却率グラフ枠">
          <a:extLst>
            <a:ext uri="{FF2B5EF4-FFF2-40B4-BE49-F238E27FC236}">
              <a16:creationId xmlns:a16="http://schemas.microsoft.com/office/drawing/2014/main" id="{00000000-0008-0000-0E00-0000A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62</xdr:row>
      <xdr:rowOff>137160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4634865" y="960501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77" name="【橋りょう・トンネル】&#10;有形固定資産減価償却率最小値テキスト">
          <a:extLst>
            <a:ext uri="{FF2B5EF4-FFF2-40B4-BE49-F238E27FC236}">
              <a16:creationId xmlns:a16="http://schemas.microsoft.com/office/drawing/2014/main" id="{00000000-0008-0000-0E00-0000B1000000}"/>
            </a:ext>
          </a:extLst>
        </xdr:cNvPr>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79" name="【橋りょう・トンネル】&#10;有形固定資産減価償却率最大値テキスト">
          <a:extLst>
            <a:ext uri="{FF2B5EF4-FFF2-40B4-BE49-F238E27FC236}">
              <a16:creationId xmlns:a16="http://schemas.microsoft.com/office/drawing/2014/main" id="{00000000-0008-0000-0E00-0000B3000000}"/>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44467</xdr:rowOff>
    </xdr:from>
    <xdr:ext cx="405111" cy="259045"/>
    <xdr:sp macro="" textlink="">
      <xdr:nvSpPr>
        <xdr:cNvPr id="181" name="【橋りょう・トンネル】&#10;有形固定資産減価償却率平均値テキスト">
          <a:extLst>
            <a:ext uri="{FF2B5EF4-FFF2-40B4-BE49-F238E27FC236}">
              <a16:creationId xmlns:a16="http://schemas.microsoft.com/office/drawing/2014/main" id="{00000000-0008-0000-0E00-0000B5000000}"/>
            </a:ext>
          </a:extLst>
        </xdr:cNvPr>
        <xdr:cNvSpPr txBox="1"/>
      </xdr:nvSpPr>
      <xdr:spPr>
        <a:xfrm>
          <a:off x="4673600" y="9988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45847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21590</xdr:rowOff>
    </xdr:from>
    <xdr:to>
      <xdr:col>10</xdr:col>
      <xdr:colOff>165100</xdr:colOff>
      <xdr:row>59</xdr:row>
      <xdr:rowOff>123190</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968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139700</xdr:rowOff>
    </xdr:from>
    <xdr:to>
      <xdr:col>6</xdr:col>
      <xdr:colOff>38100</xdr:colOff>
      <xdr:row>59</xdr:row>
      <xdr:rowOff>69850</xdr:rowOff>
    </xdr:to>
    <xdr:sp macro="" textlink="">
      <xdr:nvSpPr>
        <xdr:cNvPr id="186" name="フローチャート: 判断 185">
          <a:extLst>
            <a:ext uri="{FF2B5EF4-FFF2-40B4-BE49-F238E27FC236}">
              <a16:creationId xmlns:a16="http://schemas.microsoft.com/office/drawing/2014/main" id="{00000000-0008-0000-0E00-0000BA000000}"/>
            </a:ext>
          </a:extLst>
        </xdr:cNvPr>
        <xdr:cNvSpPr/>
      </xdr:nvSpPr>
      <xdr:spPr>
        <a:xfrm>
          <a:off x="1079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33020</xdr:rowOff>
    </xdr:from>
    <xdr:to>
      <xdr:col>24</xdr:col>
      <xdr:colOff>114300</xdr:colOff>
      <xdr:row>61</xdr:row>
      <xdr:rowOff>134620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4584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11447</xdr:rowOff>
    </xdr:from>
    <xdr:ext cx="405111" cy="259045"/>
    <xdr:sp macro="" textlink="">
      <xdr:nvSpPr>
        <xdr:cNvPr id="193" name="【橋りょう・トンネル】&#10;有形固定資産減価償却率該当値テキスト">
          <a:extLst>
            <a:ext uri="{FF2B5EF4-FFF2-40B4-BE49-F238E27FC236}">
              <a16:creationId xmlns:a16="http://schemas.microsoft.com/office/drawing/2014/main" id="{00000000-0008-0000-0E00-0000C1000000}"/>
            </a:ext>
          </a:extLst>
        </xdr:cNvPr>
        <xdr:cNvSpPr txBox="1"/>
      </xdr:nvSpPr>
      <xdr:spPr>
        <a:xfrm>
          <a:off x="4673600"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78740</xdr:rowOff>
    </xdr:from>
    <xdr:to>
      <xdr:col>20</xdr:col>
      <xdr:colOff>38100</xdr:colOff>
      <xdr:row>62</xdr:row>
      <xdr:rowOff>8890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3746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83820</xdr:rowOff>
    </xdr:from>
    <xdr:to>
      <xdr:col>24</xdr:col>
      <xdr:colOff>63500</xdr:colOff>
      <xdr:row>61</xdr:row>
      <xdr:rowOff>129540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3797300" y="105422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129540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908300" y="105384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147320</xdr:rowOff>
    </xdr:from>
    <xdr:to>
      <xdr:col>10</xdr:col>
      <xdr:colOff>165100</xdr:colOff>
      <xdr:row>61</xdr:row>
      <xdr:rowOff>77470</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968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26670</xdr:rowOff>
    </xdr:from>
    <xdr:to>
      <xdr:col>15</xdr:col>
      <xdr:colOff>50800</xdr:colOff>
      <xdr:row>61</xdr:row>
      <xdr:rowOff>80010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2019300" y="10485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101600</xdr:rowOff>
    </xdr:from>
    <xdr:to>
      <xdr:col>6</xdr:col>
      <xdr:colOff>38100</xdr:colOff>
      <xdr:row>61</xdr:row>
      <xdr:rowOff>31750</xdr:rowOff>
    </xdr:to>
    <xdr:sp macro="" textlink="">
      <xdr:nvSpPr>
        <xdr:cNvPr id="200" name="楕円 199">
          <a:extLst>
            <a:ext uri="{FF2B5EF4-FFF2-40B4-BE49-F238E27FC236}">
              <a16:creationId xmlns:a16="http://schemas.microsoft.com/office/drawing/2014/main" id="{00000000-0008-0000-0E00-0000C8000000}"/>
            </a:ext>
          </a:extLst>
        </xdr:cNvPr>
        <xdr:cNvSpPr/>
      </xdr:nvSpPr>
      <xdr:spPr>
        <a:xfrm>
          <a:off x="1079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152400</xdr:rowOff>
    </xdr:from>
    <xdr:to>
      <xdr:col>10</xdr:col>
      <xdr:colOff>114300</xdr:colOff>
      <xdr:row>61</xdr:row>
      <xdr:rowOff>26670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1130300" y="10439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202" name="n_1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203" name="n_2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139717</xdr:rowOff>
    </xdr:from>
    <xdr:ext cx="405111" cy="259045"/>
    <xdr:sp macro="" textlink="">
      <xdr:nvSpPr>
        <xdr:cNvPr id="204" name="n_3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86377</xdr:rowOff>
    </xdr:from>
    <xdr:ext cx="405111" cy="259045"/>
    <xdr:sp macro="" textlink="">
      <xdr:nvSpPr>
        <xdr:cNvPr id="205" name="n_4ave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xdr:rowOff>
    </xdr:from>
    <xdr:ext cx="405111" cy="259045"/>
    <xdr:sp macro="" textlink="">
      <xdr:nvSpPr>
        <xdr:cNvPr id="206" name="n_1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3582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7" name="n_2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68597</xdr:rowOff>
    </xdr:from>
    <xdr:ext cx="405111" cy="259045"/>
    <xdr:sp macro="" textlink="">
      <xdr:nvSpPr>
        <xdr:cNvPr id="208" name="n_3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1816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22877</xdr:rowOff>
    </xdr:from>
    <xdr:ext cx="405111" cy="259045"/>
    <xdr:sp macro="" textlink="">
      <xdr:nvSpPr>
        <xdr:cNvPr id="209" name="n_4mainValue【橋りょう・トンネル】&#10;有形固定資産減価償却率">
          <a:extLst>
            <a:ext uri="{FF2B5EF4-FFF2-40B4-BE49-F238E27FC236}">
              <a16:creationId xmlns:a16="http://schemas.microsoft.com/office/drawing/2014/main" id="{00000000-0008-0000-0E00-0000D1000000}"/>
            </a:ext>
          </a:extLst>
        </xdr:cNvPr>
        <xdr:cNvSpPr txBox="1"/>
      </xdr:nvSpPr>
      <xdr:spPr>
        <a:xfrm>
          <a:off x="927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橋りょう・トンネル】&#10;一人当たり有形固定資産（償却資産）額グラフ枠">
          <a:extLst>
            <a:ext uri="{FF2B5EF4-FFF2-40B4-BE49-F238E27FC236}">
              <a16:creationId xmlns:a16="http://schemas.microsoft.com/office/drawing/2014/main" id="{00000000-0008-0000-0E00-0000E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61</xdr:row>
      <xdr:rowOff>153443</xdr:rowOff>
    </xdr:from>
    <xdr:to>
      <xdr:col>54</xdr:col>
      <xdr:colOff>189865</xdr:colOff>
      <xdr:row>64</xdr:row>
      <xdr:rowOff>89850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10476865" y="10611893"/>
          <a:ext cx="0" cy="450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93677</xdr:rowOff>
    </xdr:from>
    <xdr:ext cx="534377" cy="259045"/>
    <xdr:sp macro="" textlink="">
      <xdr:nvSpPr>
        <xdr:cNvPr id="236" name="【橋りょう・トンネル】&#10;一人当たり有形固定資産（償却資産）額最小値テキスト">
          <a:extLst>
            <a:ext uri="{FF2B5EF4-FFF2-40B4-BE49-F238E27FC236}">
              <a16:creationId xmlns:a16="http://schemas.microsoft.com/office/drawing/2014/main" id="{00000000-0008-0000-0E00-0000EC000000}"/>
            </a:ext>
          </a:extLst>
        </xdr:cNvPr>
        <xdr:cNvSpPr txBox="1"/>
      </xdr:nvSpPr>
      <xdr:spPr>
        <a:xfrm>
          <a:off x="10515600" y="1106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89850</xdr:rowOff>
    </xdr:from>
    <xdr:to>
      <xdr:col>55</xdr:col>
      <xdr:colOff>88900</xdr:colOff>
      <xdr:row>64</xdr:row>
      <xdr:rowOff>89850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10388600" y="110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100120</xdr:rowOff>
    </xdr:from>
    <xdr:ext cx="599010" cy="259045"/>
    <xdr:sp macro="" textlink="">
      <xdr:nvSpPr>
        <xdr:cNvPr id="238" name="【橋りょう・トンネル】&#10;一人当たり有形固定資産（償却資産）額最大値テキスト">
          <a:extLst>
            <a:ext uri="{FF2B5EF4-FFF2-40B4-BE49-F238E27FC236}">
              <a16:creationId xmlns:a16="http://schemas.microsoft.com/office/drawing/2014/main" id="{00000000-0008-0000-0E00-0000EE000000}"/>
            </a:ext>
          </a:extLst>
        </xdr:cNvPr>
        <xdr:cNvSpPr txBox="1"/>
      </xdr:nvSpPr>
      <xdr:spPr>
        <a:xfrm>
          <a:off x="10515600" y="1038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153443</xdr:rowOff>
    </xdr:from>
    <xdr:to>
      <xdr:col>55</xdr:col>
      <xdr:colOff>88900</xdr:colOff>
      <xdr:row>61</xdr:row>
      <xdr:rowOff>153443</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10388600" y="1061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24446</xdr:rowOff>
    </xdr:from>
    <xdr:ext cx="599010" cy="259045"/>
    <xdr:sp macro="" textlink="">
      <xdr:nvSpPr>
        <xdr:cNvPr id="240" name="【橋りょう・トンネル】&#10;一人当たり有形固定資産（償却資産）額平均値テキスト">
          <a:extLst>
            <a:ext uri="{FF2B5EF4-FFF2-40B4-BE49-F238E27FC236}">
              <a16:creationId xmlns:a16="http://schemas.microsoft.com/office/drawing/2014/main" id="{00000000-0008-0000-0E00-0000F0000000}"/>
            </a:ext>
          </a:extLst>
        </xdr:cNvPr>
        <xdr:cNvSpPr txBox="1"/>
      </xdr:nvSpPr>
      <xdr:spPr>
        <a:xfrm>
          <a:off x="10515600" y="10825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46019</xdr:rowOff>
    </xdr:from>
    <xdr:to>
      <xdr:col>55</xdr:col>
      <xdr:colOff>50800</xdr:colOff>
      <xdr:row>63</xdr:row>
      <xdr:rowOff>147619</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10426700" y="1084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169451</xdr:rowOff>
    </xdr:from>
    <xdr:to>
      <xdr:col>50</xdr:col>
      <xdr:colOff>165100</xdr:colOff>
      <xdr:row>63</xdr:row>
      <xdr:rowOff>99601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9588500" y="10799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167292</xdr:rowOff>
    </xdr:from>
    <xdr:to>
      <xdr:col>46</xdr:col>
      <xdr:colOff>38100</xdr:colOff>
      <xdr:row>63</xdr:row>
      <xdr:rowOff>97442</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8699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168577</xdr:rowOff>
    </xdr:from>
    <xdr:to>
      <xdr:col>41</xdr:col>
      <xdr:colOff>101600</xdr:colOff>
      <xdr:row>63</xdr:row>
      <xdr:rowOff>98727</xdr:rowOff>
    </xdr:to>
    <xdr:sp macro="" textlink="">
      <xdr:nvSpPr>
        <xdr:cNvPr id="244" name="フローチャート: 判断 243">
          <a:extLst>
            <a:ext uri="{FF2B5EF4-FFF2-40B4-BE49-F238E27FC236}">
              <a16:creationId xmlns:a16="http://schemas.microsoft.com/office/drawing/2014/main" id="{00000000-0008-0000-0E00-0000F4000000}"/>
            </a:ext>
          </a:extLst>
        </xdr:cNvPr>
        <xdr:cNvSpPr/>
      </xdr:nvSpPr>
      <xdr:spPr>
        <a:xfrm>
          <a:off x="7810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169210</xdr:rowOff>
    </xdr:from>
    <xdr:to>
      <xdr:col>36</xdr:col>
      <xdr:colOff>165100</xdr:colOff>
      <xdr:row>63</xdr:row>
      <xdr:rowOff>99360</xdr:rowOff>
    </xdr:to>
    <xdr:sp macro="" textlink="">
      <xdr:nvSpPr>
        <xdr:cNvPr id="245" name="フローチャート: 判断 244">
          <a:extLst>
            <a:ext uri="{FF2B5EF4-FFF2-40B4-BE49-F238E27FC236}">
              <a16:creationId xmlns:a16="http://schemas.microsoft.com/office/drawing/2014/main" id="{00000000-0008-0000-0E00-0000F5000000}"/>
            </a:ext>
          </a:extLst>
        </xdr:cNvPr>
        <xdr:cNvSpPr/>
      </xdr:nvSpPr>
      <xdr:spPr>
        <a:xfrm>
          <a:off x="6921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27588</xdr:rowOff>
    </xdr:from>
    <xdr:to>
      <xdr:col>55</xdr:col>
      <xdr:colOff>50800</xdr:colOff>
      <xdr:row>63</xdr:row>
      <xdr:rowOff>129188</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10426700" y="108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50465</xdr:rowOff>
    </xdr:from>
    <xdr:ext cx="599010" cy="259045"/>
    <xdr:sp macro="" textlink="">
      <xdr:nvSpPr>
        <xdr:cNvPr id="252" name="【橋りょう・トンネル】&#10;一人当たり有形固定資産（償却資産）額該当値テキスト">
          <a:extLst>
            <a:ext uri="{FF2B5EF4-FFF2-40B4-BE49-F238E27FC236}">
              <a16:creationId xmlns:a16="http://schemas.microsoft.com/office/drawing/2014/main" id="{00000000-0008-0000-0E00-0000FC000000}"/>
            </a:ext>
          </a:extLst>
        </xdr:cNvPr>
        <xdr:cNvSpPr txBox="1"/>
      </xdr:nvSpPr>
      <xdr:spPr>
        <a:xfrm>
          <a:off x="10515600" y="1068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5042</xdr:rowOff>
    </xdr:from>
    <xdr:to>
      <xdr:col>50</xdr:col>
      <xdr:colOff>165100</xdr:colOff>
      <xdr:row>56</xdr:row>
      <xdr:rowOff>106642</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9588500" y="96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55842</xdr:rowOff>
    </xdr:from>
    <xdr:to>
      <xdr:col>55</xdr:col>
      <xdr:colOff>0</xdr:colOff>
      <xdr:row>63</xdr:row>
      <xdr:rowOff>78388</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9639300" y="9657042"/>
          <a:ext cx="838200" cy="12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21424</xdr:rowOff>
    </xdr:from>
    <xdr:to>
      <xdr:col>46</xdr:col>
      <xdr:colOff>38100</xdr:colOff>
      <xdr:row>56</xdr:row>
      <xdr:rowOff>123024</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8699500" y="96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55842</xdr:rowOff>
    </xdr:from>
    <xdr:to>
      <xdr:col>50</xdr:col>
      <xdr:colOff>114300</xdr:colOff>
      <xdr:row>56</xdr:row>
      <xdr:rowOff>72224</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8750300" y="9657042"/>
          <a:ext cx="8890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34714</xdr:rowOff>
    </xdr:from>
    <xdr:to>
      <xdr:col>41</xdr:col>
      <xdr:colOff>101600</xdr:colOff>
      <xdr:row>56</xdr:row>
      <xdr:rowOff>136314</xdr:rowOff>
    </xdr:to>
    <xdr:sp macro="" textlink="">
      <xdr:nvSpPr>
        <xdr:cNvPr id="257" name="楕円 256">
          <a:extLst>
            <a:ext uri="{FF2B5EF4-FFF2-40B4-BE49-F238E27FC236}">
              <a16:creationId xmlns:a16="http://schemas.microsoft.com/office/drawing/2014/main" id="{00000000-0008-0000-0E00-000001010000}"/>
            </a:ext>
          </a:extLst>
        </xdr:cNvPr>
        <xdr:cNvSpPr/>
      </xdr:nvSpPr>
      <xdr:spPr>
        <a:xfrm>
          <a:off x="7810500" y="96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72224</xdr:rowOff>
    </xdr:from>
    <xdr:to>
      <xdr:col>45</xdr:col>
      <xdr:colOff>177800</xdr:colOff>
      <xdr:row>56</xdr:row>
      <xdr:rowOff>85514</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flipV="1">
          <a:off x="7861300" y="9673424"/>
          <a:ext cx="889000" cy="1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33585</xdr:rowOff>
    </xdr:from>
    <xdr:to>
      <xdr:col>36</xdr:col>
      <xdr:colOff>165100</xdr:colOff>
      <xdr:row>56</xdr:row>
      <xdr:rowOff>135185</xdr:rowOff>
    </xdr:to>
    <xdr:sp macro="" textlink="">
      <xdr:nvSpPr>
        <xdr:cNvPr id="259" name="楕円 258">
          <a:extLst>
            <a:ext uri="{FF2B5EF4-FFF2-40B4-BE49-F238E27FC236}">
              <a16:creationId xmlns:a16="http://schemas.microsoft.com/office/drawing/2014/main" id="{00000000-0008-0000-0E00-000003010000}"/>
            </a:ext>
          </a:extLst>
        </xdr:cNvPr>
        <xdr:cNvSpPr/>
      </xdr:nvSpPr>
      <xdr:spPr>
        <a:xfrm>
          <a:off x="6921500" y="96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84385</xdr:rowOff>
    </xdr:from>
    <xdr:to>
      <xdr:col>41</xdr:col>
      <xdr:colOff>50800</xdr:colOff>
      <xdr:row>56</xdr:row>
      <xdr:rowOff>85514</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6972300" y="9685585"/>
          <a:ext cx="8890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90728</xdr:rowOff>
    </xdr:from>
    <xdr:ext cx="599010" cy="259045"/>
    <xdr:sp macro="" textlink="">
      <xdr:nvSpPr>
        <xdr:cNvPr id="261" name="n_1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089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88569</xdr:rowOff>
    </xdr:from>
    <xdr:ext cx="599010" cy="259045"/>
    <xdr:sp macro="" textlink="">
      <xdr:nvSpPr>
        <xdr:cNvPr id="262" name="n_2ave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088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89854</xdr:rowOff>
    </xdr:from>
    <xdr:ext cx="599010" cy="259045"/>
    <xdr:sp macro="" textlink="">
      <xdr:nvSpPr>
        <xdr:cNvPr id="263" name="n_3ave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089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90487</xdr:rowOff>
    </xdr:from>
    <xdr:ext cx="599010" cy="259045"/>
    <xdr:sp macro="" textlink="">
      <xdr:nvSpPr>
        <xdr:cNvPr id="264" name="n_4ave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123169</xdr:rowOff>
    </xdr:from>
    <xdr:ext cx="690189" cy="259045"/>
    <xdr:sp macro="" textlink="">
      <xdr:nvSpPr>
        <xdr:cNvPr id="265" name="n_1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9281505" y="9381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139551</xdr:rowOff>
    </xdr:from>
    <xdr:ext cx="690189" cy="259045"/>
    <xdr:sp macro="" textlink="">
      <xdr:nvSpPr>
        <xdr:cNvPr id="266" name="n_2mainValue【橋りょう・トンネル】&#10;一人当たり有形固定資産（償却資産）額">
          <a:extLst>
            <a:ext uri="{FF2B5EF4-FFF2-40B4-BE49-F238E27FC236}">
              <a16:creationId xmlns:a16="http://schemas.microsoft.com/office/drawing/2014/main" id="{00000000-0008-0000-0E00-00000A010000}"/>
            </a:ext>
          </a:extLst>
        </xdr:cNvPr>
        <xdr:cNvSpPr txBox="1"/>
      </xdr:nvSpPr>
      <xdr:spPr>
        <a:xfrm>
          <a:off x="8405205" y="9397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152841</xdr:rowOff>
    </xdr:from>
    <xdr:ext cx="690189" cy="259045"/>
    <xdr:sp macro="" textlink="">
      <xdr:nvSpPr>
        <xdr:cNvPr id="267" name="n_3mainValue【橋りょう・トンネル】&#10;一人当たり有形固定資産（償却資産）額">
          <a:extLst>
            <a:ext uri="{FF2B5EF4-FFF2-40B4-BE49-F238E27FC236}">
              <a16:creationId xmlns:a16="http://schemas.microsoft.com/office/drawing/2014/main" id="{00000000-0008-0000-0E00-00000B010000}"/>
            </a:ext>
          </a:extLst>
        </xdr:cNvPr>
        <xdr:cNvSpPr txBox="1"/>
      </xdr:nvSpPr>
      <xdr:spPr>
        <a:xfrm>
          <a:off x="7516205" y="9411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54</xdr:row>
      <xdr:rowOff>151712</xdr:rowOff>
    </xdr:from>
    <xdr:ext cx="690189" cy="259045"/>
    <xdr:sp macro="" textlink="">
      <xdr:nvSpPr>
        <xdr:cNvPr id="268" name="n_4mainValue【橋りょう・トンネル】&#10;一人当たり有形固定資産（償却資産）額">
          <a:extLst>
            <a:ext uri="{FF2B5EF4-FFF2-40B4-BE49-F238E27FC236}">
              <a16:creationId xmlns:a16="http://schemas.microsoft.com/office/drawing/2014/main" id="{00000000-0008-0000-0E00-00000C010000}"/>
            </a:ext>
          </a:extLst>
        </xdr:cNvPr>
        <xdr:cNvSpPr txBox="1"/>
      </xdr:nvSpPr>
      <xdr:spPr>
        <a:xfrm>
          <a:off x="6627205" y="9410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00000000-0008-0000-0E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104394</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flipV="1">
          <a:off x="4634865" y="13310615"/>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108221</xdr:rowOff>
    </xdr:from>
    <xdr:ext cx="405111" cy="259045"/>
    <xdr:sp macro="" textlink="">
      <xdr:nvSpPr>
        <xdr:cNvPr id="292" name="【公営住宅】&#10;有形固定資産減価償却率最小値テキスト">
          <a:extLst>
            <a:ext uri="{FF2B5EF4-FFF2-40B4-BE49-F238E27FC236}">
              <a16:creationId xmlns:a16="http://schemas.microsoft.com/office/drawing/2014/main" id="{00000000-0008-0000-0E00-000024010000}"/>
            </a:ext>
          </a:extLst>
        </xdr:cNvPr>
        <xdr:cNvSpPr txBox="1"/>
      </xdr:nvSpPr>
      <xdr:spPr>
        <a:xfrm>
          <a:off x="4673600" y="1468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104394</xdr:rowOff>
    </xdr:from>
    <xdr:to>
      <xdr:col>24</xdr:col>
      <xdr:colOff>152400</xdr:colOff>
      <xdr:row>85</xdr:row>
      <xdr:rowOff>104394</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467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4" name="【公営住宅】&#10;有形固定資産減価償却率最大値テキスト">
          <a:extLst>
            <a:ext uri="{FF2B5EF4-FFF2-40B4-BE49-F238E27FC236}">
              <a16:creationId xmlns:a16="http://schemas.microsoft.com/office/drawing/2014/main" id="{00000000-0008-0000-0E00-000026010000}"/>
            </a:ext>
          </a:extLst>
        </xdr:cNvPr>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59453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00000000-0008-0000-0E00-000028010000}"/>
            </a:ext>
          </a:extLst>
        </xdr:cNvPr>
        <xdr:cNvSpPr txBox="1"/>
      </xdr:nvSpPr>
      <xdr:spPr>
        <a:xfrm>
          <a:off x="4673600" y="1394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4584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92456</xdr:rowOff>
    </xdr:from>
    <xdr:to>
      <xdr:col>6</xdr:col>
      <xdr:colOff>38100</xdr:colOff>
      <xdr:row>81</xdr:row>
      <xdr:rowOff>22606</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079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53594</xdr:rowOff>
    </xdr:from>
    <xdr:to>
      <xdr:col>24</xdr:col>
      <xdr:colOff>114300</xdr:colOff>
      <xdr:row>79</xdr:row>
      <xdr:rowOff>155194</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45847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76471</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00000000-0008-0000-0E00-000034010000}"/>
            </a:ext>
          </a:extLst>
        </xdr:cNvPr>
        <xdr:cNvSpPr txBox="1"/>
      </xdr:nvSpPr>
      <xdr:spPr>
        <a:xfrm>
          <a:off x="4673600" y="134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71882</xdr:rowOff>
    </xdr:from>
    <xdr:to>
      <xdr:col>20</xdr:col>
      <xdr:colOff>38100</xdr:colOff>
      <xdr:row>80</xdr:row>
      <xdr:rowOff>2032</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3746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104394</xdr:rowOff>
    </xdr:from>
    <xdr:to>
      <xdr:col>24</xdr:col>
      <xdr:colOff>63500</xdr:colOff>
      <xdr:row>79</xdr:row>
      <xdr:rowOff>122682</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3797300" y="136489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39878</xdr:rowOff>
    </xdr:from>
    <xdr:to>
      <xdr:col>15</xdr:col>
      <xdr:colOff>101600</xdr:colOff>
      <xdr:row>79</xdr:row>
      <xdr:rowOff>141478</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2857500" y="135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90678</xdr:rowOff>
    </xdr:from>
    <xdr:to>
      <xdr:col>19</xdr:col>
      <xdr:colOff>177800</xdr:colOff>
      <xdr:row>79</xdr:row>
      <xdr:rowOff>122682</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908300" y="13635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142748</xdr:rowOff>
    </xdr:from>
    <xdr:to>
      <xdr:col>10</xdr:col>
      <xdr:colOff>165100</xdr:colOff>
      <xdr:row>79</xdr:row>
      <xdr:rowOff>72898</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968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22098</xdr:rowOff>
    </xdr:from>
    <xdr:to>
      <xdr:col>15</xdr:col>
      <xdr:colOff>50800</xdr:colOff>
      <xdr:row>79</xdr:row>
      <xdr:rowOff>90678</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2019300" y="135666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60452</xdr:rowOff>
    </xdr:from>
    <xdr:to>
      <xdr:col>6</xdr:col>
      <xdr:colOff>38100</xdr:colOff>
      <xdr:row>78</xdr:row>
      <xdr:rowOff>162052</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10795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111252</xdr:rowOff>
    </xdr:from>
    <xdr:to>
      <xdr:col>10</xdr:col>
      <xdr:colOff>114300</xdr:colOff>
      <xdr:row>79</xdr:row>
      <xdr:rowOff>22098</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130300" y="134843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317" name="n_1ave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8" name="n_2ave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19" name="n_3ave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13733</xdr:rowOff>
    </xdr:from>
    <xdr:ext cx="405111" cy="259045"/>
    <xdr:sp macro="" textlink="">
      <xdr:nvSpPr>
        <xdr:cNvPr id="320" name="n_4ave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18559</xdr:rowOff>
    </xdr:from>
    <xdr:ext cx="405111" cy="259045"/>
    <xdr:sp macro="" textlink="">
      <xdr:nvSpPr>
        <xdr:cNvPr id="321" name="n_1mainValue【公営住宅】&#10;有形固定資産減価償却率">
          <a:extLst>
            <a:ext uri="{FF2B5EF4-FFF2-40B4-BE49-F238E27FC236}">
              <a16:creationId xmlns:a16="http://schemas.microsoft.com/office/drawing/2014/main" id="{00000000-0008-0000-0E00-000041010000}"/>
            </a:ext>
          </a:extLst>
        </xdr:cNvPr>
        <xdr:cNvSpPr txBox="1"/>
      </xdr:nvSpPr>
      <xdr:spPr>
        <a:xfrm>
          <a:off x="35820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158005</xdr:rowOff>
    </xdr:from>
    <xdr:ext cx="405111" cy="259045"/>
    <xdr:sp macro="" textlink="">
      <xdr:nvSpPr>
        <xdr:cNvPr id="322" name="n_2mainValue【公営住宅】&#10;有形固定資産減価償却率">
          <a:extLst>
            <a:ext uri="{FF2B5EF4-FFF2-40B4-BE49-F238E27FC236}">
              <a16:creationId xmlns:a16="http://schemas.microsoft.com/office/drawing/2014/main" id="{00000000-0008-0000-0E00-000042010000}"/>
            </a:ext>
          </a:extLst>
        </xdr:cNvPr>
        <xdr:cNvSpPr txBox="1"/>
      </xdr:nvSpPr>
      <xdr:spPr>
        <a:xfrm>
          <a:off x="2705744" y="1335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89425</xdr:rowOff>
    </xdr:from>
    <xdr:ext cx="405111" cy="259045"/>
    <xdr:sp macro="" textlink="">
      <xdr:nvSpPr>
        <xdr:cNvPr id="323" name="n_3mainValue【公営住宅】&#10;有形固定資産減価償却率">
          <a:extLst>
            <a:ext uri="{FF2B5EF4-FFF2-40B4-BE49-F238E27FC236}">
              <a16:creationId xmlns:a16="http://schemas.microsoft.com/office/drawing/2014/main" id="{00000000-0008-0000-0E00-000043010000}"/>
            </a:ext>
          </a:extLst>
        </xdr:cNvPr>
        <xdr:cNvSpPr txBox="1"/>
      </xdr:nvSpPr>
      <xdr:spPr>
        <a:xfrm>
          <a:off x="1816744"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7129</xdr:rowOff>
    </xdr:from>
    <xdr:ext cx="405111" cy="259045"/>
    <xdr:sp macro="" textlink="">
      <xdr:nvSpPr>
        <xdr:cNvPr id="324" name="n_4mainValue【公営住宅】&#10;有形固定資産減価償却率">
          <a:extLst>
            <a:ext uri="{FF2B5EF4-FFF2-40B4-BE49-F238E27FC236}">
              <a16:creationId xmlns:a16="http://schemas.microsoft.com/office/drawing/2014/main" id="{00000000-0008-0000-0E00-000044010000}"/>
            </a:ext>
          </a:extLst>
        </xdr:cNvPr>
        <xdr:cNvSpPr txBox="1"/>
      </xdr:nvSpPr>
      <xdr:spPr>
        <a:xfrm>
          <a:off x="927744" y="1320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公営住宅】&#10;一人当たり面積グラフ枠">
          <a:extLst>
            <a:ext uri="{FF2B5EF4-FFF2-40B4-BE49-F238E27FC236}">
              <a16:creationId xmlns:a16="http://schemas.microsoft.com/office/drawing/2014/main" id="{00000000-0008-0000-0E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43543</xdr:rowOff>
    </xdr:from>
    <xdr:to>
      <xdr:col>54</xdr:col>
      <xdr:colOff>189865</xdr:colOff>
      <xdr:row>85</xdr:row>
      <xdr:rowOff>148589</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flipV="1">
          <a:off x="10476865" y="13416643"/>
          <a:ext cx="0" cy="1305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51" name="【公営住宅】&#10;一人当たり面積最小値テキスト">
          <a:extLst>
            <a:ext uri="{FF2B5EF4-FFF2-40B4-BE49-F238E27FC236}">
              <a16:creationId xmlns:a16="http://schemas.microsoft.com/office/drawing/2014/main" id="{00000000-0008-0000-0E00-00005F010000}"/>
            </a:ext>
          </a:extLst>
        </xdr:cNvPr>
        <xdr:cNvSpPr txBox="1"/>
      </xdr:nvSpPr>
      <xdr:spPr>
        <a:xfrm>
          <a:off x="10515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0388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161670</xdr:rowOff>
    </xdr:from>
    <xdr:ext cx="469744" cy="259045"/>
    <xdr:sp macro="" textlink="">
      <xdr:nvSpPr>
        <xdr:cNvPr id="353" name="【公営住宅】&#10;一人当たり面積最大値テキスト">
          <a:extLst>
            <a:ext uri="{FF2B5EF4-FFF2-40B4-BE49-F238E27FC236}">
              <a16:creationId xmlns:a16="http://schemas.microsoft.com/office/drawing/2014/main" id="{00000000-0008-0000-0E00-000061010000}"/>
            </a:ext>
          </a:extLst>
        </xdr:cNvPr>
        <xdr:cNvSpPr txBox="1"/>
      </xdr:nvSpPr>
      <xdr:spPr>
        <a:xfrm>
          <a:off x="10515600" y="131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43543</xdr:rowOff>
    </xdr:from>
    <xdr:to>
      <xdr:col>55</xdr:col>
      <xdr:colOff>88900</xdr:colOff>
      <xdr:row>78</xdr:row>
      <xdr:rowOff>43543</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0388600" y="1341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108693</xdr:rowOff>
    </xdr:from>
    <xdr:ext cx="469744" cy="259045"/>
    <xdr:sp macro="" textlink="">
      <xdr:nvSpPr>
        <xdr:cNvPr id="355" name="【公営住宅】&#10;一人当たり面積平均値テキスト">
          <a:extLst>
            <a:ext uri="{FF2B5EF4-FFF2-40B4-BE49-F238E27FC236}">
              <a16:creationId xmlns:a16="http://schemas.microsoft.com/office/drawing/2014/main" id="{00000000-0008-0000-0E00-000063010000}"/>
            </a:ext>
          </a:extLst>
        </xdr:cNvPr>
        <xdr:cNvSpPr txBox="1"/>
      </xdr:nvSpPr>
      <xdr:spPr>
        <a:xfrm>
          <a:off x="10515600" y="1416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85816</xdr:rowOff>
    </xdr:from>
    <xdr:to>
      <xdr:col>55</xdr:col>
      <xdr:colOff>50800</xdr:colOff>
      <xdr:row>84</xdr:row>
      <xdr:rowOff>15966</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10426700" y="1431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71664</xdr:rowOff>
    </xdr:from>
    <xdr:to>
      <xdr:col>50</xdr:col>
      <xdr:colOff>165100</xdr:colOff>
      <xdr:row>84</xdr:row>
      <xdr:rowOff>1814</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9588500" y="1430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8699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76019</xdr:rowOff>
    </xdr:from>
    <xdr:to>
      <xdr:col>36</xdr:col>
      <xdr:colOff>165100</xdr:colOff>
      <xdr:row>84</xdr:row>
      <xdr:rowOff>6169</xdr:rowOff>
    </xdr:to>
    <xdr:sp macro="" textlink="">
      <xdr:nvSpPr>
        <xdr:cNvPr id="360" name="フローチャート: 判断 359">
          <a:extLst>
            <a:ext uri="{FF2B5EF4-FFF2-40B4-BE49-F238E27FC236}">
              <a16:creationId xmlns:a16="http://schemas.microsoft.com/office/drawing/2014/main" id="{00000000-0008-0000-0E00-000068010000}"/>
            </a:ext>
          </a:extLst>
        </xdr:cNvPr>
        <xdr:cNvSpPr/>
      </xdr:nvSpPr>
      <xdr:spPr>
        <a:xfrm>
          <a:off x="6921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41729</xdr:rowOff>
    </xdr:from>
    <xdr:to>
      <xdr:col>55</xdr:col>
      <xdr:colOff>50800</xdr:colOff>
      <xdr:row>84</xdr:row>
      <xdr:rowOff>143329</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10426700" y="144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20156</xdr:rowOff>
    </xdr:from>
    <xdr:ext cx="469744" cy="259045"/>
    <xdr:sp macro="" textlink="">
      <xdr:nvSpPr>
        <xdr:cNvPr id="367" name="【公営住宅】&#10;一人当たり面積該当値テキスト">
          <a:extLst>
            <a:ext uri="{FF2B5EF4-FFF2-40B4-BE49-F238E27FC236}">
              <a16:creationId xmlns:a16="http://schemas.microsoft.com/office/drawing/2014/main" id="{00000000-0008-0000-0E00-00006F010000}"/>
            </a:ext>
          </a:extLst>
        </xdr:cNvPr>
        <xdr:cNvSpPr txBox="1"/>
      </xdr:nvSpPr>
      <xdr:spPr>
        <a:xfrm>
          <a:off x="10515600"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79829</xdr:rowOff>
    </xdr:from>
    <xdr:to>
      <xdr:col>50</xdr:col>
      <xdr:colOff>165100</xdr:colOff>
      <xdr:row>85</xdr:row>
      <xdr:rowOff>9979</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9588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92529</xdr:rowOff>
    </xdr:from>
    <xdr:to>
      <xdr:col>55</xdr:col>
      <xdr:colOff>0</xdr:colOff>
      <xdr:row>84</xdr:row>
      <xdr:rowOff>130629</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9639300" y="1449432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61323</xdr:rowOff>
    </xdr:from>
    <xdr:to>
      <xdr:col>46</xdr:col>
      <xdr:colOff>38100</xdr:colOff>
      <xdr:row>84</xdr:row>
      <xdr:rowOff>162923</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8699500" y="144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112123</xdr:rowOff>
    </xdr:from>
    <xdr:to>
      <xdr:col>50</xdr:col>
      <xdr:colOff>114300</xdr:colOff>
      <xdr:row>84</xdr:row>
      <xdr:rowOff>130629</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8750300" y="14513923"/>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65677</xdr:rowOff>
    </xdr:from>
    <xdr:to>
      <xdr:col>41</xdr:col>
      <xdr:colOff>101600</xdr:colOff>
      <xdr:row>84</xdr:row>
      <xdr:rowOff>167277</xdr:rowOff>
    </xdr:to>
    <xdr:sp macro="" textlink="">
      <xdr:nvSpPr>
        <xdr:cNvPr id="372" name="楕円 371">
          <a:extLst>
            <a:ext uri="{FF2B5EF4-FFF2-40B4-BE49-F238E27FC236}">
              <a16:creationId xmlns:a16="http://schemas.microsoft.com/office/drawing/2014/main" id="{00000000-0008-0000-0E00-000074010000}"/>
            </a:ext>
          </a:extLst>
        </xdr:cNvPr>
        <xdr:cNvSpPr/>
      </xdr:nvSpPr>
      <xdr:spPr>
        <a:xfrm>
          <a:off x="7810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112123</xdr:rowOff>
    </xdr:from>
    <xdr:to>
      <xdr:col>45</xdr:col>
      <xdr:colOff>177800</xdr:colOff>
      <xdr:row>84</xdr:row>
      <xdr:rowOff>116477</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flipV="1">
          <a:off x="7861300" y="1451392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66766</xdr:rowOff>
    </xdr:from>
    <xdr:to>
      <xdr:col>36</xdr:col>
      <xdr:colOff>165100</xdr:colOff>
      <xdr:row>84</xdr:row>
      <xdr:rowOff>168366</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6921500" y="144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116477</xdr:rowOff>
    </xdr:from>
    <xdr:to>
      <xdr:col>41</xdr:col>
      <xdr:colOff>50800</xdr:colOff>
      <xdr:row>84</xdr:row>
      <xdr:rowOff>117566</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flipV="1">
          <a:off x="6972300" y="145182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18341</xdr:rowOff>
    </xdr:from>
    <xdr:ext cx="469744" cy="259045"/>
    <xdr:sp macro="" textlink="">
      <xdr:nvSpPr>
        <xdr:cNvPr id="376" name="n_1aveValue【公営住宅】&#10;一人当たり面積">
          <a:extLst>
            <a:ext uri="{FF2B5EF4-FFF2-40B4-BE49-F238E27FC236}">
              <a16:creationId xmlns:a16="http://schemas.microsoft.com/office/drawing/2014/main" id="{00000000-0008-0000-0E00-000078010000}"/>
            </a:ext>
          </a:extLst>
        </xdr:cNvPr>
        <xdr:cNvSpPr txBox="1"/>
      </xdr:nvSpPr>
      <xdr:spPr>
        <a:xfrm>
          <a:off x="9391727" y="140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21607</xdr:rowOff>
    </xdr:from>
    <xdr:ext cx="469744" cy="259045"/>
    <xdr:sp macro="" textlink="">
      <xdr:nvSpPr>
        <xdr:cNvPr id="377" name="n_2aveValue【公営住宅】&#10;一人当たり面積">
          <a:extLst>
            <a:ext uri="{FF2B5EF4-FFF2-40B4-BE49-F238E27FC236}">
              <a16:creationId xmlns:a16="http://schemas.microsoft.com/office/drawing/2014/main" id="{00000000-0008-0000-0E00-000079010000}"/>
            </a:ext>
          </a:extLst>
        </xdr:cNvPr>
        <xdr:cNvSpPr txBox="1"/>
      </xdr:nvSpPr>
      <xdr:spPr>
        <a:xfrm>
          <a:off x="8515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78" name="n_3aveValue【公営住宅】&#10;一人当たり面積">
          <a:extLst>
            <a:ext uri="{FF2B5EF4-FFF2-40B4-BE49-F238E27FC236}">
              <a16:creationId xmlns:a16="http://schemas.microsoft.com/office/drawing/2014/main" id="{00000000-0008-0000-0E00-00007A010000}"/>
            </a:ext>
          </a:extLst>
        </xdr:cNvPr>
        <xdr:cNvSpPr txBox="1"/>
      </xdr:nvSpPr>
      <xdr:spPr>
        <a:xfrm>
          <a:off x="7626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22696</xdr:rowOff>
    </xdr:from>
    <xdr:ext cx="469744" cy="259045"/>
    <xdr:sp macro="" textlink="">
      <xdr:nvSpPr>
        <xdr:cNvPr id="379" name="n_4aveValue【公営住宅】&#10;一人当たり面積">
          <a:extLst>
            <a:ext uri="{FF2B5EF4-FFF2-40B4-BE49-F238E27FC236}">
              <a16:creationId xmlns:a16="http://schemas.microsoft.com/office/drawing/2014/main" id="{00000000-0008-0000-0E00-00007B010000}"/>
            </a:ext>
          </a:extLst>
        </xdr:cNvPr>
        <xdr:cNvSpPr txBox="1"/>
      </xdr:nvSpPr>
      <xdr:spPr>
        <a:xfrm>
          <a:off x="6737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1106</xdr:rowOff>
    </xdr:from>
    <xdr:ext cx="469744" cy="259045"/>
    <xdr:sp macro="" textlink="">
      <xdr:nvSpPr>
        <xdr:cNvPr id="380" name="n_1mainValue【公営住宅】&#10;一人当たり面積">
          <a:extLst>
            <a:ext uri="{FF2B5EF4-FFF2-40B4-BE49-F238E27FC236}">
              <a16:creationId xmlns:a16="http://schemas.microsoft.com/office/drawing/2014/main" id="{00000000-0008-0000-0E00-00007C010000}"/>
            </a:ext>
          </a:extLst>
        </xdr:cNvPr>
        <xdr:cNvSpPr txBox="1"/>
      </xdr:nvSpPr>
      <xdr:spPr>
        <a:xfrm>
          <a:off x="93917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154050</xdr:rowOff>
    </xdr:from>
    <xdr:ext cx="469744" cy="259045"/>
    <xdr:sp macro="" textlink="">
      <xdr:nvSpPr>
        <xdr:cNvPr id="381" name="n_2mainValue【公営住宅】&#10;一人当たり面積">
          <a:extLst>
            <a:ext uri="{FF2B5EF4-FFF2-40B4-BE49-F238E27FC236}">
              <a16:creationId xmlns:a16="http://schemas.microsoft.com/office/drawing/2014/main" id="{00000000-0008-0000-0E00-00007D010000}"/>
            </a:ext>
          </a:extLst>
        </xdr:cNvPr>
        <xdr:cNvSpPr txBox="1"/>
      </xdr:nvSpPr>
      <xdr:spPr>
        <a:xfrm>
          <a:off x="8515427" y="145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158404</xdr:rowOff>
    </xdr:from>
    <xdr:ext cx="469744" cy="259045"/>
    <xdr:sp macro="" textlink="">
      <xdr:nvSpPr>
        <xdr:cNvPr id="382" name="n_3mainValue【公営住宅】&#10;一人当たり面積">
          <a:extLst>
            <a:ext uri="{FF2B5EF4-FFF2-40B4-BE49-F238E27FC236}">
              <a16:creationId xmlns:a16="http://schemas.microsoft.com/office/drawing/2014/main" id="{00000000-0008-0000-0E00-00007E010000}"/>
            </a:ext>
          </a:extLst>
        </xdr:cNvPr>
        <xdr:cNvSpPr txBox="1"/>
      </xdr:nvSpPr>
      <xdr:spPr>
        <a:xfrm>
          <a:off x="76264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159493</xdr:rowOff>
    </xdr:from>
    <xdr:ext cx="469744" cy="259045"/>
    <xdr:sp macro="" textlink="">
      <xdr:nvSpPr>
        <xdr:cNvPr id="383" name="n_4mainValue【公営住宅】&#10;一人当たり面積">
          <a:extLst>
            <a:ext uri="{FF2B5EF4-FFF2-40B4-BE49-F238E27FC236}">
              <a16:creationId xmlns:a16="http://schemas.microsoft.com/office/drawing/2014/main" id="{00000000-0008-0000-0E00-00007F010000}"/>
            </a:ext>
          </a:extLst>
        </xdr:cNvPr>
        <xdr:cNvSpPr txBox="1"/>
      </xdr:nvSpPr>
      <xdr:spPr>
        <a:xfrm>
          <a:off x="6737427" y="145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E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117348</xdr:rowOff>
    </xdr:from>
    <xdr:to>
      <xdr:col>85</xdr:col>
      <xdr:colOff>126364</xdr:colOff>
      <xdr:row>42</xdr:row>
      <xdr:rowOff>73914</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6318864" y="611809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77741</xdr:rowOff>
    </xdr:from>
    <xdr:ext cx="405111"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E00-0000A7010000}"/>
            </a:ext>
          </a:extLst>
        </xdr:cNvPr>
        <xdr:cNvSpPr txBox="1"/>
      </xdr:nvSpPr>
      <xdr:spPr>
        <a:xfrm>
          <a:off x="16357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73914</xdr:rowOff>
    </xdr:from>
    <xdr:to>
      <xdr:col>86</xdr:col>
      <xdr:colOff>25400</xdr:colOff>
      <xdr:row>42</xdr:row>
      <xdr:rowOff>73914</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64025</xdr:rowOff>
    </xdr:from>
    <xdr:ext cx="405111"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E00-0000A9010000}"/>
            </a:ext>
          </a:extLst>
        </xdr:cNvPr>
        <xdr:cNvSpPr txBox="1"/>
      </xdr:nvSpPr>
      <xdr:spPr>
        <a:xfrm>
          <a:off x="16357600" y="5893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117348</xdr:rowOff>
    </xdr:from>
    <xdr:to>
      <xdr:col>86</xdr:col>
      <xdr:colOff>25400</xdr:colOff>
      <xdr:row>35</xdr:row>
      <xdr:rowOff>117348</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6230600" y="611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E00-0000AB010000}"/>
            </a:ext>
          </a:extLst>
        </xdr:cNvPr>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xdr:rowOff>
    </xdr:from>
    <xdr:to>
      <xdr:col>81</xdr:col>
      <xdr:colOff>101600</xdr:colOff>
      <xdr:row>38</xdr:row>
      <xdr:rowOff>108712</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5430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57404</xdr:rowOff>
    </xdr:from>
    <xdr:to>
      <xdr:col>76</xdr:col>
      <xdr:colOff>165100</xdr:colOff>
      <xdr:row>38</xdr:row>
      <xdr:rowOff>159004</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4541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75692</xdr:rowOff>
    </xdr:from>
    <xdr:to>
      <xdr:col>72</xdr:col>
      <xdr:colOff>38100</xdr:colOff>
      <xdr:row>39</xdr:row>
      <xdr:rowOff>5842</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3652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96266</xdr:rowOff>
    </xdr:from>
    <xdr:to>
      <xdr:col>67</xdr:col>
      <xdr:colOff>101600</xdr:colOff>
      <xdr:row>39</xdr:row>
      <xdr:rowOff>26416</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2763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55118</xdr:rowOff>
    </xdr:from>
    <xdr:to>
      <xdr:col>85</xdr:col>
      <xdr:colOff>177800</xdr:colOff>
      <xdr:row>36</xdr:row>
      <xdr:rowOff>156718</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62687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77995</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0000000-0008-0000-0E00-0000B7010000}"/>
            </a:ext>
          </a:extLst>
        </xdr:cNvPr>
        <xdr:cNvSpPr txBox="1"/>
      </xdr:nvSpPr>
      <xdr:spPr>
        <a:xfrm>
          <a:off x="16357600"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41402</xdr:rowOff>
    </xdr:from>
    <xdr:to>
      <xdr:col>81</xdr:col>
      <xdr:colOff>101600</xdr:colOff>
      <xdr:row>35</xdr:row>
      <xdr:rowOff>143002</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5430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92202</xdr:rowOff>
    </xdr:from>
    <xdr:to>
      <xdr:col>85</xdr:col>
      <xdr:colOff>127000</xdr:colOff>
      <xdr:row>36</xdr:row>
      <xdr:rowOff>105918</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5481300" y="6092952"/>
          <a:ext cx="8382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35</xdr:row>
      <xdr:rowOff>92202</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4592300" y="603123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93980</xdr:rowOff>
    </xdr:from>
    <xdr:to>
      <xdr:col>72</xdr:col>
      <xdr:colOff>38100</xdr:colOff>
      <xdr:row>35</xdr:row>
      <xdr:rowOff>24130</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3652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144780</xdr:rowOff>
    </xdr:from>
    <xdr:to>
      <xdr:col>76</xdr:col>
      <xdr:colOff>114300</xdr:colOff>
      <xdr:row>35</xdr:row>
      <xdr:rowOff>30480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3703300" y="5974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20828</xdr:rowOff>
    </xdr:from>
    <xdr:to>
      <xdr:col>67</xdr:col>
      <xdr:colOff>101600</xdr:colOff>
      <xdr:row>34</xdr:row>
      <xdr:rowOff>122428</xdr:rowOff>
    </xdr:to>
    <xdr:sp macro="" textlink="">
      <xdr:nvSpPr>
        <xdr:cNvPr id="446" name="楕円 445">
          <a:extLst>
            <a:ext uri="{FF2B5EF4-FFF2-40B4-BE49-F238E27FC236}">
              <a16:creationId xmlns:a16="http://schemas.microsoft.com/office/drawing/2014/main" id="{00000000-0008-0000-0E00-0000BE010000}"/>
            </a:ext>
          </a:extLst>
        </xdr:cNvPr>
        <xdr:cNvSpPr/>
      </xdr:nvSpPr>
      <xdr:spPr>
        <a:xfrm>
          <a:off x="12763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71628</xdr:rowOff>
    </xdr:from>
    <xdr:to>
      <xdr:col>71</xdr:col>
      <xdr:colOff>177800</xdr:colOff>
      <xdr:row>34</xdr:row>
      <xdr:rowOff>144780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814300" y="5900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99839</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150131</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168419</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17543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159529</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5266044"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40657</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3500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138955</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2611744" y="562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80772</xdr:rowOff>
    </xdr:from>
    <xdr:to>
      <xdr:col>116</xdr:col>
      <xdr:colOff>62864</xdr:colOff>
      <xdr:row>40</xdr:row>
      <xdr:rowOff>108204</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91007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27449</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68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80772</xdr:rowOff>
    </xdr:from>
    <xdr:to>
      <xdr:col>116</xdr:col>
      <xdr:colOff>152400</xdr:colOff>
      <xdr:row>34</xdr:row>
      <xdr:rowOff>80772</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91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135128</xdr:rowOff>
    </xdr:from>
    <xdr:to>
      <xdr:col>116</xdr:col>
      <xdr:colOff>114300</xdr:colOff>
      <xdr:row>39</xdr:row>
      <xdr:rowOff>65278</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113555</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14478</xdr:rowOff>
    </xdr:from>
    <xdr:to>
      <xdr:col>116</xdr:col>
      <xdr:colOff>63500</xdr:colOff>
      <xdr:row>39</xdr:row>
      <xdr:rowOff>19050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67010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121412</xdr:rowOff>
    </xdr:from>
    <xdr:to>
      <xdr:col>107</xdr:col>
      <xdr:colOff>101600</xdr:colOff>
      <xdr:row>39</xdr:row>
      <xdr:rowOff>51562</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xdr:rowOff>
    </xdr:from>
    <xdr:to>
      <xdr:col>111</xdr:col>
      <xdr:colOff>177800</xdr:colOff>
      <xdr:row>39</xdr:row>
      <xdr:rowOff>19050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20434300" y="6687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xdr:rowOff>
    </xdr:from>
    <xdr:to>
      <xdr:col>107</xdr:col>
      <xdr:colOff>50800</xdr:colOff>
      <xdr:row>39</xdr:row>
      <xdr:rowOff>5334</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6687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125984</xdr:rowOff>
    </xdr:from>
    <xdr:to>
      <xdr:col>98</xdr:col>
      <xdr:colOff>38100</xdr:colOff>
      <xdr:row>39</xdr:row>
      <xdr:rowOff>56134</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5334</xdr:rowOff>
    </xdr:from>
    <xdr:to>
      <xdr:col>102</xdr:col>
      <xdr:colOff>114300</xdr:colOff>
      <xdr:row>39</xdr:row>
      <xdr:rowOff>5334</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8656300" y="6691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111523</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134383</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60977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42689</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30480</xdr:rowOff>
    </xdr:from>
    <xdr:to>
      <xdr:col>85</xdr:col>
      <xdr:colOff>126364</xdr:colOff>
      <xdr:row>63</xdr:row>
      <xdr:rowOff>102870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974580"/>
          <a:ext cx="0" cy="929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148607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74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30480</xdr:rowOff>
    </xdr:from>
    <xdr:to>
      <xdr:col>86</xdr:col>
      <xdr:colOff>25400</xdr:colOff>
      <xdr:row>58</xdr:row>
      <xdr:rowOff>30480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25400</xdr:rowOff>
    </xdr:from>
    <xdr:to>
      <xdr:col>81</xdr:col>
      <xdr:colOff>101600</xdr:colOff>
      <xdr:row>60</xdr:row>
      <xdr:rowOff>127000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158750</xdr:rowOff>
    </xdr:from>
    <xdr:to>
      <xdr:col>67</xdr:col>
      <xdr:colOff>101600</xdr:colOff>
      <xdr:row>60</xdr:row>
      <xdr:rowOff>88900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151130</xdr:rowOff>
    </xdr:from>
    <xdr:to>
      <xdr:col>85</xdr:col>
      <xdr:colOff>177800</xdr:colOff>
      <xdr:row>58</xdr:row>
      <xdr:rowOff>81280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104157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987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59690</xdr:rowOff>
    </xdr:from>
    <xdr:to>
      <xdr:col>81</xdr:col>
      <xdr:colOff>101600</xdr:colOff>
      <xdr:row>57</xdr:row>
      <xdr:rowOff>161290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110490</xdr:rowOff>
    </xdr:from>
    <xdr:to>
      <xdr:col>85</xdr:col>
      <xdr:colOff>127000</xdr:colOff>
      <xdr:row>58</xdr:row>
      <xdr:rowOff>30480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9883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166370</xdr:rowOff>
    </xdr:from>
    <xdr:to>
      <xdr:col>76</xdr:col>
      <xdr:colOff>165100</xdr:colOff>
      <xdr:row>57</xdr:row>
      <xdr:rowOff>96520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45720</xdr:rowOff>
    </xdr:from>
    <xdr:to>
      <xdr:col>81</xdr:col>
      <xdr:colOff>50800</xdr:colOff>
      <xdr:row>57</xdr:row>
      <xdr:rowOff>110490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98183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52070</xdr:rowOff>
    </xdr:from>
    <xdr:to>
      <xdr:col>72</xdr:col>
      <xdr:colOff>38100</xdr:colOff>
      <xdr:row>56</xdr:row>
      <xdr:rowOff>153670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102870</xdr:rowOff>
    </xdr:from>
    <xdr:to>
      <xdr:col>76</xdr:col>
      <xdr:colOff>114300</xdr:colOff>
      <xdr:row>57</xdr:row>
      <xdr:rowOff>45720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97040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147320</xdr:rowOff>
    </xdr:from>
    <xdr:to>
      <xdr:col>67</xdr:col>
      <xdr:colOff>101600</xdr:colOff>
      <xdr:row>56</xdr:row>
      <xdr:rowOff>77470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26670</xdr:rowOff>
    </xdr:from>
    <xdr:to>
      <xdr:col>71</xdr:col>
      <xdr:colOff>177800</xdr:colOff>
      <xdr:row>56</xdr:row>
      <xdr:rowOff>102870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96278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118127</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80027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6367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113047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170197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93997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a:extLst>
            <a:ext uri="{FF2B5EF4-FFF2-40B4-BE49-F238E27FC236}">
              <a16:creationId xmlns:a16="http://schemas.microsoft.com/office/drawing/2014/main" id="{00000000-0008-0000-0E00-00005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151856</xdr:rowOff>
    </xdr:from>
    <xdr:to>
      <xdr:col>116</xdr:col>
      <xdr:colOff>62864</xdr:colOff>
      <xdr:row>63</xdr:row>
      <xdr:rowOff>88174</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22160864" y="941015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92001</xdr:rowOff>
    </xdr:from>
    <xdr:ext cx="469744" cy="259045"/>
    <xdr:sp macro="" textlink="">
      <xdr:nvSpPr>
        <xdr:cNvPr id="596" name="【学校施設】&#10;一人当たり面積最小値テキスト">
          <a:extLst>
            <a:ext uri="{FF2B5EF4-FFF2-40B4-BE49-F238E27FC236}">
              <a16:creationId xmlns:a16="http://schemas.microsoft.com/office/drawing/2014/main" id="{00000000-0008-0000-0E00-000054020000}"/>
            </a:ext>
          </a:extLst>
        </xdr:cNvPr>
        <xdr:cNvSpPr txBox="1"/>
      </xdr:nvSpPr>
      <xdr:spPr>
        <a:xfrm>
          <a:off x="22199600" y="108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88174</xdr:rowOff>
    </xdr:from>
    <xdr:to>
      <xdr:col>116</xdr:col>
      <xdr:colOff>152400</xdr:colOff>
      <xdr:row>63</xdr:row>
      <xdr:rowOff>88174</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2072600" y="108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98533</xdr:rowOff>
    </xdr:from>
    <xdr:ext cx="469744" cy="259045"/>
    <xdr:sp macro="" textlink="">
      <xdr:nvSpPr>
        <xdr:cNvPr id="598" name="【学校施設】&#10;一人当たり面積最大値テキスト">
          <a:extLst>
            <a:ext uri="{FF2B5EF4-FFF2-40B4-BE49-F238E27FC236}">
              <a16:creationId xmlns:a16="http://schemas.microsoft.com/office/drawing/2014/main" id="{00000000-0008-0000-0E00-000056020000}"/>
            </a:ext>
          </a:extLst>
        </xdr:cNvPr>
        <xdr:cNvSpPr txBox="1"/>
      </xdr:nvSpPr>
      <xdr:spPr>
        <a:xfrm>
          <a:off x="22199600" y="91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151856</xdr:rowOff>
    </xdr:from>
    <xdr:to>
      <xdr:col>116</xdr:col>
      <xdr:colOff>152400</xdr:colOff>
      <xdr:row>54</xdr:row>
      <xdr:rowOff>151856</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22072600" y="941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600" name="【学校施設】&#10;一人当たり面積平均値テキスト">
          <a:extLst>
            <a:ext uri="{FF2B5EF4-FFF2-40B4-BE49-F238E27FC236}">
              <a16:creationId xmlns:a16="http://schemas.microsoft.com/office/drawing/2014/main" id="{00000000-0008-0000-0E00-000058020000}"/>
            </a:ext>
          </a:extLst>
        </xdr:cNvPr>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43906</xdr:rowOff>
    </xdr:from>
    <xdr:to>
      <xdr:col>112</xdr:col>
      <xdr:colOff>38100</xdr:colOff>
      <xdr:row>59</xdr:row>
      <xdr:rowOff>145506</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1272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9494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136978</xdr:rowOff>
    </xdr:from>
    <xdr:to>
      <xdr:col>98</xdr:col>
      <xdr:colOff>38100</xdr:colOff>
      <xdr:row>60</xdr:row>
      <xdr:rowOff>67128</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8605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30843</xdr:rowOff>
    </xdr:from>
    <xdr:to>
      <xdr:col>116</xdr:col>
      <xdr:colOff>114300</xdr:colOff>
      <xdr:row>58</xdr:row>
      <xdr:rowOff>132443</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2110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53720</xdr:rowOff>
    </xdr:from>
    <xdr:ext cx="469744" cy="259045"/>
    <xdr:sp macro="" textlink="">
      <xdr:nvSpPr>
        <xdr:cNvPr id="612" name="【学校施設】&#10;一人当たり面積該当値テキスト">
          <a:extLst>
            <a:ext uri="{FF2B5EF4-FFF2-40B4-BE49-F238E27FC236}">
              <a16:creationId xmlns:a16="http://schemas.microsoft.com/office/drawing/2014/main" id="{00000000-0008-0000-0E00-000064020000}"/>
            </a:ext>
          </a:extLst>
        </xdr:cNvPr>
        <xdr:cNvSpPr txBox="1"/>
      </xdr:nvSpPr>
      <xdr:spPr>
        <a:xfrm>
          <a:off x="22199600" y="98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16147</xdr:rowOff>
    </xdr:from>
    <xdr:to>
      <xdr:col>112</xdr:col>
      <xdr:colOff>38100</xdr:colOff>
      <xdr:row>58</xdr:row>
      <xdr:rowOff>117747</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1272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66947</xdr:rowOff>
    </xdr:from>
    <xdr:to>
      <xdr:col>116</xdr:col>
      <xdr:colOff>63500</xdr:colOff>
      <xdr:row>58</xdr:row>
      <xdr:rowOff>81643</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21323300" y="1001104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42273</xdr:rowOff>
    </xdr:from>
    <xdr:to>
      <xdr:col>107</xdr:col>
      <xdr:colOff>101600</xdr:colOff>
      <xdr:row>58</xdr:row>
      <xdr:rowOff>143873</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20383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66947</xdr:rowOff>
    </xdr:from>
    <xdr:to>
      <xdr:col>111</xdr:col>
      <xdr:colOff>177800</xdr:colOff>
      <xdr:row>58</xdr:row>
      <xdr:rowOff>93073</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20434300" y="100110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66766</xdr:rowOff>
    </xdr:from>
    <xdr:to>
      <xdr:col>102</xdr:col>
      <xdr:colOff>165100</xdr:colOff>
      <xdr:row>58</xdr:row>
      <xdr:rowOff>168366</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9494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93073</xdr:rowOff>
    </xdr:from>
    <xdr:to>
      <xdr:col>107</xdr:col>
      <xdr:colOff>50800</xdr:colOff>
      <xdr:row>58</xdr:row>
      <xdr:rowOff>117566</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flipV="1">
          <a:off x="19545300" y="100371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78196</xdr:rowOff>
    </xdr:from>
    <xdr:to>
      <xdr:col>98</xdr:col>
      <xdr:colOff>38100</xdr:colOff>
      <xdr:row>59</xdr:row>
      <xdr:rowOff>8346</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8605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117566</xdr:rowOff>
    </xdr:from>
    <xdr:to>
      <xdr:col>102</xdr:col>
      <xdr:colOff>114300</xdr:colOff>
      <xdr:row>58</xdr:row>
      <xdr:rowOff>128996</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18656300" y="100616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136633</xdr:rowOff>
    </xdr:from>
    <xdr:ext cx="469744" cy="259045"/>
    <xdr:sp macro="" textlink="">
      <xdr:nvSpPr>
        <xdr:cNvPr id="621" name="n_1aveValue【学校施設】&#10;一人当たり面積">
          <a:extLst>
            <a:ext uri="{FF2B5EF4-FFF2-40B4-BE49-F238E27FC236}">
              <a16:creationId xmlns:a16="http://schemas.microsoft.com/office/drawing/2014/main" id="{00000000-0008-0000-0E00-00006D020000}"/>
            </a:ext>
          </a:extLst>
        </xdr:cNvPr>
        <xdr:cNvSpPr txBox="1"/>
      </xdr:nvSpPr>
      <xdr:spPr>
        <a:xfrm>
          <a:off x="21075727" y="102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22" name="n_2aveValue【学校施設】&#10;一人当たり面積">
          <a:extLst>
            <a:ext uri="{FF2B5EF4-FFF2-40B4-BE49-F238E27FC236}">
              <a16:creationId xmlns:a16="http://schemas.microsoft.com/office/drawing/2014/main" id="{00000000-0008-0000-0E00-00006E020000}"/>
            </a:ext>
          </a:extLst>
        </xdr:cNvPr>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19067</xdr:rowOff>
    </xdr:from>
    <xdr:ext cx="469744" cy="259045"/>
    <xdr:sp macro="" textlink="">
      <xdr:nvSpPr>
        <xdr:cNvPr id="623" name="n_3aveValue【学校施設】&#10;一人当たり面積">
          <a:extLst>
            <a:ext uri="{FF2B5EF4-FFF2-40B4-BE49-F238E27FC236}">
              <a16:creationId xmlns:a16="http://schemas.microsoft.com/office/drawing/2014/main" id="{00000000-0008-0000-0E00-00006F020000}"/>
            </a:ext>
          </a:extLst>
        </xdr:cNvPr>
        <xdr:cNvSpPr txBox="1"/>
      </xdr:nvSpPr>
      <xdr:spPr>
        <a:xfrm>
          <a:off x="193104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58255</xdr:rowOff>
    </xdr:from>
    <xdr:ext cx="469744" cy="259045"/>
    <xdr:sp macro="" textlink="">
      <xdr:nvSpPr>
        <xdr:cNvPr id="624" name="n_4aveValue【学校施設】&#10;一人当たり面積">
          <a:extLst>
            <a:ext uri="{FF2B5EF4-FFF2-40B4-BE49-F238E27FC236}">
              <a16:creationId xmlns:a16="http://schemas.microsoft.com/office/drawing/2014/main" id="{00000000-0008-0000-0E00-000070020000}"/>
            </a:ext>
          </a:extLst>
        </xdr:cNvPr>
        <xdr:cNvSpPr txBox="1"/>
      </xdr:nvSpPr>
      <xdr:spPr>
        <a:xfrm>
          <a:off x="18421427" y="10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134274</xdr:rowOff>
    </xdr:from>
    <xdr:ext cx="469744" cy="259045"/>
    <xdr:sp macro="" textlink="">
      <xdr:nvSpPr>
        <xdr:cNvPr id="625" name="n_1mainValue【学校施設】&#10;一人当たり面積">
          <a:extLst>
            <a:ext uri="{FF2B5EF4-FFF2-40B4-BE49-F238E27FC236}">
              <a16:creationId xmlns:a16="http://schemas.microsoft.com/office/drawing/2014/main" id="{00000000-0008-0000-0E00-000071020000}"/>
            </a:ext>
          </a:extLst>
        </xdr:cNvPr>
        <xdr:cNvSpPr txBox="1"/>
      </xdr:nvSpPr>
      <xdr:spPr>
        <a:xfrm>
          <a:off x="21075727" y="973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160400</xdr:rowOff>
    </xdr:from>
    <xdr:ext cx="469744" cy="259045"/>
    <xdr:sp macro="" textlink="">
      <xdr:nvSpPr>
        <xdr:cNvPr id="626" name="n_2mainValue【学校施設】&#10;一人当たり面積">
          <a:extLst>
            <a:ext uri="{FF2B5EF4-FFF2-40B4-BE49-F238E27FC236}">
              <a16:creationId xmlns:a16="http://schemas.microsoft.com/office/drawing/2014/main" id="{00000000-0008-0000-0E00-000072020000}"/>
            </a:ext>
          </a:extLst>
        </xdr:cNvPr>
        <xdr:cNvSpPr txBox="1"/>
      </xdr:nvSpPr>
      <xdr:spPr>
        <a:xfrm>
          <a:off x="20199427" y="976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13443</xdr:rowOff>
    </xdr:from>
    <xdr:ext cx="469744" cy="259045"/>
    <xdr:sp macro="" textlink="">
      <xdr:nvSpPr>
        <xdr:cNvPr id="627" name="n_3mainValue【学校施設】&#10;一人当たり面積">
          <a:extLst>
            <a:ext uri="{FF2B5EF4-FFF2-40B4-BE49-F238E27FC236}">
              <a16:creationId xmlns:a16="http://schemas.microsoft.com/office/drawing/2014/main" id="{00000000-0008-0000-0E00-000073020000}"/>
            </a:ext>
          </a:extLst>
        </xdr:cNvPr>
        <xdr:cNvSpPr txBox="1"/>
      </xdr:nvSpPr>
      <xdr:spPr>
        <a:xfrm>
          <a:off x="19310427" y="978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28" name="n_4mainValue【学校施設】&#10;一人当たり面積">
          <a:extLst>
            <a:ext uri="{FF2B5EF4-FFF2-40B4-BE49-F238E27FC236}">
              <a16:creationId xmlns:a16="http://schemas.microsoft.com/office/drawing/2014/main" id="{00000000-0008-0000-0E00-000074020000}"/>
            </a:ext>
          </a:extLst>
        </xdr:cNvPr>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E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38100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6318864" y="1340205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E00-00008C020000}"/>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654" name="【児童館】&#10;有形固定資産減価償却率最大値テキスト">
          <a:extLst>
            <a:ext uri="{FF2B5EF4-FFF2-40B4-BE49-F238E27FC236}">
              <a16:creationId xmlns:a16="http://schemas.microsoft.com/office/drawing/2014/main" id="{00000000-0008-0000-0E00-00008E020000}"/>
            </a:ext>
          </a:extLst>
        </xdr:cNvPr>
        <xdr:cNvSpPr txBox="1"/>
      </xdr:nvSpPr>
      <xdr:spPr>
        <a:xfrm>
          <a:off x="163576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85614</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E00-000090020000}"/>
            </a:ext>
          </a:extLst>
        </xdr:cNvPr>
        <xdr:cNvSpPr txBox="1"/>
      </xdr:nvSpPr>
      <xdr:spPr>
        <a:xfrm>
          <a:off x="16357600" y="136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62737</xdr:rowOff>
    </xdr:from>
    <xdr:to>
      <xdr:col>85</xdr:col>
      <xdr:colOff>177800</xdr:colOff>
      <xdr:row>80</xdr:row>
      <xdr:rowOff>164337</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62687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133604</xdr:rowOff>
    </xdr:from>
    <xdr:to>
      <xdr:col>81</xdr:col>
      <xdr:colOff>101600</xdr:colOff>
      <xdr:row>80</xdr:row>
      <xdr:rowOff>63754</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5430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122174</xdr:rowOff>
    </xdr:from>
    <xdr:to>
      <xdr:col>76</xdr:col>
      <xdr:colOff>165100</xdr:colOff>
      <xdr:row>80</xdr:row>
      <xdr:rowOff>52324</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4541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87885</xdr:rowOff>
    </xdr:from>
    <xdr:to>
      <xdr:col>72</xdr:col>
      <xdr:colOff>38100</xdr:colOff>
      <xdr:row>80</xdr:row>
      <xdr:rowOff>18035</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3652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58165</xdr:rowOff>
    </xdr:from>
    <xdr:to>
      <xdr:col>67</xdr:col>
      <xdr:colOff>101600</xdr:colOff>
      <xdr:row>79</xdr:row>
      <xdr:rowOff>159765</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2763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71882</xdr:rowOff>
    </xdr:from>
    <xdr:to>
      <xdr:col>85</xdr:col>
      <xdr:colOff>177800</xdr:colOff>
      <xdr:row>81</xdr:row>
      <xdr:rowOff>2032</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62687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50309</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E00-00009C020000}"/>
            </a:ext>
          </a:extLst>
        </xdr:cNvPr>
        <xdr:cNvSpPr txBox="1"/>
      </xdr:nvSpPr>
      <xdr:spPr>
        <a:xfrm>
          <a:off x="16357600"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53594</xdr:rowOff>
    </xdr:from>
    <xdr:to>
      <xdr:col>81</xdr:col>
      <xdr:colOff>101600</xdr:colOff>
      <xdr:row>79</xdr:row>
      <xdr:rowOff>155194</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5430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104394</xdr:rowOff>
    </xdr:from>
    <xdr:to>
      <xdr:col>85</xdr:col>
      <xdr:colOff>127000</xdr:colOff>
      <xdr:row>80</xdr:row>
      <xdr:rowOff>122682</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5481300" y="13648944"/>
          <a:ext cx="8382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3302</xdr:rowOff>
    </xdr:from>
    <xdr:to>
      <xdr:col>76</xdr:col>
      <xdr:colOff>165100</xdr:colOff>
      <xdr:row>79</xdr:row>
      <xdr:rowOff>104902</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4541500" y="135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54102</xdr:rowOff>
    </xdr:from>
    <xdr:to>
      <xdr:col>81</xdr:col>
      <xdr:colOff>50800</xdr:colOff>
      <xdr:row>79</xdr:row>
      <xdr:rowOff>104394</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4592300" y="13598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124461</xdr:rowOff>
    </xdr:from>
    <xdr:to>
      <xdr:col>72</xdr:col>
      <xdr:colOff>38100</xdr:colOff>
      <xdr:row>79</xdr:row>
      <xdr:rowOff>54611</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3652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3811</xdr:rowOff>
    </xdr:from>
    <xdr:to>
      <xdr:col>76</xdr:col>
      <xdr:colOff>114300</xdr:colOff>
      <xdr:row>79</xdr:row>
      <xdr:rowOff>54102</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3703300" y="135483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74168</xdr:rowOff>
    </xdr:from>
    <xdr:to>
      <xdr:col>67</xdr:col>
      <xdr:colOff>101600</xdr:colOff>
      <xdr:row>79</xdr:row>
      <xdr:rowOff>4318</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2763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124968</xdr:rowOff>
    </xdr:from>
    <xdr:to>
      <xdr:col>71</xdr:col>
      <xdr:colOff>177800</xdr:colOff>
      <xdr:row>79</xdr:row>
      <xdr:rowOff>3811</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2814300" y="134980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54881</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43451</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37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9162</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372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150892</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271</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E00-0000A9020000}"/>
            </a:ext>
          </a:extLst>
        </xdr:cNvPr>
        <xdr:cNvSpPr txBox="1"/>
      </xdr:nvSpPr>
      <xdr:spPr>
        <a:xfrm>
          <a:off x="152660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121429</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E00-0000AA020000}"/>
            </a:ext>
          </a:extLst>
        </xdr:cNvPr>
        <xdr:cNvSpPr txBox="1"/>
      </xdr:nvSpPr>
      <xdr:spPr>
        <a:xfrm>
          <a:off x="14389744" y="1332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71138</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E00-0000AB020000}"/>
            </a:ext>
          </a:extLst>
        </xdr:cNvPr>
        <xdr:cNvSpPr txBox="1"/>
      </xdr:nvSpPr>
      <xdr:spPr>
        <a:xfrm>
          <a:off x="13500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20845</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E00-0000AC020000}"/>
            </a:ext>
          </a:extLst>
        </xdr:cNvPr>
        <xdr:cNvSpPr txBox="1"/>
      </xdr:nvSpPr>
      <xdr:spPr>
        <a:xfrm>
          <a:off x="126117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E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E00-0000C5020000}"/>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E00-0000C7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E00-0000C9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E00-0000D5020000}"/>
            </a:ext>
          </a:extLst>
        </xdr:cNvPr>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4" name="n_1aveValue【児童館】&#10;一人当たり面積">
          <a:extLst>
            <a:ext uri="{FF2B5EF4-FFF2-40B4-BE49-F238E27FC236}">
              <a16:creationId xmlns:a16="http://schemas.microsoft.com/office/drawing/2014/main" id="{00000000-0008-0000-0E00-0000DE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5" name="n_2aveValue【児童館】&#10;一人当たり面積">
          <a:extLst>
            <a:ext uri="{FF2B5EF4-FFF2-40B4-BE49-F238E27FC236}">
              <a16:creationId xmlns:a16="http://schemas.microsoft.com/office/drawing/2014/main" id="{00000000-0008-0000-0E00-0000DF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6" name="n_3aveValue【児童館】&#10;一人当たり面積">
          <a:extLst>
            <a:ext uri="{FF2B5EF4-FFF2-40B4-BE49-F238E27FC236}">
              <a16:creationId xmlns:a16="http://schemas.microsoft.com/office/drawing/2014/main" id="{00000000-0008-0000-0E00-0000E002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7" name="n_4aveValue【児童館】&#10;一人当たり面積">
          <a:extLst>
            <a:ext uri="{FF2B5EF4-FFF2-40B4-BE49-F238E27FC236}">
              <a16:creationId xmlns:a16="http://schemas.microsoft.com/office/drawing/2014/main" id="{00000000-0008-0000-0E00-0000E1020000}"/>
            </a:ext>
          </a:extLst>
        </xdr:cNvPr>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738" name="n_1mainValue【児童館】&#10;一人当たり面積">
          <a:extLst>
            <a:ext uri="{FF2B5EF4-FFF2-40B4-BE49-F238E27FC236}">
              <a16:creationId xmlns:a16="http://schemas.microsoft.com/office/drawing/2014/main" id="{00000000-0008-0000-0E00-0000E202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9" name="n_2mainValue【児童館】&#10;一人当たり面積">
          <a:extLst>
            <a:ext uri="{FF2B5EF4-FFF2-40B4-BE49-F238E27FC236}">
              <a16:creationId xmlns:a16="http://schemas.microsoft.com/office/drawing/2014/main" id="{00000000-0008-0000-0E00-0000E3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40" name="n_3mainValue【児童館】&#10;一人当たり面積">
          <a:extLst>
            <a:ext uri="{FF2B5EF4-FFF2-40B4-BE49-F238E27FC236}">
              <a16:creationId xmlns:a16="http://schemas.microsoft.com/office/drawing/2014/main" id="{00000000-0008-0000-0E00-0000E402000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41" name="n_4mainValue【児童館】&#10;一人当たり面積">
          <a:extLst>
            <a:ext uri="{FF2B5EF4-FFF2-40B4-BE49-F238E27FC236}">
              <a16:creationId xmlns:a16="http://schemas.microsoft.com/office/drawing/2014/main" id="{00000000-0008-0000-0E00-0000E5020000}"/>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E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34289</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6318864" y="1716405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767" name="【公民館】&#10;有形固定資産減価償却率最小値テキスト">
          <a:extLst>
            <a:ext uri="{FF2B5EF4-FFF2-40B4-BE49-F238E27FC236}">
              <a16:creationId xmlns:a16="http://schemas.microsoft.com/office/drawing/2014/main" id="{00000000-0008-0000-0E00-0000FF02000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E00-000001030000}"/>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105427</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E00-000003030000}"/>
            </a:ext>
          </a:extLst>
        </xdr:cNvPr>
        <xdr:cNvSpPr txBox="1"/>
      </xdr:nvSpPr>
      <xdr:spPr>
        <a:xfrm>
          <a:off x="16357600" y="1742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62687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90170</xdr:rowOff>
    </xdr:from>
    <xdr:to>
      <xdr:col>81</xdr:col>
      <xdr:colOff>101600</xdr:colOff>
      <xdr:row>103</xdr:row>
      <xdr:rowOff>20320</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5430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4541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147320</xdr:rowOff>
    </xdr:from>
    <xdr:to>
      <xdr:col>72</xdr:col>
      <xdr:colOff>38100</xdr:colOff>
      <xdr:row>102</xdr:row>
      <xdr:rowOff>77470</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3652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13970</xdr:rowOff>
    </xdr:from>
    <xdr:to>
      <xdr:col>67</xdr:col>
      <xdr:colOff>101600</xdr:colOff>
      <xdr:row>102</xdr:row>
      <xdr:rowOff>115570</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2763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83838</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E00-00000F030000}"/>
            </a:ext>
          </a:extLst>
        </xdr:cNvPr>
        <xdr:cNvSpPr txBox="1"/>
      </xdr:nvSpPr>
      <xdr:spPr>
        <a:xfrm>
          <a:off x="16357600"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52070</xdr:rowOff>
    </xdr:from>
    <xdr:to>
      <xdr:col>81</xdr:col>
      <xdr:colOff>101600</xdr:colOff>
      <xdr:row>103</xdr:row>
      <xdr:rowOff>153670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5430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102870</xdr:rowOff>
    </xdr:from>
    <xdr:to>
      <xdr:col>85</xdr:col>
      <xdr:colOff>127000</xdr:colOff>
      <xdr:row>103</xdr:row>
      <xdr:rowOff>156211</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5481300" y="177622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151130</xdr:rowOff>
    </xdr:from>
    <xdr:to>
      <xdr:col>76</xdr:col>
      <xdr:colOff>165100</xdr:colOff>
      <xdr:row>103</xdr:row>
      <xdr:rowOff>81280</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4541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30480</xdr:rowOff>
    </xdr:from>
    <xdr:to>
      <xdr:col>81</xdr:col>
      <xdr:colOff>50800</xdr:colOff>
      <xdr:row>103</xdr:row>
      <xdr:rowOff>102870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4592300" y="17689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78739</xdr:rowOff>
    </xdr:from>
    <xdr:to>
      <xdr:col>72</xdr:col>
      <xdr:colOff>38100</xdr:colOff>
      <xdr:row>103</xdr:row>
      <xdr:rowOff>8889</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3652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129539</xdr:rowOff>
    </xdr:from>
    <xdr:to>
      <xdr:col>76</xdr:col>
      <xdr:colOff>114300</xdr:colOff>
      <xdr:row>103</xdr:row>
      <xdr:rowOff>30480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3703300" y="176174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170180</xdr:rowOff>
    </xdr:from>
    <xdr:to>
      <xdr:col>67</xdr:col>
      <xdr:colOff>101600</xdr:colOff>
      <xdr:row>102</xdr:row>
      <xdr:rowOff>100330</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2763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49530</xdr:rowOff>
    </xdr:from>
    <xdr:to>
      <xdr:col>71</xdr:col>
      <xdr:colOff>177800</xdr:colOff>
      <xdr:row>102</xdr:row>
      <xdr:rowOff>129539</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2814300" y="175374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36847</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128288</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93997</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106697</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144797</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E00-00001C030000}"/>
            </a:ext>
          </a:extLst>
        </xdr:cNvPr>
        <xdr:cNvSpPr txBox="1"/>
      </xdr:nvSpPr>
      <xdr:spPr>
        <a:xfrm>
          <a:off x="15266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72407</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E00-00001D030000}"/>
            </a:ext>
          </a:extLst>
        </xdr:cNvPr>
        <xdr:cNvSpPr txBox="1"/>
      </xdr:nvSpPr>
      <xdr:spPr>
        <a:xfrm>
          <a:off x="143897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E00-00001E030000}"/>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116857</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E00-00001F030000}"/>
            </a:ext>
          </a:extLst>
        </xdr:cNvPr>
        <xdr:cNvSpPr txBox="1"/>
      </xdr:nvSpPr>
      <xdr:spPr>
        <a:xfrm>
          <a:off x="12611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0000000-0008-0000-0E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108</xdr:row>
      <xdr:rowOff>3048</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flipV="1">
          <a:off x="22160864" y="17404080"/>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22" name="【公民館】&#10;一人当たり面積最小値テキスト">
          <a:extLst>
            <a:ext uri="{FF2B5EF4-FFF2-40B4-BE49-F238E27FC236}">
              <a16:creationId xmlns:a16="http://schemas.microsoft.com/office/drawing/2014/main" id="{00000000-0008-0000-0E00-000036030000}"/>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24" name="【公民館】&#10;一人当たり面積最大値テキスト">
          <a:extLst>
            <a:ext uri="{FF2B5EF4-FFF2-40B4-BE49-F238E27FC236}">
              <a16:creationId xmlns:a16="http://schemas.microsoft.com/office/drawing/2014/main" id="{00000000-0008-0000-0E00-000038030000}"/>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42690</xdr:rowOff>
    </xdr:from>
    <xdr:ext cx="469744" cy="259045"/>
    <xdr:sp macro="" textlink="">
      <xdr:nvSpPr>
        <xdr:cNvPr id="826" name="【公民館】&#10;一人当たり面積平均値テキスト">
          <a:extLst>
            <a:ext uri="{FF2B5EF4-FFF2-40B4-BE49-F238E27FC236}">
              <a16:creationId xmlns:a16="http://schemas.microsoft.com/office/drawing/2014/main" id="{00000000-0008-0000-0E00-00003A030000}"/>
            </a:ext>
          </a:extLst>
        </xdr:cNvPr>
        <xdr:cNvSpPr txBox="1"/>
      </xdr:nvSpPr>
      <xdr:spPr>
        <a:xfrm>
          <a:off x="22199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50546</xdr:rowOff>
    </xdr:from>
    <xdr:to>
      <xdr:col>107</xdr:col>
      <xdr:colOff>101600</xdr:colOff>
      <xdr:row>105</xdr:row>
      <xdr:rowOff>152146</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0383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9494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8605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162577</xdr:rowOff>
    </xdr:from>
    <xdr:ext cx="469744" cy="259045"/>
    <xdr:sp macro="" textlink="">
      <xdr:nvSpPr>
        <xdr:cNvPr id="838" name="【公民館】&#10;一人当たり面積該当値テキスト">
          <a:extLst>
            <a:ext uri="{FF2B5EF4-FFF2-40B4-BE49-F238E27FC236}">
              <a16:creationId xmlns:a16="http://schemas.microsoft.com/office/drawing/2014/main" id="{00000000-0008-0000-0E00-000046030000}"/>
            </a:ext>
          </a:extLst>
        </xdr:cNvPr>
        <xdr:cNvSpPr txBox="1"/>
      </xdr:nvSpPr>
      <xdr:spPr>
        <a:xfrm>
          <a:off x="22199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89408</xdr:rowOff>
    </xdr:from>
    <xdr:to>
      <xdr:col>112</xdr:col>
      <xdr:colOff>38100</xdr:colOff>
      <xdr:row>105</xdr:row>
      <xdr:rowOff>19558</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1272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140208</xdr:rowOff>
    </xdr:from>
    <xdr:to>
      <xdr:col>116</xdr:col>
      <xdr:colOff>63500</xdr:colOff>
      <xdr:row>105</xdr:row>
      <xdr:rowOff>19050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21323300" y="179710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140208</xdr:rowOff>
    </xdr:from>
    <xdr:to>
      <xdr:col>111</xdr:col>
      <xdr:colOff>177800</xdr:colOff>
      <xdr:row>104</xdr:row>
      <xdr:rowOff>144780</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20434300" y="17971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103124</xdr:rowOff>
    </xdr:from>
    <xdr:to>
      <xdr:col>102</xdr:col>
      <xdr:colOff>165100</xdr:colOff>
      <xdr:row>105</xdr:row>
      <xdr:rowOff>33274</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19494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153924</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19545300" y="17975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103124</xdr:rowOff>
    </xdr:from>
    <xdr:to>
      <xdr:col>98</xdr:col>
      <xdr:colOff>38100</xdr:colOff>
      <xdr:row>105</xdr:row>
      <xdr:rowOff>33274</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8605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153924</xdr:rowOff>
    </xdr:from>
    <xdr:to>
      <xdr:col>102</xdr:col>
      <xdr:colOff>114300</xdr:colOff>
      <xdr:row>104</xdr:row>
      <xdr:rowOff>153924</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8656300" y="17984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847" name="n_1aveValue【公民館】&#10;一人当たり面積">
          <a:extLst>
            <a:ext uri="{FF2B5EF4-FFF2-40B4-BE49-F238E27FC236}">
              <a16:creationId xmlns:a16="http://schemas.microsoft.com/office/drawing/2014/main" id="{00000000-0008-0000-0E00-00004F030000}"/>
            </a:ext>
          </a:extLst>
        </xdr:cNvPr>
        <xdr:cNvSpPr txBox="1"/>
      </xdr:nvSpPr>
      <xdr:spPr>
        <a:xfrm>
          <a:off x="21075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143273</xdr:rowOff>
    </xdr:from>
    <xdr:ext cx="469744" cy="259045"/>
    <xdr:sp macro="" textlink="">
      <xdr:nvSpPr>
        <xdr:cNvPr id="848" name="n_2aveValue【公民館】&#10;一人当たり面積">
          <a:extLst>
            <a:ext uri="{FF2B5EF4-FFF2-40B4-BE49-F238E27FC236}">
              <a16:creationId xmlns:a16="http://schemas.microsoft.com/office/drawing/2014/main" id="{00000000-0008-0000-0E00-000050030000}"/>
            </a:ext>
          </a:extLst>
        </xdr:cNvPr>
        <xdr:cNvSpPr txBox="1"/>
      </xdr:nvSpPr>
      <xdr:spPr>
        <a:xfrm>
          <a:off x="20199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152416</xdr:rowOff>
    </xdr:from>
    <xdr:ext cx="469744" cy="259045"/>
    <xdr:sp macro="" textlink="">
      <xdr:nvSpPr>
        <xdr:cNvPr id="849" name="n_3aveValue【公民館】&#10;一人当たり面積">
          <a:extLst>
            <a:ext uri="{FF2B5EF4-FFF2-40B4-BE49-F238E27FC236}">
              <a16:creationId xmlns:a16="http://schemas.microsoft.com/office/drawing/2014/main" id="{00000000-0008-0000-0E00-000051030000}"/>
            </a:ext>
          </a:extLst>
        </xdr:cNvPr>
        <xdr:cNvSpPr txBox="1"/>
      </xdr:nvSpPr>
      <xdr:spPr>
        <a:xfrm>
          <a:off x="19310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147845</xdr:rowOff>
    </xdr:from>
    <xdr:ext cx="469744" cy="259045"/>
    <xdr:sp macro="" textlink="">
      <xdr:nvSpPr>
        <xdr:cNvPr id="850" name="n_4aveValue【公民館】&#10;一人当たり面積">
          <a:extLst>
            <a:ext uri="{FF2B5EF4-FFF2-40B4-BE49-F238E27FC236}">
              <a16:creationId xmlns:a16="http://schemas.microsoft.com/office/drawing/2014/main" id="{00000000-0008-0000-0E00-000052030000}"/>
            </a:ext>
          </a:extLst>
        </xdr:cNvPr>
        <xdr:cNvSpPr txBox="1"/>
      </xdr:nvSpPr>
      <xdr:spPr>
        <a:xfrm>
          <a:off x="18421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36085</xdr:rowOff>
    </xdr:from>
    <xdr:ext cx="469744" cy="259045"/>
    <xdr:sp macro="" textlink="">
      <xdr:nvSpPr>
        <xdr:cNvPr id="851" name="n_1mainValue【公民館】&#10;一人当たり面積">
          <a:extLst>
            <a:ext uri="{FF2B5EF4-FFF2-40B4-BE49-F238E27FC236}">
              <a16:creationId xmlns:a16="http://schemas.microsoft.com/office/drawing/2014/main" id="{00000000-0008-0000-0E00-000053030000}"/>
            </a:ext>
          </a:extLst>
        </xdr:cNvPr>
        <xdr:cNvSpPr txBox="1"/>
      </xdr:nvSpPr>
      <xdr:spPr>
        <a:xfrm>
          <a:off x="210757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852" name="n_2mainValue【公民館】&#10;一人当たり面積">
          <a:extLst>
            <a:ext uri="{FF2B5EF4-FFF2-40B4-BE49-F238E27FC236}">
              <a16:creationId xmlns:a16="http://schemas.microsoft.com/office/drawing/2014/main" id="{00000000-0008-0000-0E00-000054030000}"/>
            </a:ext>
          </a:extLst>
        </xdr:cNvPr>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49801</xdr:rowOff>
    </xdr:from>
    <xdr:ext cx="469744" cy="259045"/>
    <xdr:sp macro="" textlink="">
      <xdr:nvSpPr>
        <xdr:cNvPr id="853" name="n_3mainValue【公民館】&#10;一人当たり面積">
          <a:extLst>
            <a:ext uri="{FF2B5EF4-FFF2-40B4-BE49-F238E27FC236}">
              <a16:creationId xmlns:a16="http://schemas.microsoft.com/office/drawing/2014/main" id="{00000000-0008-0000-0E00-000055030000}"/>
            </a:ext>
          </a:extLst>
        </xdr:cNvPr>
        <xdr:cNvSpPr txBox="1"/>
      </xdr:nvSpPr>
      <xdr:spPr>
        <a:xfrm>
          <a:off x="19310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49801</xdr:rowOff>
    </xdr:from>
    <xdr:ext cx="469744" cy="259045"/>
    <xdr:sp macro="" textlink="">
      <xdr:nvSpPr>
        <xdr:cNvPr id="854" name="n_4mainValue【公民館】&#10;一人当たり面積">
          <a:extLst>
            <a:ext uri="{FF2B5EF4-FFF2-40B4-BE49-F238E27FC236}">
              <a16:creationId xmlns:a16="http://schemas.microsoft.com/office/drawing/2014/main" id="{00000000-0008-0000-0E00-000056030000}"/>
            </a:ext>
          </a:extLst>
        </xdr:cNvPr>
        <xdr:cNvSpPr txBox="1"/>
      </xdr:nvSpPr>
      <xdr:spPr>
        <a:xfrm>
          <a:off x="18421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固定資産台帳の見直しにより大幅に数値が変動しており、前年度との単純な比較はできない。</a:t>
          </a:r>
        </a:p>
        <a:p>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取得価格の修正により、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S49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までの古い道路の資産が増加したことから、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比較して有形固定資産減価償却率が増となった。類似団体内・栃木県平均よりも低くなっているのは、令和３年度に完成した道路が取得価格として計上され、減価償却が始まっていないことが要因の一つと考えられる。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取得価格の修正により資産が大幅に減少したことから、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比較して一人当たり有形固定資産額も大幅な減となった。また、有形固定資産減価償却率は、類似団体内・栃木県平均よりも高くなっており、橋りょうの老朽化が進んでいるといえる。今後、老朽化した橋りょうの維持補修費等の支出の増大が見込まれることから、橋梁長寿命化修繕計画等に基づき適切な管理を行っていく。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有形固定資産減価償却率は、類似団体内・栃木県平均よりも低くなっているが、全ての公営住宅が建設から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以上経過している中で適切な維持管理を行っているためと考えられる。一人当たり面積が類似団体内・栃木県平均より低くなっているのは、老朽化した建物を解体し公営住宅の総面積を減らしているためと考えられる。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認定こども園・保育所・学校施設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老朽化した保育園の統廃合により新設された園があるため、有形固定資産減価償却率は類似団体内平均と比較して低い値となっている。学校施設についても同様に、改築した小中学校があるため、低い値となっている。学校施設の一人当たりの面積が平均より大きいのは、合併により学校数が増えたためと考えられ、今後は「栃木市小中学校適正配置基本方針」に沿って統廃合を進めていく。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児童館・公民館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有形固定資産減価償却率、一人当たり面積が類似団体内・栃木県平均と差がないことから、今後も適切な運営管理を行っていく。</a:t>
          </a:r>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156,930
152,786
331.50
76,665,057
72,929,697
3,568,119
37,642,120
60,129,176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78486</xdr:rowOff>
    </xdr:from>
    <xdr:to>
      <xdr:col>24</xdr:col>
      <xdr:colOff>62865</xdr:colOff>
      <xdr:row>41</xdr:row>
      <xdr:rowOff>48768</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736336"/>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52595</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08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48768</xdr:rowOff>
    </xdr:from>
    <xdr:to>
      <xdr:col>24</xdr:col>
      <xdr:colOff>152400</xdr:colOff>
      <xdr:row>41</xdr:row>
      <xdr:rowOff>48768</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25163</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78486</xdr:rowOff>
    </xdr:from>
    <xdr:to>
      <xdr:col>24</xdr:col>
      <xdr:colOff>152400</xdr:colOff>
      <xdr:row>33</xdr:row>
      <xdr:rowOff>78486</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130573</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30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80264</xdr:rowOff>
    </xdr:from>
    <xdr:to>
      <xdr:col>20</xdr:col>
      <xdr:colOff>38100</xdr:colOff>
      <xdr:row>38</xdr:row>
      <xdr:rowOff>10414</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xdr:rowOff>
    </xdr:from>
    <xdr:to>
      <xdr:col>15</xdr:col>
      <xdr:colOff>101600</xdr:colOff>
      <xdr:row>37</xdr:row>
      <xdr:rowOff>117856</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137414</xdr:rowOff>
    </xdr:from>
    <xdr:to>
      <xdr:col>10</xdr:col>
      <xdr:colOff>165100</xdr:colOff>
      <xdr:row>37</xdr:row>
      <xdr:rowOff>67564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169418</xdr:rowOff>
    </xdr:from>
    <xdr:to>
      <xdr:col>24</xdr:col>
      <xdr:colOff>114300</xdr:colOff>
      <xdr:row>41</xdr:row>
      <xdr:rowOff>99568</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84345</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94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121412</xdr:rowOff>
    </xdr:from>
    <xdr:to>
      <xdr:col>20</xdr:col>
      <xdr:colOff>38100</xdr:colOff>
      <xdr:row>41</xdr:row>
      <xdr:rowOff>51562</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762</xdr:rowOff>
    </xdr:from>
    <xdr:to>
      <xdr:col>24</xdr:col>
      <xdr:colOff>63500</xdr:colOff>
      <xdr:row>41</xdr:row>
      <xdr:rowOff>48768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3797300" y="703021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71120</xdr:rowOff>
    </xdr:from>
    <xdr:to>
      <xdr:col>15</xdr:col>
      <xdr:colOff>101600</xdr:colOff>
      <xdr:row>41</xdr:row>
      <xdr:rowOff>1270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121920</xdr:rowOff>
    </xdr:from>
    <xdr:to>
      <xdr:col>19</xdr:col>
      <xdr:colOff>177800</xdr:colOff>
      <xdr:row>41</xdr:row>
      <xdr:rowOff>762</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908300" y="6979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23114</xdr:rowOff>
    </xdr:from>
    <xdr:to>
      <xdr:col>10</xdr:col>
      <xdr:colOff>165100</xdr:colOff>
      <xdr:row>40</xdr:row>
      <xdr:rowOff>124714</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73914</xdr:rowOff>
    </xdr:from>
    <xdr:to>
      <xdr:col>15</xdr:col>
      <xdr:colOff>50800</xdr:colOff>
      <xdr:row>40</xdr:row>
      <xdr:rowOff>121920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693191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144272</xdr:rowOff>
    </xdr:from>
    <xdr:to>
      <xdr:col>6</xdr:col>
      <xdr:colOff>38100</xdr:colOff>
      <xdr:row>40</xdr:row>
      <xdr:rowOff>74422</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079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23622</xdr:rowOff>
    </xdr:from>
    <xdr:to>
      <xdr:col>10</xdr:col>
      <xdr:colOff>114300</xdr:colOff>
      <xdr:row>40</xdr:row>
      <xdr:rowOff>73914</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130300" y="688162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26941</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19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134383</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84091</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42689</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582044" y="707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163847</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705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115841</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F00-000057000000}"/>
            </a:ext>
          </a:extLst>
        </xdr:cNvPr>
        <xdr:cNvSpPr txBox="1"/>
      </xdr:nvSpPr>
      <xdr:spPr>
        <a:xfrm>
          <a:off x="1816744" y="697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65549</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F00-000058000000}"/>
            </a:ext>
          </a:extLst>
        </xdr:cNvPr>
        <xdr:cNvSpPr txBox="1"/>
      </xdr:nvSpPr>
      <xdr:spPr>
        <a:xfrm>
          <a:off x="927744" y="692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F00-00006F000000}"/>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F00-000071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95267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F00-000073000000}"/>
            </a:ext>
          </a:extLst>
        </xdr:cNvPr>
        <xdr:cNvSpPr txBox="1"/>
      </xdr:nvSpPr>
      <xdr:spPr>
        <a:xfrm>
          <a:off x="1051560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53340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9639300" y="622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xdr:rowOff>
    </xdr:from>
    <xdr:to>
      <xdr:col>46</xdr:col>
      <xdr:colOff>38100</xdr:colOff>
      <xdr:row>36</xdr:row>
      <xdr:rowOff>104140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53340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750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53340</xdr:rowOff>
    </xdr:from>
    <xdr:to>
      <xdr:col>45</xdr:col>
      <xdr:colOff>177800</xdr:colOff>
      <xdr:row>36</xdr:row>
      <xdr:rowOff>76200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861300" y="6225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25400</xdr:rowOff>
    </xdr:from>
    <xdr:to>
      <xdr:col>36</xdr:col>
      <xdr:colOff>165100</xdr:colOff>
      <xdr:row>36</xdr:row>
      <xdr:rowOff>127000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692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76200</xdr:rowOff>
    </xdr:from>
    <xdr:to>
      <xdr:col>41</xdr:col>
      <xdr:colOff>50800</xdr:colOff>
      <xdr:row>36</xdr:row>
      <xdr:rowOff>76200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6972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38117</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93917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83837</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6737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120667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8515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143527</xdr:rowOff>
    </xdr:from>
    <xdr:ext cx="469744" cy="259045"/>
    <xdr:sp macro="" textlink="">
      <xdr:nvSpPr>
        <xdr:cNvPr id="143" name="n_4mainValue【図書館】&#10;一人当たり面積">
          <a:extLst>
            <a:ext uri="{FF2B5EF4-FFF2-40B4-BE49-F238E27FC236}">
              <a16:creationId xmlns:a16="http://schemas.microsoft.com/office/drawing/2014/main" id="{00000000-0008-0000-0F00-00008F000000}"/>
            </a:ext>
          </a:extLst>
        </xdr:cNvPr>
        <xdr:cNvSpPr txBox="1"/>
      </xdr:nvSpPr>
      <xdr:spPr>
        <a:xfrm>
          <a:off x="6737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F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76744</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4634865" y="95293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00000000-0008-0000-0F00-0000AA000000}"/>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2" name="【体育館・プール】&#10;有形固定資産減価償却率最大値テキスト">
          <a:extLst>
            <a:ext uri="{FF2B5EF4-FFF2-40B4-BE49-F238E27FC236}">
              <a16:creationId xmlns:a16="http://schemas.microsoft.com/office/drawing/2014/main" id="{00000000-0008-0000-0F00-0000AC000000}"/>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105971</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F00-0000AE000000}"/>
            </a:ext>
          </a:extLst>
        </xdr:cNvPr>
        <xdr:cNvSpPr txBox="1"/>
      </xdr:nvSpPr>
      <xdr:spPr>
        <a:xfrm>
          <a:off x="4673600" y="1022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45847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3746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45847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F00-0000BA000000}"/>
            </a:ext>
          </a:extLst>
        </xdr:cNvPr>
        <xdr:cNvSpPr txBox="1"/>
      </xdr:nvSpPr>
      <xdr:spPr>
        <a:xfrm>
          <a:off x="4673600"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94524</xdr:rowOff>
    </xdr:from>
    <xdr:to>
      <xdr:col>20</xdr:col>
      <xdr:colOff>38100</xdr:colOff>
      <xdr:row>62</xdr:row>
      <xdr:rowOff>24674</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746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145324</xdr:rowOff>
    </xdr:from>
    <xdr:to>
      <xdr:col>24</xdr:col>
      <xdr:colOff>63500</xdr:colOff>
      <xdr:row>62</xdr:row>
      <xdr:rowOff>27759</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3797300" y="1060377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89626</xdr:rowOff>
    </xdr:from>
    <xdr:to>
      <xdr:col>15</xdr:col>
      <xdr:colOff>101600</xdr:colOff>
      <xdr:row>62</xdr:row>
      <xdr:rowOff>19776</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2857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140426</xdr:rowOff>
    </xdr:from>
    <xdr:to>
      <xdr:col>19</xdr:col>
      <xdr:colOff>177800</xdr:colOff>
      <xdr:row>61</xdr:row>
      <xdr:rowOff>145324</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908300" y="105988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65133</xdr:rowOff>
    </xdr:from>
    <xdr:to>
      <xdr:col>10</xdr:col>
      <xdr:colOff>165100</xdr:colOff>
      <xdr:row>61</xdr:row>
      <xdr:rowOff>166733</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1968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115933</xdr:rowOff>
    </xdr:from>
    <xdr:to>
      <xdr:col>15</xdr:col>
      <xdr:colOff>50800</xdr:colOff>
      <xdr:row>61</xdr:row>
      <xdr:rowOff>140426</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019300" y="105743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40640</xdr:rowOff>
    </xdr:from>
    <xdr:to>
      <xdr:col>6</xdr:col>
      <xdr:colOff>38100</xdr:colOff>
      <xdr:row>61</xdr:row>
      <xdr:rowOff>142240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07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61</xdr:row>
      <xdr:rowOff>115933</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130300" y="105498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62428</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15801</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10903</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157860</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133367</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F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152400</xdr:rowOff>
    </xdr:from>
    <xdr:to>
      <xdr:col>54</xdr:col>
      <xdr:colOff>189865</xdr:colOff>
      <xdr:row>64</xdr:row>
      <xdr:rowOff>13970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10476865" y="9410700"/>
          <a:ext cx="0" cy="15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17797</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F00-0000E3000000}"/>
            </a:ext>
          </a:extLst>
        </xdr:cNvPr>
        <xdr:cNvSpPr txBox="1"/>
      </xdr:nvSpPr>
      <xdr:spPr>
        <a:xfrm>
          <a:off x="10515600"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13970</xdr:rowOff>
    </xdr:from>
    <xdr:to>
      <xdr:col>55</xdr:col>
      <xdr:colOff>88900</xdr:colOff>
      <xdr:row>64</xdr:row>
      <xdr:rowOff>13970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388600" y="1098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99077</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F00-0000E5000000}"/>
            </a:ext>
          </a:extLst>
        </xdr:cNvPr>
        <xdr:cNvSpPr txBox="1"/>
      </xdr:nvSpPr>
      <xdr:spPr>
        <a:xfrm>
          <a:off x="10515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152400</xdr:rowOff>
    </xdr:from>
    <xdr:to>
      <xdr:col>55</xdr:col>
      <xdr:colOff>88900</xdr:colOff>
      <xdr:row>54</xdr:row>
      <xdr:rowOff>152400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88917</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F00-0000E7000000}"/>
            </a:ext>
          </a:extLst>
        </xdr:cNvPr>
        <xdr:cNvSpPr txBox="1"/>
      </xdr:nvSpPr>
      <xdr:spPr>
        <a:xfrm>
          <a:off x="10515600" y="1054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66040</xdr:rowOff>
    </xdr:from>
    <xdr:to>
      <xdr:col>55</xdr:col>
      <xdr:colOff>50800</xdr:colOff>
      <xdr:row>62</xdr:row>
      <xdr:rowOff>167640</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104267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1270</xdr:rowOff>
    </xdr:from>
    <xdr:to>
      <xdr:col>50</xdr:col>
      <xdr:colOff>165100</xdr:colOff>
      <xdr:row>63</xdr:row>
      <xdr:rowOff>102870</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9588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8699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xdr:rowOff>
    </xdr:from>
    <xdr:to>
      <xdr:col>41</xdr:col>
      <xdr:colOff>101600</xdr:colOff>
      <xdr:row>63</xdr:row>
      <xdr:rowOff>102870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7810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1270</xdr:rowOff>
    </xdr:from>
    <xdr:to>
      <xdr:col>36</xdr:col>
      <xdr:colOff>165100</xdr:colOff>
      <xdr:row>63</xdr:row>
      <xdr:rowOff>102870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6921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119380</xdr:rowOff>
    </xdr:from>
    <xdr:to>
      <xdr:col>55</xdr:col>
      <xdr:colOff>50800</xdr:colOff>
      <xdr:row>63</xdr:row>
      <xdr:rowOff>49530</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104267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97807</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F00-0000F3000000}"/>
            </a:ext>
          </a:extLst>
        </xdr:cNvPr>
        <xdr:cNvSpPr txBox="1"/>
      </xdr:nvSpPr>
      <xdr:spPr>
        <a:xfrm>
          <a:off x="10515600" y="1072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170180</xdr:rowOff>
    </xdr:from>
    <xdr:to>
      <xdr:col>55</xdr:col>
      <xdr:colOff>0</xdr:colOff>
      <xdr:row>63</xdr:row>
      <xdr:rowOff>19050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9639300" y="1080008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142240</xdr:rowOff>
    </xdr:from>
    <xdr:to>
      <xdr:col>46</xdr:col>
      <xdr:colOff>38100</xdr:colOff>
      <xdr:row>63</xdr:row>
      <xdr:rowOff>72390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8699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19050</xdr:rowOff>
    </xdr:from>
    <xdr:to>
      <xdr:col>50</xdr:col>
      <xdr:colOff>114300</xdr:colOff>
      <xdr:row>63</xdr:row>
      <xdr:rowOff>21590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8750300" y="108204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21590</xdr:rowOff>
    </xdr:from>
    <xdr:to>
      <xdr:col>45</xdr:col>
      <xdr:colOff>177800</xdr:colOff>
      <xdr:row>63</xdr:row>
      <xdr:rowOff>22860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7861300" y="108229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144780</xdr:rowOff>
    </xdr:from>
    <xdr:to>
      <xdr:col>36</xdr:col>
      <xdr:colOff>165100</xdr:colOff>
      <xdr:row>63</xdr:row>
      <xdr:rowOff>74930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69215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22860</xdr:rowOff>
    </xdr:from>
    <xdr:to>
      <xdr:col>41</xdr:col>
      <xdr:colOff>50800</xdr:colOff>
      <xdr:row>63</xdr:row>
      <xdr:rowOff>24130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6972300" y="108242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93997</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F00-0000FC000000}"/>
            </a:ext>
          </a:extLst>
        </xdr:cNvPr>
        <xdr:cNvSpPr txBox="1"/>
      </xdr:nvSpPr>
      <xdr:spPr>
        <a:xfrm>
          <a:off x="93917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F00-0000FD000000}"/>
            </a:ext>
          </a:extLst>
        </xdr:cNvPr>
        <xdr:cNvSpPr txBox="1"/>
      </xdr:nvSpPr>
      <xdr:spPr>
        <a:xfrm>
          <a:off x="8515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93997</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F00-0000FE000000}"/>
            </a:ext>
          </a:extLst>
        </xdr:cNvPr>
        <xdr:cNvSpPr txBox="1"/>
      </xdr:nvSpPr>
      <xdr:spPr>
        <a:xfrm>
          <a:off x="7626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93997</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F00-0000FF000000}"/>
            </a:ext>
          </a:extLst>
        </xdr:cNvPr>
        <xdr:cNvSpPr txBox="1"/>
      </xdr:nvSpPr>
      <xdr:spPr>
        <a:xfrm>
          <a:off x="6737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86377</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F00-000000010000}"/>
            </a:ext>
          </a:extLst>
        </xdr:cNvPr>
        <xdr:cNvSpPr txBox="1"/>
      </xdr:nvSpPr>
      <xdr:spPr>
        <a:xfrm>
          <a:off x="9391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88917</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F00-000001010000}"/>
            </a:ext>
          </a:extLst>
        </xdr:cNvPr>
        <xdr:cNvSpPr txBox="1"/>
      </xdr:nvSpPr>
      <xdr:spPr>
        <a:xfrm>
          <a:off x="85154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90187</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F00-000002010000}"/>
            </a:ext>
          </a:extLst>
        </xdr:cNvPr>
        <xdr:cNvSpPr txBox="1"/>
      </xdr:nvSpPr>
      <xdr:spPr>
        <a:xfrm>
          <a:off x="7626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91457</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F00-000003010000}"/>
            </a:ext>
          </a:extLst>
        </xdr:cNvPr>
        <xdr:cNvSpPr txBox="1"/>
      </xdr:nvSpPr>
      <xdr:spPr>
        <a:xfrm>
          <a:off x="67374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116477</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355682"/>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120304</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116477</xdr:rowOff>
    </xdr:from>
    <xdr:to>
      <xdr:col>24</xdr:col>
      <xdr:colOff>152400</xdr:colOff>
      <xdr:row>86</xdr:row>
      <xdr:rowOff>116477</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13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160400</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70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117929</xdr:rowOff>
    </xdr:from>
    <xdr:to>
      <xdr:col>20</xdr:col>
      <xdr:colOff>38100</xdr:colOff>
      <xdr:row>81</xdr:row>
      <xdr:rowOff>48079</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155484</xdr:rowOff>
    </xdr:from>
    <xdr:to>
      <xdr:col>6</xdr:col>
      <xdr:colOff>38100</xdr:colOff>
      <xdr:row>80</xdr:row>
      <xdr:rowOff>85634</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59145</xdr:rowOff>
    </xdr:from>
    <xdr:to>
      <xdr:col>24</xdr:col>
      <xdr:colOff>114300</xdr:colOff>
      <xdr:row>82</xdr:row>
      <xdr:rowOff>160745</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37572</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80373</xdr:rowOff>
    </xdr:from>
    <xdr:to>
      <xdr:col>20</xdr:col>
      <xdr:colOff>38100</xdr:colOff>
      <xdr:row>82</xdr:row>
      <xdr:rowOff>10523</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131173</xdr:rowOff>
    </xdr:from>
    <xdr:to>
      <xdr:col>24</xdr:col>
      <xdr:colOff>63500</xdr:colOff>
      <xdr:row>82</xdr:row>
      <xdr:rowOff>109945</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018623"/>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5262</xdr:rowOff>
    </xdr:from>
    <xdr:to>
      <xdr:col>15</xdr:col>
      <xdr:colOff>101600</xdr:colOff>
      <xdr:row>81</xdr:row>
      <xdr:rowOff>106862</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56062</xdr:rowOff>
    </xdr:from>
    <xdr:to>
      <xdr:col>19</xdr:col>
      <xdr:colOff>177800</xdr:colOff>
      <xdr:row>81</xdr:row>
      <xdr:rowOff>131173</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394351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82006</xdr:rowOff>
    </xdr:from>
    <xdr:to>
      <xdr:col>10</xdr:col>
      <xdr:colOff>165100</xdr:colOff>
      <xdr:row>81</xdr:row>
      <xdr:rowOff>12156</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132806</xdr:rowOff>
    </xdr:from>
    <xdr:to>
      <xdr:col>15</xdr:col>
      <xdr:colOff>50800</xdr:colOff>
      <xdr:row>81</xdr:row>
      <xdr:rowOff>56062</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384880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3629</xdr:rowOff>
    </xdr:from>
    <xdr:to>
      <xdr:col>6</xdr:col>
      <xdr:colOff>38100</xdr:colOff>
      <xdr:row>80</xdr:row>
      <xdr:rowOff>105229</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54429</xdr:rowOff>
    </xdr:from>
    <xdr:to>
      <xdr:col>10</xdr:col>
      <xdr:colOff>114300</xdr:colOff>
      <xdr:row>80</xdr:row>
      <xdr:rowOff>132806</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377042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64606</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102161</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1650</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97989</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3283</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27214</xdr:rowOff>
    </xdr:from>
    <xdr:to>
      <xdr:col>54</xdr:col>
      <xdr:colOff>189865</xdr:colOff>
      <xdr:row>85</xdr:row>
      <xdr:rowOff>144236</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00314"/>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145341</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1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27214</xdr:rowOff>
    </xdr:from>
    <xdr:to>
      <xdr:col>55</xdr:col>
      <xdr:colOff>88900</xdr:colOff>
      <xdr:row>78</xdr:row>
      <xdr:rowOff>27214</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00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105427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71664</xdr:rowOff>
    </xdr:from>
    <xdr:to>
      <xdr:col>50</xdr:col>
      <xdr:colOff>165100</xdr:colOff>
      <xdr:row>82</xdr:row>
      <xdr:rowOff>1814</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39007</xdr:rowOff>
    </xdr:from>
    <xdr:to>
      <xdr:col>46</xdr:col>
      <xdr:colOff>38100</xdr:colOff>
      <xdr:row>81</xdr:row>
      <xdr:rowOff>140607</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28121</xdr:rowOff>
    </xdr:from>
    <xdr:to>
      <xdr:col>41</xdr:col>
      <xdr:colOff>101600</xdr:colOff>
      <xdr:row>81</xdr:row>
      <xdr:rowOff>129721</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39007</xdr:rowOff>
    </xdr:from>
    <xdr:to>
      <xdr:col>36</xdr:col>
      <xdr:colOff>165100</xdr:colOff>
      <xdr:row>81</xdr:row>
      <xdr:rowOff>140607</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118127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66221</xdr:rowOff>
    </xdr:from>
    <xdr:to>
      <xdr:col>50</xdr:col>
      <xdr:colOff>165100</xdr:colOff>
      <xdr:row>83</xdr:row>
      <xdr:rowOff>167821</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19050</xdr:rowOff>
    </xdr:from>
    <xdr:to>
      <xdr:col>55</xdr:col>
      <xdr:colOff>0</xdr:colOff>
      <xdr:row>83</xdr:row>
      <xdr:rowOff>117021</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42494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77107</xdr:rowOff>
    </xdr:from>
    <xdr:to>
      <xdr:col>46</xdr:col>
      <xdr:colOff>38100</xdr:colOff>
      <xdr:row>84</xdr:row>
      <xdr:rowOff>7257</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117021</xdr:rowOff>
    </xdr:from>
    <xdr:to>
      <xdr:col>50</xdr:col>
      <xdr:colOff>114300</xdr:colOff>
      <xdr:row>83</xdr:row>
      <xdr:rowOff>127907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750300" y="143473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11793</xdr:rowOff>
    </xdr:from>
    <xdr:to>
      <xdr:col>41</xdr:col>
      <xdr:colOff>101600</xdr:colOff>
      <xdr:row>83</xdr:row>
      <xdr:rowOff>113393</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62593</xdr:rowOff>
    </xdr:from>
    <xdr:to>
      <xdr:col>45</xdr:col>
      <xdr:colOff>177800</xdr:colOff>
      <xdr:row>83</xdr:row>
      <xdr:rowOff>127907</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4292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22679</xdr:rowOff>
    </xdr:from>
    <xdr:to>
      <xdr:col>36</xdr:col>
      <xdr:colOff>165100</xdr:colOff>
      <xdr:row>83</xdr:row>
      <xdr:rowOff>124279</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62593</xdr:rowOff>
    </xdr:from>
    <xdr:to>
      <xdr:col>41</xdr:col>
      <xdr:colOff>50800</xdr:colOff>
      <xdr:row>83</xdr:row>
      <xdr:rowOff>73479</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972300" y="142929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18341</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373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157134</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146248</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157134</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158948</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169834</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104520</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115406</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34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28848</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219568"/>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165479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115207</xdr:rowOff>
    </xdr:from>
    <xdr:to>
      <xdr:col>20</xdr:col>
      <xdr:colOff>38100</xdr:colOff>
      <xdr:row>107</xdr:row>
      <xdr:rowOff>45357</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66402</xdr:rowOff>
    </xdr:from>
    <xdr:to>
      <xdr:col>24</xdr:col>
      <xdr:colOff>63500</xdr:colOff>
      <xdr:row>106</xdr:row>
      <xdr:rowOff>166007</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3797300" y="18240102"/>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87449</xdr:rowOff>
    </xdr:from>
    <xdr:to>
      <xdr:col>15</xdr:col>
      <xdr:colOff>101600</xdr:colOff>
      <xdr:row>107</xdr:row>
      <xdr:rowOff>17599</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138249</xdr:rowOff>
    </xdr:from>
    <xdr:to>
      <xdr:col>19</xdr:col>
      <xdr:colOff>177800</xdr:colOff>
      <xdr:row>106</xdr:row>
      <xdr:rowOff>166007</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83119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164193</xdr:rowOff>
    </xdr:from>
    <xdr:to>
      <xdr:col>10</xdr:col>
      <xdr:colOff>165100</xdr:colOff>
      <xdr:row>106</xdr:row>
      <xdr:rowOff>94343</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43543</xdr:rowOff>
    </xdr:from>
    <xdr:to>
      <xdr:col>15</xdr:col>
      <xdr:colOff>50800</xdr:colOff>
      <xdr:row>106</xdr:row>
      <xdr:rowOff>138249</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821724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138068</xdr:rowOff>
    </xdr:from>
    <xdr:to>
      <xdr:col>6</xdr:col>
      <xdr:colOff>38100</xdr:colOff>
      <xdr:row>106</xdr:row>
      <xdr:rowOff>68218</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17418</xdr:rowOff>
    </xdr:from>
    <xdr:to>
      <xdr:col>10</xdr:col>
      <xdr:colOff>114300</xdr:colOff>
      <xdr:row>106</xdr:row>
      <xdr:rowOff>43543</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81911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36484</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8726</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85470</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59345</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142494</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0476865" y="1729435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146321</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10515600" y="184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142494</xdr:rowOff>
    </xdr:from>
    <xdr:to>
      <xdr:col>55</xdr:col>
      <xdr:colOff>88900</xdr:colOff>
      <xdr:row>107</xdr:row>
      <xdr:rowOff>142494</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84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109999</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10515600" y="1794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04267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119126</xdr:rowOff>
    </xdr:from>
    <xdr:to>
      <xdr:col>50</xdr:col>
      <xdr:colOff>165100</xdr:colOff>
      <xdr:row>106</xdr:row>
      <xdr:rowOff>49276</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588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699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7113</xdr:rowOff>
    </xdr:from>
    <xdr:to>
      <xdr:col>36</xdr:col>
      <xdr:colOff>165100</xdr:colOff>
      <xdr:row>106</xdr:row>
      <xdr:rowOff>108713</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921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91694</xdr:rowOff>
    </xdr:from>
    <xdr:to>
      <xdr:col>55</xdr:col>
      <xdr:colOff>50800</xdr:colOff>
      <xdr:row>108</xdr:row>
      <xdr:rowOff>21844</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04267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6621</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10515600" y="1835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18542</xdr:rowOff>
    </xdr:from>
    <xdr:to>
      <xdr:col>50</xdr:col>
      <xdr:colOff>165100</xdr:colOff>
      <xdr:row>107</xdr:row>
      <xdr:rowOff>120142</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588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69342</xdr:rowOff>
    </xdr:from>
    <xdr:to>
      <xdr:col>55</xdr:col>
      <xdr:colOff>0</xdr:colOff>
      <xdr:row>107</xdr:row>
      <xdr:rowOff>142494</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9639300" y="184144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18542</xdr:rowOff>
    </xdr:from>
    <xdr:to>
      <xdr:col>46</xdr:col>
      <xdr:colOff>38100</xdr:colOff>
      <xdr:row>107</xdr:row>
      <xdr:rowOff>120142</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699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69342</xdr:rowOff>
    </xdr:from>
    <xdr:to>
      <xdr:col>50</xdr:col>
      <xdr:colOff>114300</xdr:colOff>
      <xdr:row>107</xdr:row>
      <xdr:rowOff>69342</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8750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96265</xdr:rowOff>
    </xdr:from>
    <xdr:to>
      <xdr:col>41</xdr:col>
      <xdr:colOff>101600</xdr:colOff>
      <xdr:row>108</xdr:row>
      <xdr:rowOff>26415</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810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69342</xdr:rowOff>
    </xdr:from>
    <xdr:to>
      <xdr:col>45</xdr:col>
      <xdr:colOff>177800</xdr:colOff>
      <xdr:row>107</xdr:row>
      <xdr:rowOff>147065</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7861300" y="184144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96265</xdr:rowOff>
    </xdr:from>
    <xdr:to>
      <xdr:col>36</xdr:col>
      <xdr:colOff>165100</xdr:colOff>
      <xdr:row>108</xdr:row>
      <xdr:rowOff>26415</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921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147065</xdr:rowOff>
    </xdr:from>
    <xdr:to>
      <xdr:col>41</xdr:col>
      <xdr:colOff>50800</xdr:colOff>
      <xdr:row>107</xdr:row>
      <xdr:rowOff>147065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6972300" y="1849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65803</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93917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120666</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8515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125240</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737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111269</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9391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111269</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8515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17542</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7626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17542</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6737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00000000-0008-0000-0F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158115</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16318864" y="590931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00000000-0008-0000-0F00-000006020000}"/>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00000000-0008-0000-0F00-000008020000}"/>
            </a:ext>
          </a:extLst>
        </xdr:cNvPr>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143527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00000000-0008-0000-0F00-00000A020000}"/>
            </a:ext>
          </a:extLst>
        </xdr:cNvPr>
        <xdr:cNvSpPr txBox="1"/>
      </xdr:nvSpPr>
      <xdr:spPr>
        <a:xfrm>
          <a:off x="16357600" y="614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62687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3652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6268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148607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00000000-0008-0000-0F00-000016020000}"/>
            </a:ext>
          </a:extLst>
        </xdr:cNvPr>
        <xdr:cNvSpPr txBox="1"/>
      </xdr:nvSpPr>
      <xdr:spPr>
        <a:xfrm>
          <a:off x="16357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111125</xdr:rowOff>
    </xdr:from>
    <xdr:to>
      <xdr:col>81</xdr:col>
      <xdr:colOff>101600</xdr:colOff>
      <xdr:row>38</xdr:row>
      <xdr:rowOff>41275</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5430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161925</xdr:rowOff>
    </xdr:from>
    <xdr:to>
      <xdr:col>85</xdr:col>
      <xdr:colOff>127000</xdr:colOff>
      <xdr:row>38</xdr:row>
      <xdr:rowOff>49530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5481300" y="650557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50165</xdr:rowOff>
    </xdr:from>
    <xdr:to>
      <xdr:col>76</xdr:col>
      <xdr:colOff>165100</xdr:colOff>
      <xdr:row>37</xdr:row>
      <xdr:rowOff>151765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4541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100965</xdr:rowOff>
    </xdr:from>
    <xdr:to>
      <xdr:col>81</xdr:col>
      <xdr:colOff>50800</xdr:colOff>
      <xdr:row>37</xdr:row>
      <xdr:rowOff>161925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4592300" y="64446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3652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169545</xdr:rowOff>
    </xdr:from>
    <xdr:to>
      <xdr:col>76</xdr:col>
      <xdr:colOff>114300</xdr:colOff>
      <xdr:row>37</xdr:row>
      <xdr:rowOff>100965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3703300" y="634174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55880</xdr:rowOff>
    </xdr:from>
    <xdr:to>
      <xdr:col>67</xdr:col>
      <xdr:colOff>101600</xdr:colOff>
      <xdr:row>36</xdr:row>
      <xdr:rowOff>157480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2763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106680</xdr:rowOff>
    </xdr:from>
    <xdr:to>
      <xdr:col>71</xdr:col>
      <xdr:colOff>177800</xdr:colOff>
      <xdr:row>36</xdr:row>
      <xdr:rowOff>169545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814300" y="62788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134002</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5266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40022</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3500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32402</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142892</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65422</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2557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F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15353</xdr:rowOff>
    </xdr:from>
    <xdr:to>
      <xdr:col>116</xdr:col>
      <xdr:colOff>62864</xdr:colOff>
      <xdr:row>41</xdr:row>
      <xdr:rowOff>10506</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22160864" y="5844653"/>
          <a:ext cx="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14333</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F00-00003B020000}"/>
            </a:ext>
          </a:extLst>
        </xdr:cNvPr>
        <xdr:cNvSpPr txBox="1"/>
      </xdr:nvSpPr>
      <xdr:spPr>
        <a:xfrm>
          <a:off x="22199600" y="704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10506</xdr:rowOff>
    </xdr:from>
    <xdr:to>
      <xdr:col>116</xdr:col>
      <xdr:colOff>152400</xdr:colOff>
      <xdr:row>41</xdr:row>
      <xdr:rowOff>10506</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22072600" y="703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133480</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F00-00003D020000}"/>
            </a:ext>
          </a:extLst>
        </xdr:cNvPr>
        <xdr:cNvSpPr txBox="1"/>
      </xdr:nvSpPr>
      <xdr:spPr>
        <a:xfrm>
          <a:off x="22199600" y="561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15353</xdr:rowOff>
    </xdr:from>
    <xdr:to>
      <xdr:col>116</xdr:col>
      <xdr:colOff>152400</xdr:colOff>
      <xdr:row>34</xdr:row>
      <xdr:rowOff>15353</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22072600" y="584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1878</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F00-00003F020000}"/>
            </a:ext>
          </a:extLst>
        </xdr:cNvPr>
        <xdr:cNvSpPr txBox="1"/>
      </xdr:nvSpPr>
      <xdr:spPr>
        <a:xfrm>
          <a:off x="22199600" y="651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23451</xdr:rowOff>
    </xdr:from>
    <xdr:to>
      <xdr:col>116</xdr:col>
      <xdr:colOff>114300</xdr:colOff>
      <xdr:row>38</xdr:row>
      <xdr:rowOff>125051</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2110700" y="653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37670</xdr:rowOff>
    </xdr:from>
    <xdr:to>
      <xdr:col>112</xdr:col>
      <xdr:colOff>38100</xdr:colOff>
      <xdr:row>38</xdr:row>
      <xdr:rowOff>139270</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1272500" y="65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46386</xdr:rowOff>
    </xdr:from>
    <xdr:to>
      <xdr:col>107</xdr:col>
      <xdr:colOff>101600</xdr:colOff>
      <xdr:row>38</xdr:row>
      <xdr:rowOff>147986</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0383500" y="656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54426</xdr:rowOff>
    </xdr:from>
    <xdr:to>
      <xdr:col>102</xdr:col>
      <xdr:colOff>165100</xdr:colOff>
      <xdr:row>38</xdr:row>
      <xdr:rowOff>156026</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9494500" y="65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70165</xdr:rowOff>
    </xdr:from>
    <xdr:to>
      <xdr:col>98</xdr:col>
      <xdr:colOff>38100</xdr:colOff>
      <xdr:row>39</xdr:row>
      <xdr:rowOff>315</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8605500" y="65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22908</xdr:rowOff>
    </xdr:from>
    <xdr:to>
      <xdr:col>116</xdr:col>
      <xdr:colOff>114300</xdr:colOff>
      <xdr:row>37</xdr:row>
      <xdr:rowOff>124508</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2110700" y="63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45785</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00000000-0008-0000-0F00-00004B020000}"/>
            </a:ext>
          </a:extLst>
        </xdr:cNvPr>
        <xdr:cNvSpPr txBox="1"/>
      </xdr:nvSpPr>
      <xdr:spPr>
        <a:xfrm>
          <a:off x="22199600" y="621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29240</xdr:rowOff>
    </xdr:from>
    <xdr:to>
      <xdr:col>112</xdr:col>
      <xdr:colOff>38100</xdr:colOff>
      <xdr:row>37</xdr:row>
      <xdr:rowOff>130840</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21272500" y="63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73708</xdr:rowOff>
    </xdr:from>
    <xdr:to>
      <xdr:col>116</xdr:col>
      <xdr:colOff>63500</xdr:colOff>
      <xdr:row>37</xdr:row>
      <xdr:rowOff>80040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21323300" y="6417358"/>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35310</xdr:rowOff>
    </xdr:from>
    <xdr:to>
      <xdr:col>107</xdr:col>
      <xdr:colOff>101600</xdr:colOff>
      <xdr:row>37</xdr:row>
      <xdr:rowOff>136910</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0383500" y="63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80040</xdr:rowOff>
    </xdr:from>
    <xdr:to>
      <xdr:col>111</xdr:col>
      <xdr:colOff>177800</xdr:colOff>
      <xdr:row>37</xdr:row>
      <xdr:rowOff>86110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0434300" y="6423690"/>
          <a:ext cx="889000" cy="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154925</xdr:rowOff>
    </xdr:from>
    <xdr:to>
      <xdr:col>102</xdr:col>
      <xdr:colOff>165100</xdr:colOff>
      <xdr:row>38</xdr:row>
      <xdr:rowOff>85075</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9494500" y="64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86110</xdr:rowOff>
    </xdr:from>
    <xdr:to>
      <xdr:col>107</xdr:col>
      <xdr:colOff>50800</xdr:colOff>
      <xdr:row>38</xdr:row>
      <xdr:rowOff>34275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9545300" y="6429760"/>
          <a:ext cx="889000" cy="11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156999</xdr:rowOff>
    </xdr:from>
    <xdr:to>
      <xdr:col>98</xdr:col>
      <xdr:colOff>38100</xdr:colOff>
      <xdr:row>38</xdr:row>
      <xdr:rowOff>87150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8605500" y="65006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34275</xdr:rowOff>
    </xdr:from>
    <xdr:to>
      <xdr:col>102</xdr:col>
      <xdr:colOff>114300</xdr:colOff>
      <xdr:row>38</xdr:row>
      <xdr:rowOff>36349</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8656300" y="6549375"/>
          <a:ext cx="8890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130397</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43411" y="66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139113</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67111" y="66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147153</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78111" y="66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162892</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89111" y="667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147367</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1011095" y="614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153437</xdr:rowOff>
    </xdr:from>
    <xdr:ext cx="599010" cy="259045"/>
    <xdr:sp macro="" textlink="">
      <xdr:nvSpPr>
        <xdr:cNvPr id="601" name="n_2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0134795" y="615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101602</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9278111" y="627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103676</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389111" y="627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00000000-0008-0000-0F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38100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6318864" y="951738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41927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00000000-0008-0000-0F00-000075020000}"/>
            </a:ext>
          </a:extLst>
        </xdr:cNvPr>
        <xdr:cNvSpPr txBox="1"/>
      </xdr:nvSpPr>
      <xdr:spPr>
        <a:xfrm>
          <a:off x="163576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38100</xdr:rowOff>
    </xdr:from>
    <xdr:to>
      <xdr:col>86</xdr:col>
      <xdr:colOff>25400</xdr:colOff>
      <xdr:row>63</xdr:row>
      <xdr:rowOff>38100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6230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00000000-0008-0000-0F00-000077020000}"/>
            </a:ext>
          </a:extLst>
        </xdr:cNvPr>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80027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00000000-0008-0000-0F00-000079020000}"/>
            </a:ext>
          </a:extLst>
        </xdr:cNvPr>
        <xdr:cNvSpPr txBox="1"/>
      </xdr:nvSpPr>
      <xdr:spPr>
        <a:xfrm>
          <a:off x="16357600" y="1002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6268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128270</xdr:rowOff>
    </xdr:from>
    <xdr:to>
      <xdr:col>85</xdr:col>
      <xdr:colOff>177800</xdr:colOff>
      <xdr:row>57</xdr:row>
      <xdr:rowOff>58420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6268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151147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00000000-0008-0000-0F00-000085020000}"/>
            </a:ext>
          </a:extLst>
        </xdr:cNvPr>
        <xdr:cNvSpPr txBox="1"/>
      </xdr:nvSpPr>
      <xdr:spPr>
        <a:xfrm>
          <a:off x="16357600"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82550</xdr:rowOff>
    </xdr:from>
    <xdr:to>
      <xdr:col>81</xdr:col>
      <xdr:colOff>101600</xdr:colOff>
      <xdr:row>57</xdr:row>
      <xdr:rowOff>12700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5430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133350</xdr:rowOff>
    </xdr:from>
    <xdr:to>
      <xdr:col>85</xdr:col>
      <xdr:colOff>127000</xdr:colOff>
      <xdr:row>57</xdr:row>
      <xdr:rowOff>7620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5481300" y="97345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162560</xdr:rowOff>
    </xdr:from>
    <xdr:to>
      <xdr:col>76</xdr:col>
      <xdr:colOff>165100</xdr:colOff>
      <xdr:row>56</xdr:row>
      <xdr:rowOff>92710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4541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41910</xdr:rowOff>
    </xdr:from>
    <xdr:to>
      <xdr:col>81</xdr:col>
      <xdr:colOff>50800</xdr:colOff>
      <xdr:row>56</xdr:row>
      <xdr:rowOff>133350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4592300" y="96431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365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41910</xdr:rowOff>
    </xdr:from>
    <xdr:to>
      <xdr:col>76</xdr:col>
      <xdr:colOff>114300</xdr:colOff>
      <xdr:row>58</xdr:row>
      <xdr:rowOff>76200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3703300" y="964311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113030</xdr:rowOff>
    </xdr:from>
    <xdr:to>
      <xdr:col>67</xdr:col>
      <xdr:colOff>101600</xdr:colOff>
      <xdr:row>58</xdr:row>
      <xdr:rowOff>43180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2763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163830</xdr:rowOff>
    </xdr:from>
    <xdr:to>
      <xdr:col>71</xdr:col>
      <xdr:colOff>177800</xdr:colOff>
      <xdr:row>58</xdr:row>
      <xdr:rowOff>76200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814300" y="9936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4389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144797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2611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29227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109237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143527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59707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00000000-0008-0000-0F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48985</xdr:rowOff>
    </xdr:from>
    <xdr:to>
      <xdr:col>116</xdr:col>
      <xdr:colOff>62864</xdr:colOff>
      <xdr:row>64</xdr:row>
      <xdr:rowOff>108857</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flipV="1">
          <a:off x="22160864" y="9993085"/>
          <a:ext cx="0" cy="108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00000000-0008-0000-0F00-0000B002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167112</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00000000-0008-0000-0F00-0000B2020000}"/>
            </a:ext>
          </a:extLst>
        </xdr:cNvPr>
        <xdr:cNvSpPr txBox="1"/>
      </xdr:nvSpPr>
      <xdr:spPr>
        <a:xfrm>
          <a:off x="22199600" y="976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48985</xdr:rowOff>
    </xdr:from>
    <xdr:to>
      <xdr:col>116</xdr:col>
      <xdr:colOff>152400</xdr:colOff>
      <xdr:row>58</xdr:row>
      <xdr:rowOff>48985</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99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85470</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00000000-0008-0000-0F00-0000B4020000}"/>
            </a:ext>
          </a:extLst>
        </xdr:cNvPr>
        <xdr:cNvSpPr txBox="1"/>
      </xdr:nvSpPr>
      <xdr:spPr>
        <a:xfrm>
          <a:off x="22199600" y="10715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107043</xdr:rowOff>
    </xdr:from>
    <xdr:to>
      <xdr:col>116</xdr:col>
      <xdr:colOff>114300</xdr:colOff>
      <xdr:row>63</xdr:row>
      <xdr:rowOff>37193</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22110700" y="1073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117928</xdr:rowOff>
    </xdr:from>
    <xdr:to>
      <xdr:col>107</xdr:col>
      <xdr:colOff>101600</xdr:colOff>
      <xdr:row>63</xdr:row>
      <xdr:rowOff>48078</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0383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128815</xdr:rowOff>
    </xdr:from>
    <xdr:to>
      <xdr:col>98</xdr:col>
      <xdr:colOff>38100</xdr:colOff>
      <xdr:row>63</xdr:row>
      <xdr:rowOff>58965</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8605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169635</xdr:rowOff>
    </xdr:from>
    <xdr:to>
      <xdr:col>116</xdr:col>
      <xdr:colOff>114300</xdr:colOff>
      <xdr:row>58</xdr:row>
      <xdr:rowOff>99785</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2110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122662</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00000000-0008-0000-0F00-0000C0020000}"/>
            </a:ext>
          </a:extLst>
        </xdr:cNvPr>
        <xdr:cNvSpPr txBox="1"/>
      </xdr:nvSpPr>
      <xdr:spPr>
        <a:xfrm>
          <a:off x="22199600" y="989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25400</xdr:rowOff>
    </xdr:from>
    <xdr:to>
      <xdr:col>112</xdr:col>
      <xdr:colOff>38100</xdr:colOff>
      <xdr:row>56</xdr:row>
      <xdr:rowOff>127000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1272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76200</xdr:rowOff>
    </xdr:from>
    <xdr:to>
      <xdr:col>116</xdr:col>
      <xdr:colOff>63500</xdr:colOff>
      <xdr:row>58</xdr:row>
      <xdr:rowOff>48985</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1323300" y="9677400"/>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36285</xdr:rowOff>
    </xdr:from>
    <xdr:to>
      <xdr:col>107</xdr:col>
      <xdr:colOff>101600</xdr:colOff>
      <xdr:row>56</xdr:row>
      <xdr:rowOff>137885</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0383500" y="96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76200</xdr:rowOff>
    </xdr:from>
    <xdr:to>
      <xdr:col>111</xdr:col>
      <xdr:colOff>177800</xdr:colOff>
      <xdr:row>56</xdr:row>
      <xdr:rowOff>87085</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0434300" y="96774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82550</xdr:rowOff>
    </xdr:from>
    <xdr:to>
      <xdr:col>102</xdr:col>
      <xdr:colOff>165100</xdr:colOff>
      <xdr:row>58</xdr:row>
      <xdr:rowOff>12700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9494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87085</xdr:rowOff>
    </xdr:from>
    <xdr:to>
      <xdr:col>107</xdr:col>
      <xdr:colOff>50800</xdr:colOff>
      <xdr:row>57</xdr:row>
      <xdr:rowOff>133350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19545300" y="96882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93435</xdr:rowOff>
    </xdr:from>
    <xdr:to>
      <xdr:col>98</xdr:col>
      <xdr:colOff>38100</xdr:colOff>
      <xdr:row>58</xdr:row>
      <xdr:rowOff>23585</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8605500" y="98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133350</xdr:rowOff>
    </xdr:from>
    <xdr:to>
      <xdr:col>102</xdr:col>
      <xdr:colOff>114300</xdr:colOff>
      <xdr:row>57</xdr:row>
      <xdr:rowOff>144235</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8656300" y="99060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39205</xdr:rowOff>
    </xdr:from>
    <xdr:ext cx="469744" cy="259045"/>
    <xdr:sp macro="" textlink="">
      <xdr:nvSpPr>
        <xdr:cNvPr id="713" name="n_1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21075727" y="108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39205</xdr:rowOff>
    </xdr:from>
    <xdr:ext cx="469744" cy="259045"/>
    <xdr:sp macro="" textlink="">
      <xdr:nvSpPr>
        <xdr:cNvPr id="714" name="n_2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20199427" y="108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715" name="n_3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19310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50092</xdr:rowOff>
    </xdr:from>
    <xdr:ext cx="469744" cy="259045"/>
    <xdr:sp macro="" textlink="">
      <xdr:nvSpPr>
        <xdr:cNvPr id="716" name="n_4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18421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143527</xdr:rowOff>
    </xdr:from>
    <xdr:ext cx="469744" cy="259045"/>
    <xdr:sp macro="" textlink="">
      <xdr:nvSpPr>
        <xdr:cNvPr id="717" name="n_1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940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154412</xdr:rowOff>
    </xdr:from>
    <xdr:ext cx="469744" cy="259045"/>
    <xdr:sp macro="" textlink="">
      <xdr:nvSpPr>
        <xdr:cNvPr id="718" name="n_2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941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29227</xdr:rowOff>
    </xdr:from>
    <xdr:ext cx="469744" cy="259045"/>
    <xdr:sp macro="" textlink="">
      <xdr:nvSpPr>
        <xdr:cNvPr id="719" name="n_3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40112</xdr:rowOff>
    </xdr:from>
    <xdr:ext cx="469744" cy="259045"/>
    <xdr:sp macro="" textlink="">
      <xdr:nvSpPr>
        <xdr:cNvPr id="720" name="n_4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96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a:extLst>
            <a:ext uri="{FF2B5EF4-FFF2-40B4-BE49-F238E27FC236}">
              <a16:creationId xmlns:a16="http://schemas.microsoft.com/office/drawing/2014/main" id="{00000000-0008-0000-0F00-0000E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118111</xdr:rowOff>
    </xdr:from>
    <xdr:to>
      <xdr:col>85</xdr:col>
      <xdr:colOff>126364</xdr:colOff>
      <xdr:row>86</xdr:row>
      <xdr:rowOff>95250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16318864" y="1331976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46" name="【消防施設】&#10;有形固定資産減価償却率最小値テキスト">
          <a:extLst>
            <a:ext uri="{FF2B5EF4-FFF2-40B4-BE49-F238E27FC236}">
              <a16:creationId xmlns:a16="http://schemas.microsoft.com/office/drawing/2014/main" id="{00000000-0008-0000-0F00-0000EA020000}"/>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64788</xdr:rowOff>
    </xdr:from>
    <xdr:ext cx="405111" cy="259045"/>
    <xdr:sp macro="" textlink="">
      <xdr:nvSpPr>
        <xdr:cNvPr id="748" name="【消防施設】&#10;有形固定資産減価償却率最大値テキスト">
          <a:extLst>
            <a:ext uri="{FF2B5EF4-FFF2-40B4-BE49-F238E27FC236}">
              <a16:creationId xmlns:a16="http://schemas.microsoft.com/office/drawing/2014/main" id="{00000000-0008-0000-0F00-0000EC020000}"/>
            </a:ext>
          </a:extLst>
        </xdr:cNvPr>
        <xdr:cNvSpPr txBox="1"/>
      </xdr:nvSpPr>
      <xdr:spPr>
        <a:xfrm>
          <a:off x="16357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140988</xdr:rowOff>
    </xdr:from>
    <xdr:ext cx="405111" cy="259045"/>
    <xdr:sp macro="" textlink="">
      <xdr:nvSpPr>
        <xdr:cNvPr id="750" name="【消防施設】&#10;有形固定資産減価償却率平均値テキスト">
          <a:extLst>
            <a:ext uri="{FF2B5EF4-FFF2-40B4-BE49-F238E27FC236}">
              <a16:creationId xmlns:a16="http://schemas.microsoft.com/office/drawing/2014/main" id="{00000000-0008-0000-0F00-0000EE020000}"/>
            </a:ext>
          </a:extLst>
        </xdr:cNvPr>
        <xdr:cNvSpPr txBox="1"/>
      </xdr:nvSpPr>
      <xdr:spPr>
        <a:xfrm>
          <a:off x="16357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6268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128270</xdr:rowOff>
    </xdr:from>
    <xdr:to>
      <xdr:col>81</xdr:col>
      <xdr:colOff>101600</xdr:colOff>
      <xdr:row>83</xdr:row>
      <xdr:rowOff>58420</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5430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105411</xdr:rowOff>
    </xdr:from>
    <xdr:to>
      <xdr:col>76</xdr:col>
      <xdr:colOff>165100</xdr:colOff>
      <xdr:row>83</xdr:row>
      <xdr:rowOff>35561</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4541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105411</xdr:rowOff>
    </xdr:from>
    <xdr:to>
      <xdr:col>72</xdr:col>
      <xdr:colOff>38100</xdr:colOff>
      <xdr:row>83</xdr:row>
      <xdr:rowOff>35561</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365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139700</xdr:rowOff>
    </xdr:from>
    <xdr:to>
      <xdr:col>85</xdr:col>
      <xdr:colOff>177800</xdr:colOff>
      <xdr:row>81</xdr:row>
      <xdr:rowOff>69850</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6268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162577</xdr:rowOff>
    </xdr:from>
    <xdr:ext cx="405111" cy="259045"/>
    <xdr:sp macro="" textlink="">
      <xdr:nvSpPr>
        <xdr:cNvPr id="762" name="【消防施設】&#10;有形固定資産減価償却率該当値テキスト">
          <a:extLst>
            <a:ext uri="{FF2B5EF4-FFF2-40B4-BE49-F238E27FC236}">
              <a16:creationId xmlns:a16="http://schemas.microsoft.com/office/drawing/2014/main" id="{00000000-0008-0000-0F00-0000FA020000}"/>
            </a:ext>
          </a:extLst>
        </xdr:cNvPr>
        <xdr:cNvSpPr txBox="1"/>
      </xdr:nvSpPr>
      <xdr:spPr>
        <a:xfrm>
          <a:off x="16357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97789</xdr:rowOff>
    </xdr:from>
    <xdr:to>
      <xdr:col>81</xdr:col>
      <xdr:colOff>101600</xdr:colOff>
      <xdr:row>82</xdr:row>
      <xdr:rowOff>27939</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5430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19050</xdr:rowOff>
    </xdr:from>
    <xdr:to>
      <xdr:col>85</xdr:col>
      <xdr:colOff>127000</xdr:colOff>
      <xdr:row>81</xdr:row>
      <xdr:rowOff>148589</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flipV="1">
          <a:off x="15481300" y="1390650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10161</xdr:rowOff>
    </xdr:from>
    <xdr:to>
      <xdr:col>76</xdr:col>
      <xdr:colOff>165100</xdr:colOff>
      <xdr:row>81</xdr:row>
      <xdr:rowOff>111761</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454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60961</xdr:rowOff>
    </xdr:from>
    <xdr:to>
      <xdr:col>81</xdr:col>
      <xdr:colOff>50800</xdr:colOff>
      <xdr:row>81</xdr:row>
      <xdr:rowOff>148589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4592300" y="139484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93980</xdr:rowOff>
    </xdr:from>
    <xdr:to>
      <xdr:col>72</xdr:col>
      <xdr:colOff>38100</xdr:colOff>
      <xdr:row>81</xdr:row>
      <xdr:rowOff>24130</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3652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144780</xdr:rowOff>
    </xdr:from>
    <xdr:to>
      <xdr:col>76</xdr:col>
      <xdr:colOff>114300</xdr:colOff>
      <xdr:row>81</xdr:row>
      <xdr:rowOff>60961</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3703300" y="138607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48261</xdr:rowOff>
    </xdr:from>
    <xdr:to>
      <xdr:col>67</xdr:col>
      <xdr:colOff>101600</xdr:colOff>
      <xdr:row>80</xdr:row>
      <xdr:rowOff>149861</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2763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99061</xdr:rowOff>
    </xdr:from>
    <xdr:to>
      <xdr:col>71</xdr:col>
      <xdr:colOff>177800</xdr:colOff>
      <xdr:row>80</xdr:row>
      <xdr:rowOff>144780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2814300" y="13815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49547</xdr:rowOff>
    </xdr:from>
    <xdr:ext cx="405111" cy="259045"/>
    <xdr:sp macro="" textlink="">
      <xdr:nvSpPr>
        <xdr:cNvPr id="771" name="n_1aveValue【消防施設】&#10;有形固定資産減価償却率">
          <a:extLst>
            <a:ext uri="{FF2B5EF4-FFF2-40B4-BE49-F238E27FC236}">
              <a16:creationId xmlns:a16="http://schemas.microsoft.com/office/drawing/2014/main" id="{00000000-0008-0000-0F00-000003030000}"/>
            </a:ext>
          </a:extLst>
        </xdr:cNvPr>
        <xdr:cNvSpPr txBox="1"/>
      </xdr:nvSpPr>
      <xdr:spPr>
        <a:xfrm>
          <a:off x="15266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26688</xdr:rowOff>
    </xdr:from>
    <xdr:ext cx="405111" cy="259045"/>
    <xdr:sp macro="" textlink="">
      <xdr:nvSpPr>
        <xdr:cNvPr id="772" name="n_2aveValue【消防施設】&#10;有形固定資産減価償却率">
          <a:extLst>
            <a:ext uri="{FF2B5EF4-FFF2-40B4-BE49-F238E27FC236}">
              <a16:creationId xmlns:a16="http://schemas.microsoft.com/office/drawing/2014/main" id="{00000000-0008-0000-0F00-000004030000}"/>
            </a:ext>
          </a:extLst>
        </xdr:cNvPr>
        <xdr:cNvSpPr txBox="1"/>
      </xdr:nvSpPr>
      <xdr:spPr>
        <a:xfrm>
          <a:off x="14389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26688</xdr:rowOff>
    </xdr:from>
    <xdr:ext cx="405111" cy="259045"/>
    <xdr:sp macro="" textlink="">
      <xdr:nvSpPr>
        <xdr:cNvPr id="773" name="n_3aveValue【消防施設】&#10;有形固定資産減価償却率">
          <a:extLst>
            <a:ext uri="{FF2B5EF4-FFF2-40B4-BE49-F238E27FC236}">
              <a16:creationId xmlns:a16="http://schemas.microsoft.com/office/drawing/2014/main" id="{00000000-0008-0000-0F00-000005030000}"/>
            </a:ext>
          </a:extLst>
        </xdr:cNvPr>
        <xdr:cNvSpPr txBox="1"/>
      </xdr:nvSpPr>
      <xdr:spPr>
        <a:xfrm>
          <a:off x="13500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137177</xdr:rowOff>
    </xdr:from>
    <xdr:ext cx="405111" cy="259045"/>
    <xdr:sp macro="" textlink="">
      <xdr:nvSpPr>
        <xdr:cNvPr id="774" name="n_4aveValue【消防施設】&#10;有形固定資産減価償却率">
          <a:extLst>
            <a:ext uri="{FF2B5EF4-FFF2-40B4-BE49-F238E27FC236}">
              <a16:creationId xmlns:a16="http://schemas.microsoft.com/office/drawing/2014/main" id="{00000000-0008-0000-0F00-000006030000}"/>
            </a:ext>
          </a:extLst>
        </xdr:cNvPr>
        <xdr:cNvSpPr txBox="1"/>
      </xdr:nvSpPr>
      <xdr:spPr>
        <a:xfrm>
          <a:off x="12611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44466</xdr:rowOff>
    </xdr:from>
    <xdr:ext cx="405111" cy="259045"/>
    <xdr:sp macro="" textlink="">
      <xdr:nvSpPr>
        <xdr:cNvPr id="775" name="n_1mainValue【消防施設】&#10;有形固定資産減価償却率">
          <a:extLst>
            <a:ext uri="{FF2B5EF4-FFF2-40B4-BE49-F238E27FC236}">
              <a16:creationId xmlns:a16="http://schemas.microsoft.com/office/drawing/2014/main" id="{00000000-0008-0000-0F00-000007030000}"/>
            </a:ext>
          </a:extLst>
        </xdr:cNvPr>
        <xdr:cNvSpPr txBox="1"/>
      </xdr:nvSpPr>
      <xdr:spPr>
        <a:xfrm>
          <a:off x="15266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776" name="n_2mainValue【消防施設】&#10;有形固定資産減価償却率">
          <a:extLst>
            <a:ext uri="{FF2B5EF4-FFF2-40B4-BE49-F238E27FC236}">
              <a16:creationId xmlns:a16="http://schemas.microsoft.com/office/drawing/2014/main" id="{00000000-0008-0000-0F00-000008030000}"/>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40657</xdr:rowOff>
    </xdr:from>
    <xdr:ext cx="405111" cy="259045"/>
    <xdr:sp macro="" textlink="">
      <xdr:nvSpPr>
        <xdr:cNvPr id="777" name="n_3mainValue【消防施設】&#10;有形固定資産減価償却率">
          <a:extLst>
            <a:ext uri="{FF2B5EF4-FFF2-40B4-BE49-F238E27FC236}">
              <a16:creationId xmlns:a16="http://schemas.microsoft.com/office/drawing/2014/main" id="{00000000-0008-0000-0F00-000009030000}"/>
            </a:ext>
          </a:extLst>
        </xdr:cNvPr>
        <xdr:cNvSpPr txBox="1"/>
      </xdr:nvSpPr>
      <xdr:spPr>
        <a:xfrm>
          <a:off x="13500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166388</xdr:rowOff>
    </xdr:from>
    <xdr:ext cx="405111" cy="259045"/>
    <xdr:sp macro="" textlink="">
      <xdr:nvSpPr>
        <xdr:cNvPr id="778" name="n_4mainValue【消防施設】&#10;有形固定資産減価償却率">
          <a:extLst>
            <a:ext uri="{FF2B5EF4-FFF2-40B4-BE49-F238E27FC236}">
              <a16:creationId xmlns:a16="http://schemas.microsoft.com/office/drawing/2014/main" id="{00000000-0008-0000-0F00-00000A030000}"/>
            </a:ext>
          </a:extLst>
        </xdr:cNvPr>
        <xdr:cNvSpPr txBox="1"/>
      </xdr:nvSpPr>
      <xdr:spPr>
        <a:xfrm>
          <a:off x="12611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0000000-0008-0000-0F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90678</xdr:rowOff>
    </xdr:from>
    <xdr:to>
      <xdr:col>116</xdr:col>
      <xdr:colOff>62864</xdr:colOff>
      <xdr:row>85</xdr:row>
      <xdr:rowOff>12954</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22160864" y="1363522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801" name="【消防施設】&#10;一人当たり面積最小値テキスト">
          <a:extLst>
            <a:ext uri="{FF2B5EF4-FFF2-40B4-BE49-F238E27FC236}">
              <a16:creationId xmlns:a16="http://schemas.microsoft.com/office/drawing/2014/main" id="{00000000-0008-0000-0F00-000021030000}"/>
            </a:ext>
          </a:extLst>
        </xdr:cNvPr>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37355</xdr:rowOff>
    </xdr:from>
    <xdr:ext cx="469744" cy="259045"/>
    <xdr:sp macro="" textlink="">
      <xdr:nvSpPr>
        <xdr:cNvPr id="803" name="【消防施設】&#10;一人当たり面積最大値テキスト">
          <a:extLst>
            <a:ext uri="{FF2B5EF4-FFF2-40B4-BE49-F238E27FC236}">
              <a16:creationId xmlns:a16="http://schemas.microsoft.com/office/drawing/2014/main" id="{00000000-0008-0000-0F00-000023030000}"/>
            </a:ext>
          </a:extLst>
        </xdr:cNvPr>
        <xdr:cNvSpPr txBox="1"/>
      </xdr:nvSpPr>
      <xdr:spPr>
        <a:xfrm>
          <a:off x="22199600" y="134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90678</xdr:rowOff>
    </xdr:from>
    <xdr:to>
      <xdr:col>116</xdr:col>
      <xdr:colOff>152400</xdr:colOff>
      <xdr:row>79</xdr:row>
      <xdr:rowOff>90678</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363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122190</xdr:rowOff>
    </xdr:from>
    <xdr:ext cx="469744" cy="259045"/>
    <xdr:sp macro="" textlink="">
      <xdr:nvSpPr>
        <xdr:cNvPr id="805" name="【消防施設】&#10;一人当たり面積平均値テキスト">
          <a:extLst>
            <a:ext uri="{FF2B5EF4-FFF2-40B4-BE49-F238E27FC236}">
              <a16:creationId xmlns:a16="http://schemas.microsoft.com/office/drawing/2014/main" id="{00000000-0008-0000-0F00-000025030000}"/>
            </a:ext>
          </a:extLst>
        </xdr:cNvPr>
        <xdr:cNvSpPr txBox="1"/>
      </xdr:nvSpPr>
      <xdr:spPr>
        <a:xfrm>
          <a:off x="22199600" y="14181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21107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122174</xdr:rowOff>
    </xdr:from>
    <xdr:to>
      <xdr:col>98</xdr:col>
      <xdr:colOff>38100</xdr:colOff>
      <xdr:row>84</xdr:row>
      <xdr:rowOff>52324</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8605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133114</xdr:rowOff>
    </xdr:from>
    <xdr:ext cx="469744" cy="259045"/>
    <xdr:sp macro="" textlink="">
      <xdr:nvSpPr>
        <xdr:cNvPr id="817" name="【消防施設】&#10;一人当たり面積該当値テキスト">
          <a:extLst>
            <a:ext uri="{FF2B5EF4-FFF2-40B4-BE49-F238E27FC236}">
              <a16:creationId xmlns:a16="http://schemas.microsoft.com/office/drawing/2014/main" id="{00000000-0008-0000-0F00-000031030000}"/>
            </a:ext>
          </a:extLst>
        </xdr:cNvPr>
        <xdr:cNvSpPr txBox="1"/>
      </xdr:nvSpPr>
      <xdr:spPr>
        <a:xfrm>
          <a:off x="22199600" y="1436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37592</xdr:rowOff>
    </xdr:from>
    <xdr:to>
      <xdr:col>112</xdr:col>
      <xdr:colOff>38100</xdr:colOff>
      <xdr:row>84</xdr:row>
      <xdr:rowOff>139192</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1272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97537</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1323300" y="144901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42163</xdr:rowOff>
    </xdr:from>
    <xdr:to>
      <xdr:col>107</xdr:col>
      <xdr:colOff>101600</xdr:colOff>
      <xdr:row>84</xdr:row>
      <xdr:rowOff>143763</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20383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92963</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20434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92963</xdr:rowOff>
    </xdr:from>
    <xdr:to>
      <xdr:col>107</xdr:col>
      <xdr:colOff>50800</xdr:colOff>
      <xdr:row>84</xdr:row>
      <xdr:rowOff>106680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19545300" y="144947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106680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656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826" name="n_1aveValue【消防施設】&#10;一人当たり面積">
          <a:extLst>
            <a:ext uri="{FF2B5EF4-FFF2-40B4-BE49-F238E27FC236}">
              <a16:creationId xmlns:a16="http://schemas.microsoft.com/office/drawing/2014/main" id="{00000000-0008-0000-0F00-00003A030000}"/>
            </a:ext>
          </a:extLst>
        </xdr:cNvPr>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827" name="n_2aveValue【消防施設】&#10;一人当たり面積">
          <a:extLst>
            <a:ext uri="{FF2B5EF4-FFF2-40B4-BE49-F238E27FC236}">
              <a16:creationId xmlns:a16="http://schemas.microsoft.com/office/drawing/2014/main" id="{00000000-0008-0000-0F00-00003B030000}"/>
            </a:ext>
          </a:extLst>
        </xdr:cNvPr>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828" name="n_3aveValue【消防施設】&#10;一人当たり面積">
          <a:extLst>
            <a:ext uri="{FF2B5EF4-FFF2-40B4-BE49-F238E27FC236}">
              <a16:creationId xmlns:a16="http://schemas.microsoft.com/office/drawing/2014/main" id="{00000000-0008-0000-0F00-00003C030000}"/>
            </a:ext>
          </a:extLst>
        </xdr:cNvPr>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68851</xdr:rowOff>
    </xdr:from>
    <xdr:ext cx="469744" cy="259045"/>
    <xdr:sp macro="" textlink="">
      <xdr:nvSpPr>
        <xdr:cNvPr id="829" name="n_4aveValue【消防施設】&#10;一人当たり面積">
          <a:extLst>
            <a:ext uri="{FF2B5EF4-FFF2-40B4-BE49-F238E27FC236}">
              <a16:creationId xmlns:a16="http://schemas.microsoft.com/office/drawing/2014/main" id="{00000000-0008-0000-0F00-00003D030000}"/>
            </a:ext>
          </a:extLst>
        </xdr:cNvPr>
        <xdr:cNvSpPr txBox="1"/>
      </xdr:nvSpPr>
      <xdr:spPr>
        <a:xfrm>
          <a:off x="18421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130319</xdr:rowOff>
    </xdr:from>
    <xdr:ext cx="469744" cy="259045"/>
    <xdr:sp macro="" textlink="">
      <xdr:nvSpPr>
        <xdr:cNvPr id="830" name="n_1mainValue【消防施設】&#10;一人当たり面積">
          <a:extLst>
            <a:ext uri="{FF2B5EF4-FFF2-40B4-BE49-F238E27FC236}">
              <a16:creationId xmlns:a16="http://schemas.microsoft.com/office/drawing/2014/main" id="{00000000-0008-0000-0F00-00003E030000}"/>
            </a:ext>
          </a:extLst>
        </xdr:cNvPr>
        <xdr:cNvSpPr txBox="1"/>
      </xdr:nvSpPr>
      <xdr:spPr>
        <a:xfrm>
          <a:off x="21075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831" name="n_2mainValue【消防施設】&#10;一人当たり面積">
          <a:extLst>
            <a:ext uri="{FF2B5EF4-FFF2-40B4-BE49-F238E27FC236}">
              <a16:creationId xmlns:a16="http://schemas.microsoft.com/office/drawing/2014/main" id="{00000000-0008-0000-0F00-00003F030000}"/>
            </a:ext>
          </a:extLst>
        </xdr:cNvPr>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832" name="n_3mainValue【消防施設】&#10;一人当たり面積">
          <a:extLst>
            <a:ext uri="{FF2B5EF4-FFF2-40B4-BE49-F238E27FC236}">
              <a16:creationId xmlns:a16="http://schemas.microsoft.com/office/drawing/2014/main" id="{00000000-0008-0000-0F00-000040030000}"/>
            </a:ext>
          </a:extLst>
        </xdr:cNvPr>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33" name="n_4mainValue【消防施設】&#10;一人当たり面積">
          <a:extLst>
            <a:ext uri="{FF2B5EF4-FFF2-40B4-BE49-F238E27FC236}">
              <a16:creationId xmlns:a16="http://schemas.microsoft.com/office/drawing/2014/main" id="{00000000-0008-0000-0F00-000041030000}"/>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00000000-0008-0000-0F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37337</xdr:rowOff>
    </xdr:from>
    <xdr:to>
      <xdr:col>85</xdr:col>
      <xdr:colOff>126364</xdr:colOff>
      <xdr:row>107</xdr:row>
      <xdr:rowOff>158496</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flipV="1">
          <a:off x="16318864" y="17182337"/>
          <a:ext cx="0" cy="1321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857" name="【庁舎】&#10;有形固定資産減価償却率最小値テキスト">
          <a:extLst>
            <a:ext uri="{FF2B5EF4-FFF2-40B4-BE49-F238E27FC236}">
              <a16:creationId xmlns:a16="http://schemas.microsoft.com/office/drawing/2014/main" id="{00000000-0008-0000-0F00-000059030000}"/>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155464</xdr:rowOff>
    </xdr:from>
    <xdr:ext cx="405111" cy="259045"/>
    <xdr:sp macro="" textlink="">
      <xdr:nvSpPr>
        <xdr:cNvPr id="859" name="【庁舎】&#10;有形固定資産減価償却率最大値テキスト">
          <a:extLst>
            <a:ext uri="{FF2B5EF4-FFF2-40B4-BE49-F238E27FC236}">
              <a16:creationId xmlns:a16="http://schemas.microsoft.com/office/drawing/2014/main" id="{00000000-0008-0000-0F00-00005B030000}"/>
            </a:ext>
          </a:extLst>
        </xdr:cNvPr>
        <xdr:cNvSpPr txBox="1"/>
      </xdr:nvSpPr>
      <xdr:spPr>
        <a:xfrm>
          <a:off x="16357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37337</xdr:rowOff>
    </xdr:from>
    <xdr:to>
      <xdr:col>86</xdr:col>
      <xdr:colOff>25400</xdr:colOff>
      <xdr:row>100</xdr:row>
      <xdr:rowOff>37337</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6230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92981</xdr:rowOff>
    </xdr:from>
    <xdr:ext cx="405111" cy="259045"/>
    <xdr:sp macro="" textlink="">
      <xdr:nvSpPr>
        <xdr:cNvPr id="861" name="【庁舎】&#10;有形固定資産減価償却率平均値テキスト">
          <a:extLst>
            <a:ext uri="{FF2B5EF4-FFF2-40B4-BE49-F238E27FC236}">
              <a16:creationId xmlns:a16="http://schemas.microsoft.com/office/drawing/2014/main" id="{00000000-0008-0000-0F00-00005D030000}"/>
            </a:ext>
          </a:extLst>
        </xdr:cNvPr>
        <xdr:cNvSpPr txBox="1"/>
      </xdr:nvSpPr>
      <xdr:spPr>
        <a:xfrm>
          <a:off x="16357600" y="1758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114554</xdr:rowOff>
    </xdr:from>
    <xdr:to>
      <xdr:col>85</xdr:col>
      <xdr:colOff>177800</xdr:colOff>
      <xdr:row>103</xdr:row>
      <xdr:rowOff>44704</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626870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77978</xdr:rowOff>
    </xdr:from>
    <xdr:to>
      <xdr:col>81</xdr:col>
      <xdr:colOff>101600</xdr:colOff>
      <xdr:row>104</xdr:row>
      <xdr:rowOff>8128</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5430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135128</xdr:rowOff>
    </xdr:from>
    <xdr:to>
      <xdr:col>67</xdr:col>
      <xdr:colOff>101600</xdr:colOff>
      <xdr:row>104</xdr:row>
      <xdr:rowOff>65278</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2763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103124</xdr:rowOff>
    </xdr:from>
    <xdr:to>
      <xdr:col>85</xdr:col>
      <xdr:colOff>177800</xdr:colOff>
      <xdr:row>102</xdr:row>
      <xdr:rowOff>33274</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62687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126001</xdr:rowOff>
    </xdr:from>
    <xdr:ext cx="405111" cy="259045"/>
    <xdr:sp macro="" textlink="">
      <xdr:nvSpPr>
        <xdr:cNvPr id="873" name="【庁舎】&#10;有形固定資産減価償却率該当値テキスト">
          <a:extLst>
            <a:ext uri="{FF2B5EF4-FFF2-40B4-BE49-F238E27FC236}">
              <a16:creationId xmlns:a16="http://schemas.microsoft.com/office/drawing/2014/main" id="{00000000-0008-0000-0F00-000069030000}"/>
            </a:ext>
          </a:extLst>
        </xdr:cNvPr>
        <xdr:cNvSpPr txBox="1"/>
      </xdr:nvSpPr>
      <xdr:spPr>
        <a:xfrm>
          <a:off x="16357600" y="172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66548</xdr:rowOff>
    </xdr:from>
    <xdr:to>
      <xdr:col>81</xdr:col>
      <xdr:colOff>101600</xdr:colOff>
      <xdr:row>101</xdr:row>
      <xdr:rowOff>168148</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5430500" y="173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117348</xdr:rowOff>
    </xdr:from>
    <xdr:to>
      <xdr:col>85</xdr:col>
      <xdr:colOff>127000</xdr:colOff>
      <xdr:row>101</xdr:row>
      <xdr:rowOff>153924</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5481300" y="1743379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52832</xdr:rowOff>
    </xdr:from>
    <xdr:to>
      <xdr:col>76</xdr:col>
      <xdr:colOff>165100</xdr:colOff>
      <xdr:row>101</xdr:row>
      <xdr:rowOff>154432</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4541500" y="173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103632</xdr:rowOff>
    </xdr:from>
    <xdr:to>
      <xdr:col>81</xdr:col>
      <xdr:colOff>50800</xdr:colOff>
      <xdr:row>101</xdr:row>
      <xdr:rowOff>117348</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4592300" y="174200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153415</xdr:rowOff>
    </xdr:from>
    <xdr:to>
      <xdr:col>72</xdr:col>
      <xdr:colOff>38100</xdr:colOff>
      <xdr:row>101</xdr:row>
      <xdr:rowOff>83565</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3652500" y="172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32765</xdr:rowOff>
    </xdr:from>
    <xdr:to>
      <xdr:col>76</xdr:col>
      <xdr:colOff>114300</xdr:colOff>
      <xdr:row>101</xdr:row>
      <xdr:rowOff>103632</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3703300" y="17349215"/>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107696</xdr:rowOff>
    </xdr:from>
    <xdr:to>
      <xdr:col>67</xdr:col>
      <xdr:colOff>101600</xdr:colOff>
      <xdr:row>101</xdr:row>
      <xdr:rowOff>37846</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2763500" y="172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158496</xdr:rowOff>
    </xdr:from>
    <xdr:to>
      <xdr:col>71</xdr:col>
      <xdr:colOff>177800</xdr:colOff>
      <xdr:row>101</xdr:row>
      <xdr:rowOff>32765</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2814300" y="173034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170705</xdr:rowOff>
    </xdr:from>
    <xdr:ext cx="405111" cy="259045"/>
    <xdr:sp macro="" textlink="">
      <xdr:nvSpPr>
        <xdr:cNvPr id="882" name="n_1aveValue【庁舎】&#10;有形固定資産減価償却率">
          <a:extLst>
            <a:ext uri="{FF2B5EF4-FFF2-40B4-BE49-F238E27FC236}">
              <a16:creationId xmlns:a16="http://schemas.microsoft.com/office/drawing/2014/main" id="{00000000-0008-0000-0F00-000072030000}"/>
            </a:ext>
          </a:extLst>
        </xdr:cNvPr>
        <xdr:cNvSpPr txBox="1"/>
      </xdr:nvSpPr>
      <xdr:spPr>
        <a:xfrm>
          <a:off x="152660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883" name="n_2aveValue【庁舎】&#10;有形固定資産減価償却率">
          <a:extLst>
            <a:ext uri="{FF2B5EF4-FFF2-40B4-BE49-F238E27FC236}">
              <a16:creationId xmlns:a16="http://schemas.microsoft.com/office/drawing/2014/main" id="{00000000-0008-0000-0F00-000073030000}"/>
            </a:ext>
          </a:extLst>
        </xdr:cNvPr>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884" name="n_3aveValue【庁舎】&#10;有形固定資産減価償却率">
          <a:extLst>
            <a:ext uri="{FF2B5EF4-FFF2-40B4-BE49-F238E27FC236}">
              <a16:creationId xmlns:a16="http://schemas.microsoft.com/office/drawing/2014/main" id="{00000000-0008-0000-0F00-000074030000}"/>
            </a:ext>
          </a:extLst>
        </xdr:cNvPr>
        <xdr:cNvSpPr txBox="1"/>
      </xdr:nvSpPr>
      <xdr:spPr>
        <a:xfrm>
          <a:off x="13500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56405</xdr:rowOff>
    </xdr:from>
    <xdr:ext cx="405111" cy="259045"/>
    <xdr:sp macro="" textlink="">
      <xdr:nvSpPr>
        <xdr:cNvPr id="885" name="n_4aveValue【庁舎】&#10;有形固定資産減価償却率">
          <a:extLst>
            <a:ext uri="{FF2B5EF4-FFF2-40B4-BE49-F238E27FC236}">
              <a16:creationId xmlns:a16="http://schemas.microsoft.com/office/drawing/2014/main" id="{00000000-0008-0000-0F00-000075030000}"/>
            </a:ext>
          </a:extLst>
        </xdr:cNvPr>
        <xdr:cNvSpPr txBox="1"/>
      </xdr:nvSpPr>
      <xdr:spPr>
        <a:xfrm>
          <a:off x="12611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13225</xdr:rowOff>
    </xdr:from>
    <xdr:ext cx="405111" cy="259045"/>
    <xdr:sp macro="" textlink="">
      <xdr:nvSpPr>
        <xdr:cNvPr id="886" name="n_1mainValue【庁舎】&#10;有形固定資産減価償却率">
          <a:extLst>
            <a:ext uri="{FF2B5EF4-FFF2-40B4-BE49-F238E27FC236}">
              <a16:creationId xmlns:a16="http://schemas.microsoft.com/office/drawing/2014/main" id="{00000000-0008-0000-0F00-000076030000}"/>
            </a:ext>
          </a:extLst>
        </xdr:cNvPr>
        <xdr:cNvSpPr txBox="1"/>
      </xdr:nvSpPr>
      <xdr:spPr>
        <a:xfrm>
          <a:off x="15266044" y="1715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170959</xdr:rowOff>
    </xdr:from>
    <xdr:ext cx="405111" cy="259045"/>
    <xdr:sp macro="" textlink="">
      <xdr:nvSpPr>
        <xdr:cNvPr id="887" name="n_2mainValue【庁舎】&#10;有形固定資産減価償却率">
          <a:extLst>
            <a:ext uri="{FF2B5EF4-FFF2-40B4-BE49-F238E27FC236}">
              <a16:creationId xmlns:a16="http://schemas.microsoft.com/office/drawing/2014/main" id="{00000000-0008-0000-0F00-000077030000}"/>
            </a:ext>
          </a:extLst>
        </xdr:cNvPr>
        <xdr:cNvSpPr txBox="1"/>
      </xdr:nvSpPr>
      <xdr:spPr>
        <a:xfrm>
          <a:off x="14389744" y="1714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100092</xdr:rowOff>
    </xdr:from>
    <xdr:ext cx="405111" cy="259045"/>
    <xdr:sp macro="" textlink="">
      <xdr:nvSpPr>
        <xdr:cNvPr id="888" name="n_3mainValue【庁舎】&#10;有形固定資産減価償却率">
          <a:extLst>
            <a:ext uri="{FF2B5EF4-FFF2-40B4-BE49-F238E27FC236}">
              <a16:creationId xmlns:a16="http://schemas.microsoft.com/office/drawing/2014/main" id="{00000000-0008-0000-0F00-000078030000}"/>
            </a:ext>
          </a:extLst>
        </xdr:cNvPr>
        <xdr:cNvSpPr txBox="1"/>
      </xdr:nvSpPr>
      <xdr:spPr>
        <a:xfrm>
          <a:off x="13500744" y="1707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54373</xdr:rowOff>
    </xdr:from>
    <xdr:ext cx="405111" cy="259045"/>
    <xdr:sp macro="" textlink="">
      <xdr:nvSpPr>
        <xdr:cNvPr id="889" name="n_4mainValue【庁舎】&#10;有形固定資産減価償却率">
          <a:extLst>
            <a:ext uri="{FF2B5EF4-FFF2-40B4-BE49-F238E27FC236}">
              <a16:creationId xmlns:a16="http://schemas.microsoft.com/office/drawing/2014/main" id="{00000000-0008-0000-0F00-000079030000}"/>
            </a:ext>
          </a:extLst>
        </xdr:cNvPr>
        <xdr:cNvSpPr txBox="1"/>
      </xdr:nvSpPr>
      <xdr:spPr>
        <a:xfrm>
          <a:off x="12611744" y="1702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00000000-0008-0000-0F00-00008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71628</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flipV="1">
          <a:off x="22160864" y="1745437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913" name="【庁舎】&#10;一人当たり面積最小値テキスト">
          <a:extLst>
            <a:ext uri="{FF2B5EF4-FFF2-40B4-BE49-F238E27FC236}">
              <a16:creationId xmlns:a16="http://schemas.microsoft.com/office/drawing/2014/main" id="{00000000-0008-0000-0F00-000091030000}"/>
            </a:ext>
          </a:extLst>
        </xdr:cNvPr>
        <xdr:cNvSpPr txBox="1"/>
      </xdr:nvSpPr>
      <xdr:spPr>
        <a:xfrm>
          <a:off x="22199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22072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915" name="【庁舎】&#10;一人当たり面積最大値テキスト">
          <a:extLst>
            <a:ext uri="{FF2B5EF4-FFF2-40B4-BE49-F238E27FC236}">
              <a16:creationId xmlns:a16="http://schemas.microsoft.com/office/drawing/2014/main" id="{00000000-0008-0000-0F00-000093030000}"/>
            </a:ext>
          </a:extLst>
        </xdr:cNvPr>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917" name="【庁舎】&#10;一人当たり面積平均値テキスト">
          <a:extLst>
            <a:ext uri="{FF2B5EF4-FFF2-40B4-BE49-F238E27FC236}">
              <a16:creationId xmlns:a16="http://schemas.microsoft.com/office/drawing/2014/main" id="{00000000-0008-0000-0F00-000095030000}"/>
            </a:ext>
          </a:extLst>
        </xdr:cNvPr>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20383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11685</xdr:rowOff>
    </xdr:from>
    <xdr:to>
      <xdr:col>116</xdr:col>
      <xdr:colOff>114300</xdr:colOff>
      <xdr:row>102</xdr:row>
      <xdr:rowOff>113285</xdr:rowOff>
    </xdr:to>
    <xdr:sp macro="" textlink="">
      <xdr:nvSpPr>
        <xdr:cNvPr id="928" name="楕円 927">
          <a:extLst>
            <a:ext uri="{FF2B5EF4-FFF2-40B4-BE49-F238E27FC236}">
              <a16:creationId xmlns:a16="http://schemas.microsoft.com/office/drawing/2014/main" id="{00000000-0008-0000-0F00-0000A0030000}"/>
            </a:ext>
          </a:extLst>
        </xdr:cNvPr>
        <xdr:cNvSpPr/>
      </xdr:nvSpPr>
      <xdr:spPr>
        <a:xfrm>
          <a:off x="221107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98062</xdr:rowOff>
    </xdr:from>
    <xdr:ext cx="469744" cy="259045"/>
    <xdr:sp macro="" textlink="">
      <xdr:nvSpPr>
        <xdr:cNvPr id="929" name="【庁舎】&#10;一人当たり面積該当値テキスト">
          <a:extLst>
            <a:ext uri="{FF2B5EF4-FFF2-40B4-BE49-F238E27FC236}">
              <a16:creationId xmlns:a16="http://schemas.microsoft.com/office/drawing/2014/main" id="{00000000-0008-0000-0F00-0000A1030000}"/>
            </a:ext>
          </a:extLst>
        </xdr:cNvPr>
        <xdr:cNvSpPr txBox="1"/>
      </xdr:nvSpPr>
      <xdr:spPr>
        <a:xfrm>
          <a:off x="22199600" y="1741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169418</xdr:rowOff>
    </xdr:from>
    <xdr:to>
      <xdr:col>112</xdr:col>
      <xdr:colOff>38100</xdr:colOff>
      <xdr:row>102</xdr:row>
      <xdr:rowOff>99568</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21272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48768</xdr:rowOff>
    </xdr:from>
    <xdr:to>
      <xdr:col>116</xdr:col>
      <xdr:colOff>63500</xdr:colOff>
      <xdr:row>102</xdr:row>
      <xdr:rowOff>62485</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a:off x="21323300" y="175366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128270</xdr:rowOff>
    </xdr:from>
    <xdr:to>
      <xdr:col>107</xdr:col>
      <xdr:colOff>101600</xdr:colOff>
      <xdr:row>102</xdr:row>
      <xdr:rowOff>58420</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20383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7620</xdr:rowOff>
    </xdr:from>
    <xdr:to>
      <xdr:col>111</xdr:col>
      <xdr:colOff>177800</xdr:colOff>
      <xdr:row>102</xdr:row>
      <xdr:rowOff>48768</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a:off x="20434300" y="17495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2539</xdr:rowOff>
    </xdr:from>
    <xdr:to>
      <xdr:col>102</xdr:col>
      <xdr:colOff>165100</xdr:colOff>
      <xdr:row>102</xdr:row>
      <xdr:rowOff>104139</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19494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7620</xdr:rowOff>
    </xdr:from>
    <xdr:to>
      <xdr:col>107</xdr:col>
      <xdr:colOff>50800</xdr:colOff>
      <xdr:row>102</xdr:row>
      <xdr:rowOff>53339</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flipV="1">
          <a:off x="19545300" y="1749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11685</xdr:rowOff>
    </xdr:from>
    <xdr:to>
      <xdr:col>98</xdr:col>
      <xdr:colOff>38100</xdr:colOff>
      <xdr:row>102</xdr:row>
      <xdr:rowOff>113285</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18605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53339</xdr:rowOff>
    </xdr:from>
    <xdr:to>
      <xdr:col>102</xdr:col>
      <xdr:colOff>114300</xdr:colOff>
      <xdr:row>102</xdr:row>
      <xdr:rowOff>62485</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flipV="1">
          <a:off x="18656300" y="17541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38" name="n_1aveValue【庁舎】&#10;一人当たり面積">
          <a:extLst>
            <a:ext uri="{FF2B5EF4-FFF2-40B4-BE49-F238E27FC236}">
              <a16:creationId xmlns:a16="http://schemas.microsoft.com/office/drawing/2014/main" id="{00000000-0008-0000-0F00-0000AA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156990</xdr:rowOff>
    </xdr:from>
    <xdr:ext cx="469744" cy="259045"/>
    <xdr:sp macro="" textlink="">
      <xdr:nvSpPr>
        <xdr:cNvPr id="939" name="n_2aveValue【庁舎】&#10;一人当たり面積">
          <a:extLst>
            <a:ext uri="{FF2B5EF4-FFF2-40B4-BE49-F238E27FC236}">
              <a16:creationId xmlns:a16="http://schemas.microsoft.com/office/drawing/2014/main" id="{00000000-0008-0000-0F00-0000AB030000}"/>
            </a:ext>
          </a:extLst>
        </xdr:cNvPr>
        <xdr:cNvSpPr txBox="1"/>
      </xdr:nvSpPr>
      <xdr:spPr>
        <a:xfrm>
          <a:off x="20199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940" name="n_3aveValue【庁舎】&#10;一人当たり面積">
          <a:extLst>
            <a:ext uri="{FF2B5EF4-FFF2-40B4-BE49-F238E27FC236}">
              <a16:creationId xmlns:a16="http://schemas.microsoft.com/office/drawing/2014/main" id="{00000000-0008-0000-0F00-0000AC030000}"/>
            </a:ext>
          </a:extLst>
        </xdr:cNvPr>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941" name="n_4aveValue【庁舎】&#10;一人当たり面積">
          <a:extLst>
            <a:ext uri="{FF2B5EF4-FFF2-40B4-BE49-F238E27FC236}">
              <a16:creationId xmlns:a16="http://schemas.microsoft.com/office/drawing/2014/main" id="{00000000-0008-0000-0F00-0000AD030000}"/>
            </a:ext>
          </a:extLst>
        </xdr:cNvPr>
        <xdr:cNvSpPr txBox="1"/>
      </xdr:nvSpPr>
      <xdr:spPr>
        <a:xfrm>
          <a:off x="18421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116095</xdr:rowOff>
    </xdr:from>
    <xdr:ext cx="469744" cy="259045"/>
    <xdr:sp macro="" textlink="">
      <xdr:nvSpPr>
        <xdr:cNvPr id="942" name="n_1mainValue【庁舎】&#10;一人当たり面積">
          <a:extLst>
            <a:ext uri="{FF2B5EF4-FFF2-40B4-BE49-F238E27FC236}">
              <a16:creationId xmlns:a16="http://schemas.microsoft.com/office/drawing/2014/main" id="{00000000-0008-0000-0F00-0000AE030000}"/>
            </a:ext>
          </a:extLst>
        </xdr:cNvPr>
        <xdr:cNvSpPr txBox="1"/>
      </xdr:nvSpPr>
      <xdr:spPr>
        <a:xfrm>
          <a:off x="21075727" y="1726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74947</xdr:rowOff>
    </xdr:from>
    <xdr:ext cx="469744" cy="259045"/>
    <xdr:sp macro="" textlink="">
      <xdr:nvSpPr>
        <xdr:cNvPr id="943" name="n_2mainValue【庁舎】&#10;一人当たり面積">
          <a:extLst>
            <a:ext uri="{FF2B5EF4-FFF2-40B4-BE49-F238E27FC236}">
              <a16:creationId xmlns:a16="http://schemas.microsoft.com/office/drawing/2014/main" id="{00000000-0008-0000-0F00-0000AF030000}"/>
            </a:ext>
          </a:extLst>
        </xdr:cNvPr>
        <xdr:cNvSpPr txBox="1"/>
      </xdr:nvSpPr>
      <xdr:spPr>
        <a:xfrm>
          <a:off x="201994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120666</xdr:rowOff>
    </xdr:from>
    <xdr:ext cx="469744" cy="259045"/>
    <xdr:sp macro="" textlink="">
      <xdr:nvSpPr>
        <xdr:cNvPr id="944" name="n_3mainValue【庁舎】&#10;一人当たり面積">
          <a:extLst>
            <a:ext uri="{FF2B5EF4-FFF2-40B4-BE49-F238E27FC236}">
              <a16:creationId xmlns:a16="http://schemas.microsoft.com/office/drawing/2014/main" id="{00000000-0008-0000-0F00-0000B0030000}"/>
            </a:ext>
          </a:extLst>
        </xdr:cNvPr>
        <xdr:cNvSpPr txBox="1"/>
      </xdr:nvSpPr>
      <xdr:spPr>
        <a:xfrm>
          <a:off x="193104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129812</xdr:rowOff>
    </xdr:from>
    <xdr:ext cx="469744" cy="259045"/>
    <xdr:sp macro="" textlink="">
      <xdr:nvSpPr>
        <xdr:cNvPr id="945" name="n_4mainValue【庁舎】&#10;一人当たり面積">
          <a:extLst>
            <a:ext uri="{FF2B5EF4-FFF2-40B4-BE49-F238E27FC236}">
              <a16:creationId xmlns:a16="http://schemas.microsoft.com/office/drawing/2014/main" id="{00000000-0008-0000-0F00-0000B1030000}"/>
            </a:ext>
          </a:extLst>
        </xdr:cNvPr>
        <xdr:cNvSpPr txBox="1"/>
      </xdr:nvSpPr>
      <xdr:spPr>
        <a:xfrm>
          <a:off x="184214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00000000-0008-0000-0F00-0000B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00000000-0008-0000-0F00-0000B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00000000-0008-0000-0F00-0000B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析表②に掲載されている各施設については、合併前の旧市町から残存する公共施設が多数ある状況であり、類似団体内・栃木県平均と比較すると、有形固定資産減価償却率から見て老朽化している施設が多い。また、一人当たりの施設面積は大きくなっている傾向が分かる。今後の人口減少や市の歳入減少等を鑑みると、公共施設の適正配置は本市の重要な課題であり、今後の安定した行財政運営に向けて、公共施設総合管理計画に基づいた適切な管理が必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なお、市民会館にカテゴリーされている栃木市民会館については、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廃校となった小学校をリノベーションした地域交流センター内に移動して解体したため、市民会館の有形固定資産減価償却率は減となった。庁舎についても、現在旧市町にある総合支所について、栃木市都賀町にある都賀総合支所と隣接する公共施設との複合化を始めとして、順次、公共施設の複合化計画に基づき適正配置を図っていく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156,930
152,786
331.50
76,665,057
72,929,697
3,568,119
37,642,120
60,129,176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基準財政収入額は前年度比</a:t>
          </a:r>
          <a:r>
            <a:rPr kumimoji="1" lang="en-US" altLang="ja-JP" sz="1250">
              <a:latin typeface="ＭＳ Ｐゴシック" panose="020B0600070205080204" pitchFamily="50" charset="-128"/>
              <a:ea typeface="ＭＳ Ｐゴシック" panose="020B0600070205080204" pitchFamily="50" charset="-128"/>
            </a:rPr>
            <a:t>827,289</a:t>
          </a:r>
          <a:r>
            <a:rPr kumimoji="1" lang="ja-JP" altLang="en-US" sz="1250">
              <a:latin typeface="ＭＳ Ｐゴシック" panose="020B0600070205080204" pitchFamily="50" charset="-128"/>
              <a:ea typeface="ＭＳ Ｐゴシック" panose="020B0600070205080204" pitchFamily="50" charset="-128"/>
            </a:rPr>
            <a:t>千円減少の</a:t>
          </a:r>
          <a:r>
            <a:rPr kumimoji="1" lang="en-US" altLang="ja-JP" sz="1250">
              <a:latin typeface="ＭＳ Ｐゴシック" panose="020B0600070205080204" pitchFamily="50" charset="-128"/>
              <a:ea typeface="ＭＳ Ｐゴシック" panose="020B0600070205080204" pitchFamily="50" charset="-128"/>
            </a:rPr>
            <a:t>20,159,962</a:t>
          </a:r>
          <a:r>
            <a:rPr kumimoji="1" lang="ja-JP" altLang="en-US" sz="1250">
              <a:latin typeface="ＭＳ Ｐゴシック" panose="020B0600070205080204" pitchFamily="50" charset="-128"/>
              <a:ea typeface="ＭＳ Ｐゴシック" panose="020B0600070205080204" pitchFamily="50" charset="-128"/>
            </a:rPr>
            <a:t>千円、基準財政需要額は</a:t>
          </a:r>
          <a:r>
            <a:rPr kumimoji="1" lang="en-US" altLang="ja-JP" sz="1250">
              <a:latin typeface="ＭＳ Ｐゴシック" panose="020B0600070205080204" pitchFamily="50" charset="-128"/>
              <a:ea typeface="ＭＳ Ｐゴシック" panose="020B0600070205080204" pitchFamily="50" charset="-128"/>
            </a:rPr>
            <a:t>750,389</a:t>
          </a:r>
          <a:r>
            <a:rPr kumimoji="1" lang="ja-JP" altLang="en-US" sz="1250">
              <a:latin typeface="ＭＳ Ｐゴシック" panose="020B0600070205080204" pitchFamily="50" charset="-128"/>
              <a:ea typeface="ＭＳ Ｐゴシック" panose="020B0600070205080204" pitchFamily="50" charset="-128"/>
            </a:rPr>
            <a:t>千円増加の</a:t>
          </a:r>
          <a:r>
            <a:rPr kumimoji="1" lang="en-US" altLang="ja-JP" sz="1250">
              <a:latin typeface="ＭＳ Ｐゴシック" panose="020B0600070205080204" pitchFamily="50" charset="-128"/>
              <a:ea typeface="ＭＳ Ｐゴシック" panose="020B0600070205080204" pitchFamily="50" charset="-128"/>
            </a:rPr>
            <a:t>29,016,866</a:t>
          </a:r>
          <a:r>
            <a:rPr kumimoji="1" lang="ja-JP" altLang="en-US" sz="1250">
              <a:latin typeface="ＭＳ Ｐゴシック" panose="020B0600070205080204" pitchFamily="50" charset="-128"/>
              <a:ea typeface="ＭＳ Ｐゴシック" panose="020B0600070205080204" pitchFamily="50" charset="-128"/>
            </a:rPr>
            <a:t>千円であった。</a:t>
          </a:r>
        </a:p>
        <a:p>
          <a:r>
            <a:rPr kumimoji="1" lang="ja-JP" altLang="en-US" sz="1250">
              <a:latin typeface="ＭＳ Ｐゴシック" panose="020B0600070205080204" pitchFamily="50" charset="-128"/>
              <a:ea typeface="ＭＳ Ｐゴシック" panose="020B0600070205080204" pitchFamily="50" charset="-128"/>
            </a:rPr>
            <a:t>　臨時経済対策費の創設や高齢者保健福祉費等の増により基準財政需要額が増加した。一方、市町村民税等の減収により基準財政収入額が減少したため、財政力指数は前年度より</a:t>
          </a:r>
          <a:r>
            <a:rPr kumimoji="1" lang="en-US" altLang="ja-JP" sz="1250">
              <a:latin typeface="ＭＳ Ｐゴシック" panose="020B0600070205080204" pitchFamily="50" charset="-128"/>
              <a:ea typeface="ＭＳ Ｐゴシック" panose="020B0600070205080204" pitchFamily="50" charset="-128"/>
            </a:rPr>
            <a:t>0.02pt</a:t>
          </a:r>
          <a:r>
            <a:rPr kumimoji="1" lang="ja-JP" altLang="en-US" sz="1250">
              <a:latin typeface="ＭＳ Ｐゴシック" panose="020B0600070205080204" pitchFamily="50" charset="-128"/>
              <a:ea typeface="ＭＳ Ｐゴシック" panose="020B0600070205080204" pitchFamily="50" charset="-128"/>
            </a:rPr>
            <a:t>低下した。今後も、令和元年東日本台風災害に伴う災害復旧事業債の償還や、新型コロナウイルス感染症の影響による市税減収により、一層の指数悪化が見込まれる。このため、企業誘致や定住促進等の施策をより推進し、自主財源（税収等）の増加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77107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前年度と比較して</a:t>
          </a:r>
          <a:r>
            <a:rPr kumimoji="1" lang="en-US" altLang="ja-JP" sz="1250">
              <a:latin typeface="ＭＳ Ｐゴシック" panose="020B0600070205080204" pitchFamily="50" charset="-128"/>
              <a:ea typeface="ＭＳ Ｐゴシック" panose="020B0600070205080204" pitchFamily="50" charset="-128"/>
            </a:rPr>
            <a:t>4.3pt</a:t>
          </a:r>
          <a:r>
            <a:rPr kumimoji="1" lang="ja-JP" altLang="en-US" sz="1250">
              <a:latin typeface="ＭＳ Ｐゴシック" panose="020B0600070205080204" pitchFamily="50" charset="-128"/>
              <a:ea typeface="ＭＳ Ｐゴシック" panose="020B0600070205080204" pitchFamily="50" charset="-128"/>
            </a:rPr>
            <a:t>改善したが、これは分母となる普通交付税や臨時財政対策債の増が要因であり、財政の健全化が進んだとは言えない。本市指数が高い要因として、人件費及び公債費が挙げられる。</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度の市町合併に伴い、類似団体と比較しても職員数が多く、その給与等を含む人件費も高い水準にある。また、公債費も市債残高規模と比べて、年度支出額が大きい状況にある。第</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次定員適正化計画に基づいた職員数管理を一層推進することで人件費の抑制を図るとともに、施設等の耐用年数に即した市債の償還年限の設定を通じて、公債費（元利償還金）の平準化に努め、経常収支比率の改善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69548</xdr:rowOff>
    </xdr:from>
    <xdr:to>
      <xdr:col>23</xdr:col>
      <xdr:colOff>133350</xdr:colOff>
      <xdr:row>64</xdr:row>
      <xdr:rowOff>132443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013648"/>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104520</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0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132443</xdr:rowOff>
    </xdr:from>
    <xdr:to>
      <xdr:col>24</xdr:col>
      <xdr:colOff>12700</xdr:colOff>
      <xdr:row>64</xdr:row>
      <xdr:rowOff>132443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10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155925</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75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69548</xdr:rowOff>
    </xdr:from>
    <xdr:to>
      <xdr:col>24</xdr:col>
      <xdr:colOff>12700</xdr:colOff>
      <xdr:row>58</xdr:row>
      <xdr:rowOff>69548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01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51102</xdr:rowOff>
    </xdr:from>
    <xdr:to>
      <xdr:col>23</xdr:col>
      <xdr:colOff>133350</xdr:colOff>
      <xdr:row>66</xdr:row>
      <xdr:rowOff>30843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852452"/>
          <a:ext cx="838200" cy="49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151994</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30843</xdr:rowOff>
    </xdr:from>
    <xdr:to>
      <xdr:col>19</xdr:col>
      <xdr:colOff>133350</xdr:colOff>
      <xdr:row>68</xdr:row>
      <xdr:rowOff>67128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3225800" y="11346543"/>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11793</xdr:rowOff>
    </xdr:from>
    <xdr:to>
      <xdr:col>19</xdr:col>
      <xdr:colOff>184150</xdr:colOff>
      <xdr:row>63</xdr:row>
      <xdr:rowOff>113393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123570</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169635</xdr:rowOff>
    </xdr:from>
    <xdr:to>
      <xdr:col>15</xdr:col>
      <xdr:colOff>82550</xdr:colOff>
      <xdr:row>68</xdr:row>
      <xdr:rowOff>67128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16567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23283</xdr:rowOff>
    </xdr:from>
    <xdr:to>
      <xdr:col>15</xdr:col>
      <xdr:colOff>133350</xdr:colOff>
      <xdr:row>63</xdr:row>
      <xdr:rowOff>124883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169635</xdr:rowOff>
    </xdr:from>
    <xdr:to>
      <xdr:col>11</xdr:col>
      <xdr:colOff>31750</xdr:colOff>
      <xdr:row>67</xdr:row>
      <xdr:rowOff>169635</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65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160262</xdr:rowOff>
    </xdr:from>
    <xdr:to>
      <xdr:col>11</xdr:col>
      <xdr:colOff>82550</xdr:colOff>
      <xdr:row>63</xdr:row>
      <xdr:rowOff>90412</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100589</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5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57755</xdr:rowOff>
    </xdr:from>
    <xdr:to>
      <xdr:col>7</xdr:col>
      <xdr:colOff>31750</xdr:colOff>
      <xdr:row>63</xdr:row>
      <xdr:rowOff>159355</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169532</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302</xdr:rowOff>
    </xdr:from>
    <xdr:to>
      <xdr:col>23</xdr:col>
      <xdr:colOff>184150</xdr:colOff>
      <xdr:row>63</xdr:row>
      <xdr:rowOff>101902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143829</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77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151493</xdr:rowOff>
    </xdr:from>
    <xdr:to>
      <xdr:col>19</xdr:col>
      <xdr:colOff>184150</xdr:colOff>
      <xdr:row>66</xdr:row>
      <xdr:rowOff>81643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66420</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38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68</xdr:row>
      <xdr:rowOff>16328</xdr:rowOff>
    </xdr:from>
    <xdr:to>
      <xdr:col>15</xdr:col>
      <xdr:colOff>133350</xdr:colOff>
      <xdr:row>68</xdr:row>
      <xdr:rowOff>117928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6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102705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76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118835</xdr:rowOff>
    </xdr:from>
    <xdr:to>
      <xdr:col>11</xdr:col>
      <xdr:colOff>82550</xdr:colOff>
      <xdr:row>68</xdr:row>
      <xdr:rowOff>48985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6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33762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69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118835</xdr:rowOff>
    </xdr:from>
    <xdr:to>
      <xdr:col>7</xdr:col>
      <xdr:colOff>31750</xdr:colOff>
      <xdr:row>68</xdr:row>
      <xdr:rowOff>48985</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6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33762</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69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4,853</a:t>
          </a:r>
          <a:r>
            <a:rPr kumimoji="1" lang="ja-JP" altLang="en-US" sz="1300">
              <a:latin typeface="ＭＳ Ｐゴシック" panose="020B0600070205080204" pitchFamily="50" charset="-128"/>
              <a:ea typeface="ＭＳ Ｐゴシック" panose="020B0600070205080204" pitchFamily="50" charset="-128"/>
            </a:rPr>
            <a:t>円の増加となった。主な要因としては、新型コロナウイルスワクチン接種に係る物件費の増加が挙げられる。</a:t>
          </a:r>
        </a:p>
        <a:p>
          <a:r>
            <a:rPr kumimoji="1" lang="ja-JP" altLang="en-US" sz="1300">
              <a:latin typeface="ＭＳ Ｐゴシック" panose="020B0600070205080204" pitchFamily="50" charset="-128"/>
              <a:ea typeface="ＭＳ Ｐゴシック" panose="020B0600070205080204" pitchFamily="50" charset="-128"/>
            </a:rPr>
            <a:t>　この物件費の増加は一時的なものであり、恒久的な財政の健全運営に当たっては、定員適正化計画に基づく人件費の抑制や公共施設等総合管理計画に基づく施設の統廃合など、抜本的な行財政改革の推進が急務と考える。</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164779</xdr:rowOff>
    </xdr:from>
    <xdr:to>
      <xdr:col>23</xdr:col>
      <xdr:colOff>133350</xdr:colOff>
      <xdr:row>84</xdr:row>
      <xdr:rowOff>90915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395129"/>
          <a:ext cx="838200" cy="9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54399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56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120340</xdr:rowOff>
    </xdr:from>
    <xdr:to>
      <xdr:col>19</xdr:col>
      <xdr:colOff>133350</xdr:colOff>
      <xdr:row>83</xdr:row>
      <xdr:rowOff>164779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350690"/>
          <a:ext cx="889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153667</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4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85940</xdr:rowOff>
    </xdr:from>
    <xdr:to>
      <xdr:col>15</xdr:col>
      <xdr:colOff>82550</xdr:colOff>
      <xdr:row>83</xdr:row>
      <xdr:rowOff>120340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144840"/>
          <a:ext cx="889000" cy="20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27580</xdr:rowOff>
    </xdr:from>
    <xdr:to>
      <xdr:col>15</xdr:col>
      <xdr:colOff>133350</xdr:colOff>
      <xdr:row>82</xdr:row>
      <xdr:rowOff>129180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139357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8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85940</xdr:rowOff>
    </xdr:from>
    <xdr:to>
      <xdr:col>11</xdr:col>
      <xdr:colOff>31750</xdr:colOff>
      <xdr:row>82</xdr:row>
      <xdr:rowOff>156621</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144840"/>
          <a:ext cx="889000" cy="7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101967</xdr:rowOff>
    </xdr:from>
    <xdr:to>
      <xdr:col>11</xdr:col>
      <xdr:colOff>82550</xdr:colOff>
      <xdr:row>82</xdr:row>
      <xdr:rowOff>32117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42294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75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94145</xdr:rowOff>
    </xdr:from>
    <xdr:to>
      <xdr:col>7</xdr:col>
      <xdr:colOff>31750</xdr:colOff>
      <xdr:row>82</xdr:row>
      <xdr:rowOff>24295</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34472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7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40115</xdr:rowOff>
    </xdr:from>
    <xdr:to>
      <xdr:col>23</xdr:col>
      <xdr:colOff>184150</xdr:colOff>
      <xdr:row>84</xdr:row>
      <xdr:rowOff>141715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4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56642</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8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113979</xdr:rowOff>
    </xdr:from>
    <xdr:to>
      <xdr:col>19</xdr:col>
      <xdr:colOff>184150</xdr:colOff>
      <xdr:row>84</xdr:row>
      <xdr:rowOff>44129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3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28906</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43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69540</xdr:rowOff>
    </xdr:from>
    <xdr:to>
      <xdr:col>15</xdr:col>
      <xdr:colOff>133350</xdr:colOff>
      <xdr:row>83</xdr:row>
      <xdr:rowOff>171140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2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155917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38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35140</xdr:rowOff>
    </xdr:from>
    <xdr:to>
      <xdr:col>11</xdr:col>
      <xdr:colOff>82550</xdr:colOff>
      <xdr:row>82</xdr:row>
      <xdr:rowOff>136740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121517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18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105821</xdr:rowOff>
    </xdr:from>
    <xdr:to>
      <xdr:col>7</xdr:col>
      <xdr:colOff>31750</xdr:colOff>
      <xdr:row>83</xdr:row>
      <xdr:rowOff>35971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16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20748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25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u="none">
              <a:latin typeface="ＭＳ Ｐゴシック" panose="020B0600070205080204" pitchFamily="50" charset="-128"/>
              <a:ea typeface="ＭＳ Ｐゴシック" panose="020B0600070205080204" pitchFamily="50" charset="-128"/>
            </a:rPr>
            <a:t>類似団体平均値</a:t>
          </a:r>
          <a:r>
            <a:rPr kumimoji="1" lang="en-US" altLang="ja-JP" sz="1300" u="none">
              <a:latin typeface="ＭＳ Ｐゴシック" panose="020B0600070205080204" pitchFamily="50" charset="-128"/>
              <a:ea typeface="ＭＳ Ｐゴシック" panose="020B0600070205080204" pitchFamily="50" charset="-128"/>
            </a:rPr>
            <a:t>99.1pt</a:t>
          </a:r>
          <a:r>
            <a:rPr kumimoji="1" lang="ja-JP" altLang="en-US" sz="1300" u="none">
              <a:latin typeface="ＭＳ Ｐゴシック" panose="020B0600070205080204" pitchFamily="50" charset="-128"/>
              <a:ea typeface="ＭＳ Ｐゴシック" panose="020B0600070205080204" pitchFamily="50" charset="-128"/>
            </a:rPr>
            <a:t>より</a:t>
          </a:r>
          <a:r>
            <a:rPr kumimoji="1" lang="en-US" altLang="ja-JP" sz="1300" u="none">
              <a:latin typeface="ＭＳ Ｐゴシック" panose="020B0600070205080204" pitchFamily="50" charset="-128"/>
              <a:ea typeface="ＭＳ Ｐゴシック" panose="020B0600070205080204" pitchFamily="50" charset="-128"/>
            </a:rPr>
            <a:t>0.3pt</a:t>
          </a:r>
          <a:r>
            <a:rPr kumimoji="1" lang="ja-JP" altLang="en-US" sz="1300" u="none">
              <a:latin typeface="ＭＳ Ｐゴシック" panose="020B0600070205080204" pitchFamily="50" charset="-128"/>
              <a:ea typeface="ＭＳ Ｐゴシック" panose="020B0600070205080204" pitchFamily="50" charset="-128"/>
            </a:rPr>
            <a:t>高い</a:t>
          </a:r>
          <a:r>
            <a:rPr kumimoji="1" lang="en-US" altLang="ja-JP" sz="1300" u="none">
              <a:latin typeface="ＭＳ Ｐゴシック" panose="020B0600070205080204" pitchFamily="50" charset="-128"/>
              <a:ea typeface="ＭＳ Ｐゴシック" panose="020B0600070205080204" pitchFamily="50" charset="-128"/>
            </a:rPr>
            <a:t>99.4pt</a:t>
          </a:r>
          <a:r>
            <a:rPr kumimoji="1" lang="ja-JP" altLang="en-US" sz="1300" u="none">
              <a:latin typeface="ＭＳ Ｐゴシック" panose="020B0600070205080204" pitchFamily="50" charset="-128"/>
              <a:ea typeface="ＭＳ Ｐゴシック" panose="020B0600070205080204" pitchFamily="50" charset="-128"/>
            </a:rPr>
            <a:t>となり、前年度と同数値となった。</a:t>
          </a:r>
        </a:p>
        <a:p>
          <a:r>
            <a:rPr kumimoji="1" lang="ja-JP" altLang="en-US" sz="1300">
              <a:latin typeface="ＭＳ Ｐゴシック" panose="020B0600070205080204" pitchFamily="50" charset="-128"/>
              <a:ea typeface="ＭＳ Ｐゴシック" panose="020B0600070205080204" pitchFamily="50" charset="-128"/>
            </a:rPr>
            <a:t>　現在の給与体系は年功序列を採用しているが、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歳以上の昇給を停止するなど、給与水準の抑制に努めている。</a:t>
          </a:r>
        </a:p>
        <a:p>
          <a:r>
            <a:rPr kumimoji="1" lang="ja-JP" altLang="en-US" sz="1300">
              <a:latin typeface="ＭＳ Ｐゴシック" panose="020B0600070205080204" pitchFamily="50" charset="-128"/>
              <a:ea typeface="ＭＳ Ｐゴシック" panose="020B0600070205080204" pitchFamily="50" charset="-128"/>
            </a:rPr>
            <a:t>　今後は計画的な正職員の採用に加え、職務職責に応じた人事制度の運用を推進し、人事評価の給与への反映など、勤務実績に応じた給与制度の構築に努める。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128270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21607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85</xdr:row>
      <xdr:rowOff>128270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85</xdr:row>
      <xdr:rowOff>128270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29211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015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49547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163847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度の市町合併を経験し、また、行政体制として総合支所方式を採用しているため、類似団体と比べて職員数が多い状況にある。</a:t>
          </a:r>
        </a:p>
        <a:p>
          <a:r>
            <a:rPr kumimoji="1" lang="ja-JP" altLang="en-US" sz="1250">
              <a:latin typeface="ＭＳ Ｐゴシック" panose="020B0600070205080204" pitchFamily="50" charset="-128"/>
              <a:ea typeface="ＭＳ Ｐゴシック" panose="020B0600070205080204" pitchFamily="50" charset="-128"/>
            </a:rPr>
            <a:t>　第</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次定員適正化計画（</a:t>
          </a:r>
          <a:r>
            <a:rPr kumimoji="1" lang="en-US" altLang="ja-JP" sz="1250">
              <a:latin typeface="ＭＳ Ｐゴシック" panose="020B0600070205080204" pitchFamily="50" charset="-128"/>
              <a:ea typeface="ＭＳ Ｐゴシック" panose="020B0600070205080204" pitchFamily="50" charset="-128"/>
            </a:rPr>
            <a:t>H27-H31</a:t>
          </a:r>
          <a:r>
            <a:rPr kumimoji="1" lang="ja-JP" altLang="en-US" sz="1250">
              <a:latin typeface="ＭＳ Ｐゴシック" panose="020B0600070205080204" pitchFamily="50" charset="-128"/>
              <a:ea typeface="ＭＳ Ｐゴシック" panose="020B0600070205080204" pitchFamily="50" charset="-128"/>
            </a:rPr>
            <a:t>）では目標を上回る職員数の削減を達成し、第</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次定員適正化計画</a:t>
          </a:r>
          <a:r>
            <a:rPr kumimoji="1" lang="en-US" altLang="ja-JP" sz="1250">
              <a:latin typeface="ＭＳ Ｐゴシック" panose="020B0600070205080204" pitchFamily="50" charset="-128"/>
              <a:ea typeface="ＭＳ Ｐゴシック" panose="020B0600070205080204" pitchFamily="50" charset="-128"/>
            </a:rPr>
            <a:t>(R2-R6)</a:t>
          </a:r>
          <a:r>
            <a:rPr kumimoji="1" lang="ja-JP" altLang="en-US" sz="1250">
              <a:latin typeface="ＭＳ Ｐゴシック" panose="020B0600070205080204" pitchFamily="50" charset="-128"/>
              <a:ea typeface="ＭＳ Ｐゴシック" panose="020B0600070205080204" pitchFamily="50" charset="-128"/>
            </a:rPr>
            <a:t>においても更なる削減に向けて取り組んでおり、令和</a:t>
          </a:r>
          <a:r>
            <a:rPr kumimoji="1" lang="en-US" altLang="ja-JP" sz="1250">
              <a:latin typeface="ＭＳ Ｐゴシック" panose="020B0600070205080204" pitchFamily="50" charset="-128"/>
              <a:ea typeface="ＭＳ Ｐゴシック" panose="020B0600070205080204" pitchFamily="50" charset="-128"/>
            </a:rPr>
            <a:t>11</a:t>
          </a:r>
          <a:r>
            <a:rPr kumimoji="1" lang="ja-JP" altLang="en-US" sz="1250">
              <a:latin typeface="ＭＳ Ｐゴシック" panose="020B0600070205080204" pitchFamily="50" charset="-128"/>
              <a:ea typeface="ＭＳ Ｐゴシック" panose="020B0600070205080204" pitchFamily="50" charset="-128"/>
            </a:rPr>
            <a:t>年度の職員数で栃木県平均以内を目標に掲げているところである。</a:t>
          </a:r>
        </a:p>
        <a:p>
          <a:r>
            <a:rPr kumimoji="1" lang="ja-JP" altLang="en-US" sz="1250">
              <a:latin typeface="ＭＳ Ｐゴシック" panose="020B0600070205080204" pitchFamily="50" charset="-128"/>
              <a:ea typeface="ＭＳ Ｐゴシック" panose="020B0600070205080204" pitchFamily="50" charset="-128"/>
            </a:rPr>
            <a:t>　職員数の多寡は人件費支出に直結し、財政運営や各財政指標へ大きな影響を与えるため、その改善は急務であるが、行政サービスの低下とならないよう見極めながら継続的な取組を続ける。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23706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2632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167233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23706</xdr:rowOff>
    </xdr:from>
    <xdr:to>
      <xdr:col>81</xdr:col>
      <xdr:colOff>133350</xdr:colOff>
      <xdr:row>67</xdr:row>
      <xdr:rowOff>23706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20744</xdr:rowOff>
    </xdr:from>
    <xdr:to>
      <xdr:col>81</xdr:col>
      <xdr:colOff>44450</xdr:colOff>
      <xdr:row>65</xdr:row>
      <xdr:rowOff>77046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16499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74523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20744</xdr:rowOff>
    </xdr:from>
    <xdr:to>
      <xdr:col>77</xdr:col>
      <xdr:colOff>44450</xdr:colOff>
      <xdr:row>65</xdr:row>
      <xdr:rowOff>44873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1649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116840</xdr:rowOff>
    </xdr:from>
    <xdr:to>
      <xdr:col>77</xdr:col>
      <xdr:colOff>95250</xdr:colOff>
      <xdr:row>62</xdr:row>
      <xdr:rowOff>46990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44873</xdr:rowOff>
    </xdr:from>
    <xdr:to>
      <xdr:col>72</xdr:col>
      <xdr:colOff>203200</xdr:colOff>
      <xdr:row>65</xdr:row>
      <xdr:rowOff>77046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18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60537</xdr:rowOff>
    </xdr:from>
    <xdr:to>
      <xdr:col>73</xdr:col>
      <xdr:colOff>44450</xdr:colOff>
      <xdr:row>61</xdr:row>
      <xdr:rowOff>162137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77046</xdr:rowOff>
    </xdr:from>
    <xdr:to>
      <xdr:col>68</xdr:col>
      <xdr:colOff>152400</xdr:colOff>
      <xdr:row>66</xdr:row>
      <xdr:rowOff>10160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2212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151554</xdr:rowOff>
    </xdr:from>
    <xdr:to>
      <xdr:col>68</xdr:col>
      <xdr:colOff>203200</xdr:colOff>
      <xdr:row>61</xdr:row>
      <xdr:rowOff>81704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26246</xdr:rowOff>
    </xdr:from>
    <xdr:to>
      <xdr:col>81</xdr:col>
      <xdr:colOff>95250</xdr:colOff>
      <xdr:row>65</xdr:row>
      <xdr:rowOff>127846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169773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141394</xdr:rowOff>
    </xdr:from>
    <xdr:to>
      <xdr:col>77</xdr:col>
      <xdr:colOff>95250</xdr:colOff>
      <xdr:row>65</xdr:row>
      <xdr:rowOff>71544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56321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165523</xdr:rowOff>
    </xdr:from>
    <xdr:to>
      <xdr:col>73</xdr:col>
      <xdr:colOff>44450</xdr:colOff>
      <xdr:row>65</xdr:row>
      <xdr:rowOff>95673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80450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26246</xdr:rowOff>
    </xdr:from>
    <xdr:to>
      <xdr:col>68</xdr:col>
      <xdr:colOff>203200</xdr:colOff>
      <xdr:row>65</xdr:row>
      <xdr:rowOff>127846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112623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130810</xdr:rowOff>
    </xdr:from>
    <xdr:to>
      <xdr:col>64</xdr:col>
      <xdr:colOff>152400</xdr:colOff>
      <xdr:row>66</xdr:row>
      <xdr:rowOff>60960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45737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0.4pt</a:t>
          </a:r>
          <a:r>
            <a:rPr kumimoji="1" lang="ja-JP" altLang="en-US" sz="1300">
              <a:latin typeface="ＭＳ Ｐゴシック" panose="020B0600070205080204" pitchFamily="50" charset="-128"/>
              <a:ea typeface="ＭＳ Ｐゴシック" panose="020B0600070205080204" pitchFamily="50" charset="-128"/>
            </a:rPr>
            <a:t>改善した。その要因としては、計算式の分子となる地方債の元利償還金やそれに準ずるものが減少したことが考えられる。また、分母となる標準財政規模も増加しており、その要因は普通交付税と臨時財政対策債発行可能額の増加である。</a:t>
          </a:r>
        </a:p>
        <a:p>
          <a:r>
            <a:rPr kumimoji="1" lang="ja-JP" altLang="en-US" sz="1300">
              <a:latin typeface="ＭＳ Ｐゴシック" panose="020B0600070205080204" pitchFamily="50" charset="-128"/>
              <a:ea typeface="ＭＳ Ｐゴシック" panose="020B0600070205080204" pitchFamily="50" charset="-128"/>
            </a:rPr>
            <a:t>　今後の償還計画を見ると、令和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年度をピークに公債費は減少するが、今後も前述の大型建設事業による地方債発行および付随した元利償還金の増大が予想されることから、適正な償還年限の設定を徹底し、指数悪化の防止に努める。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46</xdr:row>
      <xdr:rowOff>29028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15138"/>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1105</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29028</xdr:rowOff>
    </xdr:from>
    <xdr:to>
      <xdr:col>81</xdr:col>
      <xdr:colOff>133350</xdr:colOff>
      <xdr:row>46</xdr:row>
      <xdr:rowOff>29028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72269</xdr:rowOff>
    </xdr:from>
    <xdr:to>
      <xdr:col>81</xdr:col>
      <xdr:colOff>44450</xdr:colOff>
      <xdr:row>43</xdr:row>
      <xdr:rowOff>118231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44461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118231</xdr:rowOff>
    </xdr:from>
    <xdr:to>
      <xdr:col>77</xdr:col>
      <xdr:colOff>44450</xdr:colOff>
      <xdr:row>44</xdr:row>
      <xdr:rowOff>4233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4905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50195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5480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50195</xdr:rowOff>
    </xdr:from>
    <xdr:to>
      <xdr:col>68</xdr:col>
      <xdr:colOff>152400</xdr:colOff>
      <xdr:row>44</xdr:row>
      <xdr:rowOff>165100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5939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168124</xdr:rowOff>
    </xdr:from>
    <xdr:to>
      <xdr:col>68</xdr:col>
      <xdr:colOff>203200</xdr:colOff>
      <xdr:row>41</xdr:row>
      <xdr:rowOff>98274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108451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165903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21469</xdr:rowOff>
    </xdr:from>
    <xdr:to>
      <xdr:col>81</xdr:col>
      <xdr:colOff>95250</xdr:colOff>
      <xdr:row>43</xdr:row>
      <xdr:rowOff>123069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164996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67431</xdr:rowOff>
    </xdr:from>
    <xdr:to>
      <xdr:col>77</xdr:col>
      <xdr:colOff>95250</xdr:colOff>
      <xdr:row>43</xdr:row>
      <xdr:rowOff>169031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153808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170845</xdr:rowOff>
    </xdr:from>
    <xdr:to>
      <xdr:col>68</xdr:col>
      <xdr:colOff>203200</xdr:colOff>
      <xdr:row>44</xdr:row>
      <xdr:rowOff>100995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85772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が進み地方債現在高と公営企業債等繰入見込額が減少したこと、並びに財政調整基金及び減債基金の積立てによる充当可能基金の増加により、将来負担比率は大幅に減少した。しかし、類似団体平均値と比べると依然として高い状況にある。今後もごみ焼却施設の大規模改修や消防本部・消防庁舎建設事業等の大型建設事業が控えているため、地方債残高は増加する見込みであり、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7671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151198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7671</xdr:rowOff>
    </xdr:from>
    <xdr:to>
      <xdr:col>81</xdr:col>
      <xdr:colOff>133350</xdr:colOff>
      <xdr:row>23</xdr:row>
      <xdr:rowOff>7671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5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81077</xdr:rowOff>
    </xdr:from>
    <xdr:to>
      <xdr:col>81</xdr:col>
      <xdr:colOff>44450</xdr:colOff>
      <xdr:row>16</xdr:row>
      <xdr:rowOff>142240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52827"/>
          <a:ext cx="838200" cy="2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142240</xdr:rowOff>
    </xdr:from>
    <xdr:to>
      <xdr:col>77</xdr:col>
      <xdr:colOff>44450</xdr:colOff>
      <xdr:row>16</xdr:row>
      <xdr:rowOff>144170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85440"/>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130302</xdr:rowOff>
    </xdr:from>
    <xdr:to>
      <xdr:col>77</xdr:col>
      <xdr:colOff>95250</xdr:colOff>
      <xdr:row>15</xdr:row>
      <xdr:rowOff>60452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125832</xdr:rowOff>
    </xdr:from>
    <xdr:to>
      <xdr:col>72</xdr:col>
      <xdr:colOff>203200</xdr:colOff>
      <xdr:row>16</xdr:row>
      <xdr:rowOff>144170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69032"/>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6147</xdr:rowOff>
    </xdr:from>
    <xdr:to>
      <xdr:col>73</xdr:col>
      <xdr:colOff>44450</xdr:colOff>
      <xdr:row>15</xdr:row>
      <xdr:rowOff>107747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117924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125832</xdr:rowOff>
    </xdr:from>
    <xdr:to>
      <xdr:col>68</xdr:col>
      <xdr:colOff>152400</xdr:colOff>
      <xdr:row>17</xdr:row>
      <xdr:rowOff>148387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69032"/>
          <a:ext cx="889000" cy="1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154432</xdr:rowOff>
    </xdr:from>
    <xdr:to>
      <xdr:col>68</xdr:col>
      <xdr:colOff>203200</xdr:colOff>
      <xdr:row>15</xdr:row>
      <xdr:rowOff>84582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134332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30277</xdr:rowOff>
    </xdr:from>
    <xdr:to>
      <xdr:col>81</xdr:col>
      <xdr:colOff>95250</xdr:colOff>
      <xdr:row>15</xdr:row>
      <xdr:rowOff>131877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2354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91440</xdr:rowOff>
    </xdr:from>
    <xdr:to>
      <xdr:col>77</xdr:col>
      <xdr:colOff>95250</xdr:colOff>
      <xdr:row>17</xdr:row>
      <xdr:rowOff>21590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6367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93370</xdr:rowOff>
    </xdr:from>
    <xdr:to>
      <xdr:col>73</xdr:col>
      <xdr:colOff>44450</xdr:colOff>
      <xdr:row>17</xdr:row>
      <xdr:rowOff>23520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8297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75032</xdr:rowOff>
    </xdr:from>
    <xdr:to>
      <xdr:col>68</xdr:col>
      <xdr:colOff>203200</xdr:colOff>
      <xdr:row>17</xdr:row>
      <xdr:rowOff>5182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161409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97587</xdr:rowOff>
    </xdr:from>
    <xdr:to>
      <xdr:col>64</xdr:col>
      <xdr:colOff>152400</xdr:colOff>
      <xdr:row>18</xdr:row>
      <xdr:rowOff>27737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12514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63500</xdr:rowOff>
    </xdr:from>
    <xdr:ext cx="8995732" cy="425758"/>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704850" y="4356100"/>
          <a:ext cx="899573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156,930
152,786
331.50
76,665,057
72,929,697
3,568,119
37,642,120
60,129,176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ｐｔ改善した。要因としては、職員数の削減及びワークライフバランスに配慮した働き方改革により職員の時間外勤務を減少させることを組織目標として努めた結果であると考えられる。</a:t>
          </a:r>
        </a:p>
        <a:p>
          <a:r>
            <a:rPr kumimoji="1" lang="ja-JP" altLang="en-US" sz="1300">
              <a:latin typeface="ＭＳ Ｐゴシック" panose="020B0600070205080204" pitchFamily="50" charset="-128"/>
              <a:ea typeface="ＭＳ Ｐゴシック" panose="020B0600070205080204" pitchFamily="50" charset="-128"/>
            </a:rPr>
            <a:t>　ただし、類似団体平均と比べて高い値であるため、今後も第二次定員適正化計画に基づき、職員数の削減に努めるとともに、効率的な組織改編を進め、人件費総額の抑制を図る。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95250</xdr:rowOff>
    </xdr:from>
    <xdr:to>
      <xdr:col>24</xdr:col>
      <xdr:colOff>25400</xdr:colOff>
      <xdr:row>40</xdr:row>
      <xdr:rowOff>139700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818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139700</xdr:rowOff>
    </xdr:from>
    <xdr:to>
      <xdr:col>19</xdr:col>
      <xdr:colOff>187325</xdr:colOff>
      <xdr:row>41</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9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6350</xdr:rowOff>
    </xdr:from>
    <xdr:to>
      <xdr:col>15</xdr:col>
      <xdr:colOff>98425</xdr:colOff>
      <xdr:row>41</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3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139700</xdr:rowOff>
    </xdr:from>
    <xdr:to>
      <xdr:col>11</xdr:col>
      <xdr:colOff>9525</xdr:colOff>
      <xdr:row>41</xdr:row>
      <xdr:rowOff>6350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9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44450</xdr:rowOff>
    </xdr:from>
    <xdr:to>
      <xdr:col>24</xdr:col>
      <xdr:colOff>76200</xdr:colOff>
      <xdr:row>39</xdr:row>
      <xdr:rowOff>146050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88900</xdr:rowOff>
    </xdr:from>
    <xdr:to>
      <xdr:col>20</xdr:col>
      <xdr:colOff>38100</xdr:colOff>
      <xdr:row>41</xdr:row>
      <xdr:rowOff>19050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3827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3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57150</xdr:rowOff>
    </xdr:from>
    <xdr:to>
      <xdr:col>15</xdr:col>
      <xdr:colOff>149225</xdr:colOff>
      <xdr:row>41</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127000</xdr:rowOff>
    </xdr:from>
    <xdr:to>
      <xdr:col>11</xdr:col>
      <xdr:colOff>60325</xdr:colOff>
      <xdr:row>41</xdr:row>
      <xdr:rowOff>57150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41927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88900</xdr:rowOff>
    </xdr:from>
    <xdr:to>
      <xdr:col>6</xdr:col>
      <xdr:colOff>171450</xdr:colOff>
      <xdr:row>41</xdr:row>
      <xdr:rowOff>19050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に比べ高止まりしているのは、合併前の旧市町時代に建設した公共施設数が多いためである。今後は、公共施設等総合管理計画に基づき施設の統廃合を進め、施設管理に要する物件費（光熱水費、修繕料、委託料）の削減に努めることにより、さらなる数値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14986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839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51579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42418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29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42418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83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97282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839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61993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77995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ｐｔ低い</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なったが、経常収支比率に占める割合についてはほぼ横ばいである。扶助費は国の施策に影響される部分も多く、自治体独自の判断の下、支出額を大きく減額することは難しいと考えるが、現状は類似団体平均値と概ね同等であるため、今後も同水準を堅持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57</xdr:row>
      <xdr:rowOff>92710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73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115587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58</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653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58420</xdr:rowOff>
    </xdr:from>
    <xdr:to>
      <xdr:col>15</xdr:col>
      <xdr:colOff>98425</xdr:colOff>
      <xdr:row>58</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0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92710</xdr:rowOff>
    </xdr:from>
    <xdr:to>
      <xdr:col>11</xdr:col>
      <xdr:colOff>9525</xdr:colOff>
      <xdr:row>58</xdr:row>
      <xdr:rowOff>58420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65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93997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41910</xdr:rowOff>
    </xdr:from>
    <xdr:to>
      <xdr:col>20</xdr:col>
      <xdr:colOff>38100</xdr:colOff>
      <xdr:row>57</xdr:row>
      <xdr:rowOff>143510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xdr:rowOff>
    </xdr:from>
    <xdr:to>
      <xdr:col>11</xdr:col>
      <xdr:colOff>60325</xdr:colOff>
      <xdr:row>58</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その他の項目は、維持補修費と繰出金が該当するが、前年度と比較して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ｐｔ減少し、類似団体平均を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ｐｔ下回った。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より、栃木インター西産業団地特別会計及び平川産業団地特別会計が設置されたため、今後も繰出金は増加する見込みである。また、施設の老朽化が進む中で、維持補修費の増加も見込まれる。よって、同水準を堅持するため、公共施設の再編等により一層のコスト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45357</xdr:rowOff>
    </xdr:from>
    <xdr:to>
      <xdr:col>82</xdr:col>
      <xdr:colOff>107950</xdr:colOff>
      <xdr:row>57</xdr:row>
      <xdr:rowOff>151493</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8960757"/>
          <a:ext cx="0" cy="963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123570</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989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151493</xdr:rowOff>
    </xdr:from>
    <xdr:to>
      <xdr:col>82</xdr:col>
      <xdr:colOff>196850</xdr:colOff>
      <xdr:row>57</xdr:row>
      <xdr:rowOff>151493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92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131734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45357</xdr:rowOff>
    </xdr:from>
    <xdr:to>
      <xdr:col>82</xdr:col>
      <xdr:colOff>196850</xdr:colOff>
      <xdr:row>52</xdr:row>
      <xdr:rowOff>45357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167822</xdr:rowOff>
    </xdr:from>
    <xdr:to>
      <xdr:col>82</xdr:col>
      <xdr:colOff>107950</xdr:colOff>
      <xdr:row>56</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975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2722</xdr:rowOff>
    </xdr:from>
    <xdr:to>
      <xdr:col>74</xdr:col>
      <xdr:colOff>31750</xdr:colOff>
      <xdr:row>57</xdr:row>
      <xdr:rowOff>104322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89099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61</xdr:row>
      <xdr:rowOff>86178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646557"/>
          <a:ext cx="889000" cy="89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59872</xdr:rowOff>
    </xdr:from>
    <xdr:to>
      <xdr:col>65</xdr:col>
      <xdr:colOff>53975</xdr:colOff>
      <xdr:row>58</xdr:row>
      <xdr:rowOff>161472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117022</xdr:rowOff>
    </xdr:from>
    <xdr:to>
      <xdr:col>82</xdr:col>
      <xdr:colOff>158750</xdr:colOff>
      <xdr:row>56</xdr:row>
      <xdr:rowOff>47172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133549</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35378</xdr:rowOff>
    </xdr:from>
    <xdr:to>
      <xdr:col>65</xdr:col>
      <xdr:colOff>53975</xdr:colOff>
      <xdr:row>61</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121755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0.3pt</a:t>
          </a:r>
          <a:r>
            <a:rPr kumimoji="1" lang="ja-JP" altLang="en-US" sz="1300">
              <a:latin typeface="ＭＳ Ｐゴシック" panose="020B0600070205080204" pitchFamily="50" charset="-128"/>
              <a:ea typeface="ＭＳ Ｐゴシック" panose="020B0600070205080204" pitchFamily="50" charset="-128"/>
            </a:rPr>
            <a:t>増加したが、類似団体平均と比較すると</a:t>
          </a:r>
          <a:r>
            <a:rPr kumimoji="1" lang="en-US" altLang="ja-JP" sz="1300">
              <a:latin typeface="ＭＳ Ｐゴシック" panose="020B0600070205080204" pitchFamily="50" charset="-128"/>
              <a:ea typeface="ＭＳ Ｐゴシック" panose="020B0600070205080204" pitchFamily="50" charset="-128"/>
            </a:rPr>
            <a:t>1.5pt</a:t>
          </a:r>
          <a:r>
            <a:rPr kumimoji="1" lang="ja-JP" altLang="en-US" sz="1300">
              <a:latin typeface="ＭＳ Ｐゴシック" panose="020B0600070205080204" pitchFamily="50" charset="-128"/>
              <a:ea typeface="ＭＳ Ｐゴシック" panose="020B0600070205080204" pitchFamily="50" charset="-128"/>
            </a:rPr>
            <a:t>低い値である。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今後も、各種団体等に対する補助金の支出基準の見直しを図るとともに、独立採算制の理念の下、企業会計への補助金支出額も併せて精査を実施し、数値の改善に努める。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53522</xdr:rowOff>
    </xdr:from>
    <xdr:to>
      <xdr:col>82</xdr:col>
      <xdr:colOff>107950</xdr:colOff>
      <xdr:row>35</xdr:row>
      <xdr:rowOff>86178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54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53522</xdr:rowOff>
    </xdr:from>
    <xdr:to>
      <xdr:col>78</xdr:col>
      <xdr:colOff>69850</xdr:colOff>
      <xdr:row>35</xdr:row>
      <xdr:rowOff>97064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54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97064</xdr:rowOff>
    </xdr:from>
    <xdr:to>
      <xdr:col>73</xdr:col>
      <xdr:colOff>180975</xdr:colOff>
      <xdr:row>37</xdr:row>
      <xdr:rowOff>37193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097814"/>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143328</xdr:rowOff>
    </xdr:from>
    <xdr:to>
      <xdr:col>69</xdr:col>
      <xdr:colOff>92075</xdr:colOff>
      <xdr:row>37</xdr:row>
      <xdr:rowOff>37193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629728"/>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15620</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2722</xdr:rowOff>
    </xdr:from>
    <xdr:to>
      <xdr:col>78</xdr:col>
      <xdr:colOff>120650</xdr:colOff>
      <xdr:row>35</xdr:row>
      <xdr:rowOff>104322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114499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46264</xdr:rowOff>
    </xdr:from>
    <xdr:to>
      <xdr:col>74</xdr:col>
      <xdr:colOff>31750</xdr:colOff>
      <xdr:row>35</xdr:row>
      <xdr:rowOff>147864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158041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157843</xdr:rowOff>
    </xdr:from>
    <xdr:to>
      <xdr:col>69</xdr:col>
      <xdr:colOff>142875</xdr:colOff>
      <xdr:row>37</xdr:row>
      <xdr:rowOff>87993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72770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92528</xdr:rowOff>
    </xdr:from>
    <xdr:to>
      <xdr:col>65</xdr:col>
      <xdr:colOff>53975</xdr:colOff>
      <xdr:row>33</xdr:row>
      <xdr:rowOff>22678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32855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近年大型の整備事業が集中したことに加え、合併市町の地方債を引き継いだことにより地方債現在高が増加した影響で、地方債の元利償還金が膨らんでおり、類似団体平均を</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ｐｔ上回っている。</a:t>
          </a:r>
        </a:p>
        <a:p>
          <a:r>
            <a:rPr kumimoji="1" lang="ja-JP" altLang="en-US" sz="1200">
              <a:latin typeface="ＭＳ Ｐゴシック" panose="020B0600070205080204" pitchFamily="50" charset="-128"/>
              <a:ea typeface="ＭＳ Ｐゴシック" panose="020B0600070205080204" pitchFamily="50" charset="-128"/>
            </a:rPr>
            <a:t>　償還計画では公債費のピークは令和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となっているが、今後もごみ焼却施設の大規模改修や消防本部・消防庁舎建設事業等の大型建設事業に係る地方債発行および付随した元利償還金の増大が予想されることから、適正な償還年限の設定を徹底し、指数悪化の防止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0609"/>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40458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50010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140079</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70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40458</xdr:rowOff>
    </xdr:from>
    <xdr:to>
      <xdr:col>19</xdr:col>
      <xdr:colOff>187325</xdr:colOff>
      <xdr:row>79</xdr:row>
      <xdr:rowOff>73116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5850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143148</xdr:rowOff>
    </xdr:from>
    <xdr:to>
      <xdr:col>20</xdr:col>
      <xdr:colOff>38100</xdr:colOff>
      <xdr:row>78</xdr:row>
      <xdr:rowOff>73298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83475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1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20864</xdr:rowOff>
    </xdr:from>
    <xdr:to>
      <xdr:col>15</xdr:col>
      <xdr:colOff>98425</xdr:colOff>
      <xdr:row>79</xdr:row>
      <xdr:rowOff>73116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5654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20864</xdr:rowOff>
    </xdr:from>
    <xdr:to>
      <xdr:col>11</xdr:col>
      <xdr:colOff>9525</xdr:colOff>
      <xdr:row>79</xdr:row>
      <xdr:rowOff>79648</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56541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56606</xdr:rowOff>
    </xdr:from>
    <xdr:to>
      <xdr:col>11</xdr:col>
      <xdr:colOff>60325</xdr:colOff>
      <xdr:row>78</xdr:row>
      <xdr:rowOff>158206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168383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23058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22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161108</xdr:rowOff>
    </xdr:from>
    <xdr:to>
      <xdr:col>20</xdr:col>
      <xdr:colOff>38100</xdr:colOff>
      <xdr:row>79</xdr:row>
      <xdr:rowOff>91258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76035</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62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22316</xdr:rowOff>
    </xdr:from>
    <xdr:to>
      <xdr:col>15</xdr:col>
      <xdr:colOff>149225</xdr:colOff>
      <xdr:row>79</xdr:row>
      <xdr:rowOff>123916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108693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141514</xdr:rowOff>
    </xdr:from>
    <xdr:to>
      <xdr:col>11</xdr:col>
      <xdr:colOff>60325</xdr:colOff>
      <xdr:row>79</xdr:row>
      <xdr:rowOff>71664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28848</xdr:rowOff>
    </xdr:from>
    <xdr:to>
      <xdr:col>6</xdr:col>
      <xdr:colOff>171450</xdr:colOff>
      <xdr:row>79</xdr:row>
      <xdr:rowOff>130448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115225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公債費以外の経常収支比率の合算では、前年度よりも</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ｐｔ改善したが、類似団体平均よりも</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ｐｔ高い数値となった。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以前と比較すると類似団体との差は少なくなっており、この要因は人件費の減少である考えられる。しかしながら、公債費を含めた全体では差が</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ｐｔ縮小したのに対し、公債費以外では</a:t>
          </a:r>
          <a:r>
            <a:rPr kumimoji="1" lang="en-US" altLang="ja-JP" sz="1200">
              <a:latin typeface="ＭＳ Ｐゴシック" panose="020B0600070205080204" pitchFamily="50" charset="-128"/>
              <a:ea typeface="ＭＳ Ｐゴシック" panose="020B0600070205080204" pitchFamily="50" charset="-128"/>
            </a:rPr>
            <a:t>0.1pt</a:t>
          </a:r>
          <a:r>
            <a:rPr kumimoji="1" lang="ja-JP" altLang="en-US" sz="1200">
              <a:latin typeface="ＭＳ Ｐゴシック" panose="020B0600070205080204" pitchFamily="50" charset="-128"/>
              <a:ea typeface="ＭＳ Ｐゴシック" panose="020B0600070205080204" pitchFamily="50" charset="-128"/>
            </a:rPr>
            <a:t>拡大していることから、定員適正化計画に基づく職員数の削減や施設統廃合による物件費の抑制、投資的事業に係る実施時期の見直しなど、取り得る全ての手法を視野に入れ、行財政改革を進める必要があ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102507</xdr:rowOff>
    </xdr:from>
    <xdr:to>
      <xdr:col>82</xdr:col>
      <xdr:colOff>107950</xdr:colOff>
      <xdr:row>78</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3041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148245</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06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500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103069</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1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151493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6829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92711</xdr:rowOff>
    </xdr:from>
    <xdr:to>
      <xdr:col>69</xdr:col>
      <xdr:colOff>92075</xdr:colOff>
      <xdr:row>79</xdr:row>
      <xdr:rowOff>151493</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637261"/>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18159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51707</xdr:rowOff>
    </xdr:from>
    <xdr:to>
      <xdr:col>82</xdr:col>
      <xdr:colOff>158750</xdr:colOff>
      <xdr:row>77</xdr:row>
      <xdr:rowOff>153307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23784</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100693</xdr:rowOff>
    </xdr:from>
    <xdr:to>
      <xdr:col>69</xdr:col>
      <xdr:colOff>142875</xdr:colOff>
      <xdr:row>80</xdr:row>
      <xdr:rowOff>30843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15620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64364</xdr:rowOff>
    </xdr:from>
    <xdr:to>
      <xdr:col>29</xdr:col>
      <xdr:colOff>127000</xdr:colOff>
      <xdr:row>15</xdr:row>
      <xdr:rowOff>98692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3739"/>
          <a:ext cx="647700" cy="3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49140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85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52553</xdr:rowOff>
    </xdr:from>
    <xdr:to>
      <xdr:col>26</xdr:col>
      <xdr:colOff>50800</xdr:colOff>
      <xdr:row>15</xdr:row>
      <xdr:rowOff>98692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671928"/>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66794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52553</xdr:rowOff>
    </xdr:from>
    <xdr:to>
      <xdr:col>22</xdr:col>
      <xdr:colOff>114300</xdr:colOff>
      <xdr:row>15</xdr:row>
      <xdr:rowOff>109360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71928"/>
          <a:ext cx="698500" cy="5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109360</xdr:rowOff>
    </xdr:from>
    <xdr:to>
      <xdr:col>18</xdr:col>
      <xdr:colOff>177800</xdr:colOff>
      <xdr:row>15</xdr:row>
      <xdr:rowOff>125971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28735"/>
          <a:ext cx="698500" cy="1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63441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13564</xdr:rowOff>
    </xdr:from>
    <xdr:to>
      <xdr:col>29</xdr:col>
      <xdr:colOff>177800</xdr:colOff>
      <xdr:row>15</xdr:row>
      <xdr:rowOff>115164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2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30091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47892</xdr:rowOff>
    </xdr:from>
    <xdr:to>
      <xdr:col>26</xdr:col>
      <xdr:colOff>101600</xdr:colOff>
      <xdr:row>15</xdr:row>
      <xdr:rowOff>149492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67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159669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1753</xdr:rowOff>
    </xdr:from>
    <xdr:to>
      <xdr:col>22</xdr:col>
      <xdr:colOff>165100</xdr:colOff>
      <xdr:row>15</xdr:row>
      <xdr:rowOff>103353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2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113530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9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58560</xdr:rowOff>
    </xdr:from>
    <xdr:to>
      <xdr:col>19</xdr:col>
      <xdr:colOff>38100</xdr:colOff>
      <xdr:row>15</xdr:row>
      <xdr:rowOff>160160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7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170337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75171</xdr:rowOff>
    </xdr:from>
    <xdr:to>
      <xdr:col>15</xdr:col>
      <xdr:colOff>101600</xdr:colOff>
      <xdr:row>16</xdr:row>
      <xdr:rowOff>5321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9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15498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6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212115</xdr:rowOff>
    </xdr:from>
    <xdr:to>
      <xdr:col>29</xdr:col>
      <xdr:colOff>127000</xdr:colOff>
      <xdr:row>37</xdr:row>
      <xdr:rowOff>221945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6665"/>
          <a:ext cx="0" cy="1209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194022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221945</xdr:rowOff>
    </xdr:from>
    <xdr:to>
      <xdr:col>30</xdr:col>
      <xdr:colOff>25400</xdr:colOff>
      <xdr:row>37</xdr:row>
      <xdr:rowOff>221945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4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127042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212115</xdr:rowOff>
    </xdr:from>
    <xdr:to>
      <xdr:col>30</xdr:col>
      <xdr:colOff>25400</xdr:colOff>
      <xdr:row>33</xdr:row>
      <xdr:rowOff>212115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250254</xdr:rowOff>
    </xdr:from>
    <xdr:to>
      <xdr:col>29</xdr:col>
      <xdr:colOff>127000</xdr:colOff>
      <xdr:row>34</xdr:row>
      <xdr:rowOff>331750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517704"/>
          <a:ext cx="647700" cy="8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191076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174206</xdr:rowOff>
    </xdr:from>
    <xdr:to>
      <xdr:col>26</xdr:col>
      <xdr:colOff>50800</xdr:colOff>
      <xdr:row>34</xdr:row>
      <xdr:rowOff>250254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441656"/>
          <a:ext cx="698500" cy="7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274782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174206</xdr:rowOff>
    </xdr:from>
    <xdr:to>
      <xdr:col>22</xdr:col>
      <xdr:colOff>114300</xdr:colOff>
      <xdr:row>34</xdr:row>
      <xdr:rowOff>290449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441656"/>
          <a:ext cx="698500" cy="116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245978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179654</xdr:rowOff>
    </xdr:from>
    <xdr:to>
      <xdr:col>18</xdr:col>
      <xdr:colOff>177800</xdr:colOff>
      <xdr:row>34</xdr:row>
      <xdr:rowOff>290449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447104"/>
          <a:ext cx="698500" cy="11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257789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208449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280950</xdr:rowOff>
    </xdr:from>
    <xdr:to>
      <xdr:col>29</xdr:col>
      <xdr:colOff>177800</xdr:colOff>
      <xdr:row>35</xdr:row>
      <xdr:rowOff>39650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4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126027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199453</xdr:rowOff>
    </xdr:from>
    <xdr:to>
      <xdr:col>26</xdr:col>
      <xdr:colOff>101600</xdr:colOff>
      <xdr:row>34</xdr:row>
      <xdr:rowOff>301053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66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311230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35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123406</xdr:rowOff>
    </xdr:from>
    <xdr:to>
      <xdr:col>22</xdr:col>
      <xdr:colOff>165100</xdr:colOff>
      <xdr:row>34</xdr:row>
      <xdr:rowOff>225006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39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235183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15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239649</xdr:rowOff>
    </xdr:from>
    <xdr:to>
      <xdr:col>19</xdr:col>
      <xdr:colOff>38100</xdr:colOff>
      <xdr:row>34</xdr:row>
      <xdr:rowOff>341249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0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8526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7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128854</xdr:rowOff>
    </xdr:from>
    <xdr:to>
      <xdr:col>15</xdr:col>
      <xdr:colOff>101600</xdr:colOff>
      <xdr:row>34</xdr:row>
      <xdr:rowOff>230454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96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240631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156,930
152,786
331.50
76,665,057
72,929,697
3,568,119
37,642,120
60,129,176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45060</xdr:rowOff>
    </xdr:from>
    <xdr:to>
      <xdr:col>24</xdr:col>
      <xdr:colOff>63500</xdr:colOff>
      <xdr:row>34</xdr:row>
      <xdr:rowOff>92304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74360"/>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92304</xdr:rowOff>
    </xdr:from>
    <xdr:to>
      <xdr:col>19</xdr:col>
      <xdr:colOff>177800</xdr:colOff>
      <xdr:row>34</xdr:row>
      <xdr:rowOff>116383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21604"/>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151566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116383</xdr:rowOff>
    </xdr:from>
    <xdr:to>
      <xdr:col>15</xdr:col>
      <xdr:colOff>50800</xdr:colOff>
      <xdr:row>34</xdr:row>
      <xdr:rowOff>166599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45683"/>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140564</xdr:rowOff>
    </xdr:from>
    <xdr:to>
      <xdr:col>15</xdr:col>
      <xdr:colOff>101600</xdr:colOff>
      <xdr:row>37</xdr:row>
      <xdr:rowOff>70714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61841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166599</xdr:rowOff>
    </xdr:from>
    <xdr:to>
      <xdr:col>10</xdr:col>
      <xdr:colOff>114300</xdr:colOff>
      <xdr:row>35</xdr:row>
      <xdr:rowOff>24867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9589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138049</xdr:rowOff>
    </xdr:from>
    <xdr:to>
      <xdr:col>10</xdr:col>
      <xdr:colOff>165100</xdr:colOff>
      <xdr:row>37</xdr:row>
      <xdr:rowOff>68199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59326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149822</xdr:rowOff>
    </xdr:from>
    <xdr:to>
      <xdr:col>6</xdr:col>
      <xdr:colOff>38100</xdr:colOff>
      <xdr:row>37</xdr:row>
      <xdr:rowOff>79972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71099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165710</xdr:rowOff>
    </xdr:from>
    <xdr:to>
      <xdr:col>24</xdr:col>
      <xdr:colOff>114300</xdr:colOff>
      <xdr:row>34</xdr:row>
      <xdr:rowOff>95860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17137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41504</xdr:rowOff>
    </xdr:from>
    <xdr:to>
      <xdr:col>20</xdr:col>
      <xdr:colOff>38100</xdr:colOff>
      <xdr:row>34</xdr:row>
      <xdr:rowOff>143104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159631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65583</xdr:rowOff>
    </xdr:from>
    <xdr:to>
      <xdr:col>15</xdr:col>
      <xdr:colOff>101600</xdr:colOff>
      <xdr:row>34</xdr:row>
      <xdr:rowOff>167183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12260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115799</xdr:rowOff>
    </xdr:from>
    <xdr:to>
      <xdr:col>10</xdr:col>
      <xdr:colOff>165100</xdr:colOff>
      <xdr:row>35</xdr:row>
      <xdr:rowOff>45949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62476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2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145517</xdr:rowOff>
    </xdr:from>
    <xdr:to>
      <xdr:col>6</xdr:col>
      <xdr:colOff>38100</xdr:colOff>
      <xdr:row>35</xdr:row>
      <xdr:rowOff>75667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92194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5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138519</xdr:rowOff>
    </xdr:from>
    <xdr:to>
      <xdr:col>24</xdr:col>
      <xdr:colOff>62865</xdr:colOff>
      <xdr:row>58</xdr:row>
      <xdr:rowOff>85446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9569"/>
          <a:ext cx="1270" cy="148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85446</xdr:rowOff>
    </xdr:from>
    <xdr:to>
      <xdr:col>24</xdr:col>
      <xdr:colOff>152400</xdr:colOff>
      <xdr:row>58</xdr:row>
      <xdr:rowOff>85446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2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85196</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138519</xdr:rowOff>
    </xdr:from>
    <xdr:to>
      <xdr:col>24</xdr:col>
      <xdr:colOff>152400</xdr:colOff>
      <xdr:row>49</xdr:row>
      <xdr:rowOff>138519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30849</xdr:rowOff>
    </xdr:from>
    <xdr:to>
      <xdr:col>24</xdr:col>
      <xdr:colOff>63500</xdr:colOff>
      <xdr:row>56</xdr:row>
      <xdr:rowOff>171399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2049"/>
          <a:ext cx="838200" cy="14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115511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73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92634</xdr:rowOff>
    </xdr:from>
    <xdr:to>
      <xdr:col>24</xdr:col>
      <xdr:colOff>114300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171399</xdr:rowOff>
    </xdr:from>
    <xdr:to>
      <xdr:col>19</xdr:col>
      <xdr:colOff>177800</xdr:colOff>
      <xdr:row>57</xdr:row>
      <xdr:rowOff>14504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2599"/>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49429</xdr:rowOff>
    </xdr:from>
    <xdr:to>
      <xdr:col>20</xdr:col>
      <xdr:colOff>38100</xdr:colOff>
      <xdr:row>57</xdr:row>
      <xdr:rowOff>151029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142156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14504</xdr:rowOff>
    </xdr:from>
    <xdr:to>
      <xdr:col>15</xdr:col>
      <xdr:colOff>50800</xdr:colOff>
      <xdr:row>59</xdr:row>
      <xdr:rowOff>5435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87154"/>
          <a:ext cx="889000" cy="33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111303</xdr:rowOff>
    </xdr:from>
    <xdr:to>
      <xdr:col>15</xdr:col>
      <xdr:colOff>101600</xdr:colOff>
      <xdr:row>58</xdr:row>
      <xdr:rowOff>41453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32580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15646</xdr:rowOff>
    </xdr:from>
    <xdr:to>
      <xdr:col>10</xdr:col>
      <xdr:colOff>114300</xdr:colOff>
      <xdr:row>59</xdr:row>
      <xdr:rowOff>5435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59746"/>
          <a:ext cx="889000" cy="1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104292</xdr:rowOff>
    </xdr:from>
    <xdr:to>
      <xdr:col>10</xdr:col>
      <xdr:colOff>165100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50969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104749</xdr:rowOff>
    </xdr:from>
    <xdr:to>
      <xdr:col>6</xdr:col>
      <xdr:colOff>38100</xdr:colOff>
      <xdr:row>59</xdr:row>
      <xdr:rowOff>34899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26026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4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151499</xdr:rowOff>
    </xdr:from>
    <xdr:to>
      <xdr:col>24</xdr:col>
      <xdr:colOff>114300</xdr:colOff>
      <xdr:row>56</xdr:row>
      <xdr:rowOff>81649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129926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5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120599</xdr:rowOff>
    </xdr:from>
    <xdr:to>
      <xdr:col>20</xdr:col>
      <xdr:colOff>38100</xdr:colOff>
      <xdr:row>57</xdr:row>
      <xdr:rowOff>50749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67276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135154</xdr:rowOff>
    </xdr:from>
    <xdr:to>
      <xdr:col>15</xdr:col>
      <xdr:colOff>101600</xdr:colOff>
      <xdr:row>57</xdr:row>
      <xdr:rowOff>65304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81831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126085</xdr:rowOff>
    </xdr:from>
    <xdr:to>
      <xdr:col>10</xdr:col>
      <xdr:colOff>165100</xdr:colOff>
      <xdr:row>59</xdr:row>
      <xdr:rowOff>56235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47362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6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136296</xdr:rowOff>
    </xdr:from>
    <xdr:to>
      <xdr:col>6</xdr:col>
      <xdr:colOff>38100</xdr:colOff>
      <xdr:row>58</xdr:row>
      <xdr:rowOff>66446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82973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80428</xdr:rowOff>
    </xdr:from>
    <xdr:to>
      <xdr:col>24</xdr:col>
      <xdr:colOff>63500</xdr:colOff>
      <xdr:row>78</xdr:row>
      <xdr:rowOff>89081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53528"/>
          <a:ext cx="8382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130391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646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89081</xdr:rowOff>
    </xdr:from>
    <xdr:to>
      <xdr:col>19</xdr:col>
      <xdr:colOff>177800</xdr:colOff>
      <xdr:row>78</xdr:row>
      <xdr:rowOff>104756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62181"/>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85542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6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104756</xdr:rowOff>
    </xdr:from>
    <xdr:to>
      <xdr:col>15</xdr:col>
      <xdr:colOff>50800</xdr:colOff>
      <xdr:row>78</xdr:row>
      <xdr:rowOff>110308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77856"/>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6512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69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98389</xdr:rowOff>
    </xdr:from>
    <xdr:to>
      <xdr:col>10</xdr:col>
      <xdr:colOff>114300</xdr:colOff>
      <xdr:row>78</xdr:row>
      <xdr:rowOff>110308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1489"/>
          <a:ext cx="8890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140080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65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144815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6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29628</xdr:rowOff>
    </xdr:from>
    <xdr:to>
      <xdr:col>24</xdr:col>
      <xdr:colOff>114300</xdr:colOff>
      <xdr:row>78</xdr:row>
      <xdr:rowOff>131228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116005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38281</xdr:rowOff>
    </xdr:from>
    <xdr:to>
      <xdr:col>20</xdr:col>
      <xdr:colOff>38100</xdr:colOff>
      <xdr:row>78</xdr:row>
      <xdr:rowOff>139881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131008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53956</xdr:rowOff>
    </xdr:from>
    <xdr:to>
      <xdr:col>15</xdr:col>
      <xdr:colOff>101600</xdr:colOff>
      <xdr:row>78</xdr:row>
      <xdr:rowOff>155556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146683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59508</xdr:rowOff>
    </xdr:from>
    <xdr:to>
      <xdr:col>10</xdr:col>
      <xdr:colOff>165100</xdr:colOff>
      <xdr:row>78</xdr:row>
      <xdr:rowOff>161108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152235</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2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47589</xdr:rowOff>
    </xdr:from>
    <xdr:to>
      <xdr:col>6</xdr:col>
      <xdr:colOff>38100</xdr:colOff>
      <xdr:row>78</xdr:row>
      <xdr:rowOff>149189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140316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18379</xdr:rowOff>
    </xdr:from>
    <xdr:to>
      <xdr:col>24</xdr:col>
      <xdr:colOff>62865</xdr:colOff>
      <xdr:row>97</xdr:row>
      <xdr:rowOff>145349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48879"/>
          <a:ext cx="1270" cy="1327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149176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145349</xdr:rowOff>
    </xdr:from>
    <xdr:to>
      <xdr:col>24</xdr:col>
      <xdr:colOff>152400</xdr:colOff>
      <xdr:row>97</xdr:row>
      <xdr:rowOff>145349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136506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2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18379</xdr:rowOff>
    </xdr:from>
    <xdr:to>
      <xdr:col>24</xdr:col>
      <xdr:colOff>152400</xdr:colOff>
      <xdr:row>90</xdr:row>
      <xdr:rowOff>18379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4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129347</xdr:rowOff>
    </xdr:from>
    <xdr:to>
      <xdr:col>24</xdr:col>
      <xdr:colOff>63500</xdr:colOff>
      <xdr:row>98</xdr:row>
      <xdr:rowOff>24845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074197"/>
          <a:ext cx="838200" cy="75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86693</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3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108266</xdr:rowOff>
    </xdr:from>
    <xdr:to>
      <xdr:col>24</xdr:col>
      <xdr:colOff>114300</xdr:colOff>
      <xdr:row>94</xdr:row>
      <xdr:rowOff>38416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0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2736</xdr:rowOff>
    </xdr:from>
    <xdr:to>
      <xdr:col>19</xdr:col>
      <xdr:colOff>177800</xdr:colOff>
      <xdr:row>98</xdr:row>
      <xdr:rowOff>24845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804836"/>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167244</xdr:rowOff>
    </xdr:from>
    <xdr:to>
      <xdr:col>20</xdr:col>
      <xdr:colOff>38100</xdr:colOff>
      <xdr:row>98</xdr:row>
      <xdr:rowOff>97394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7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88521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8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2736</xdr:rowOff>
    </xdr:from>
    <xdr:to>
      <xdr:col>15</xdr:col>
      <xdr:colOff>50800</xdr:colOff>
      <xdr:row>99</xdr:row>
      <xdr:rowOff>35230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04836"/>
          <a:ext cx="889000" cy="2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58365</xdr:rowOff>
    </xdr:from>
    <xdr:to>
      <xdr:col>15</xdr:col>
      <xdr:colOff>101600</xdr:colOff>
      <xdr:row>98</xdr:row>
      <xdr:rowOff>159965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8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151092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9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35230</xdr:rowOff>
    </xdr:from>
    <xdr:to>
      <xdr:col>10</xdr:col>
      <xdr:colOff>114300</xdr:colOff>
      <xdr:row>99</xdr:row>
      <xdr:rowOff>65308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7008780"/>
          <a:ext cx="889000" cy="3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21430</xdr:rowOff>
    </xdr:from>
    <xdr:to>
      <xdr:col>10</xdr:col>
      <xdr:colOff>165100</xdr:colOff>
      <xdr:row>99</xdr:row>
      <xdr:rowOff>123030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99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114157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70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18295</xdr:rowOff>
    </xdr:from>
    <xdr:to>
      <xdr:col>6</xdr:col>
      <xdr:colOff>38100</xdr:colOff>
      <xdr:row>99</xdr:row>
      <xdr:rowOff>119895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9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111022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70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78547</xdr:rowOff>
    </xdr:from>
    <xdr:to>
      <xdr:col>24</xdr:col>
      <xdr:colOff>114300</xdr:colOff>
      <xdr:row>94</xdr:row>
      <xdr:rowOff>8697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2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101424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7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145495</xdr:rowOff>
    </xdr:from>
    <xdr:to>
      <xdr:col>20</xdr:col>
      <xdr:colOff>38100</xdr:colOff>
      <xdr:row>98</xdr:row>
      <xdr:rowOff>75645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92172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5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123386</xdr:rowOff>
    </xdr:from>
    <xdr:to>
      <xdr:col>15</xdr:col>
      <xdr:colOff>101600</xdr:colOff>
      <xdr:row>98</xdr:row>
      <xdr:rowOff>53536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70063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52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155880</xdr:rowOff>
    </xdr:from>
    <xdr:to>
      <xdr:col>10</xdr:col>
      <xdr:colOff>165100</xdr:colOff>
      <xdr:row>99</xdr:row>
      <xdr:rowOff>86030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102557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3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14508</xdr:rowOff>
    </xdr:from>
    <xdr:to>
      <xdr:col>6</xdr:col>
      <xdr:colOff>38100</xdr:colOff>
      <xdr:row>99</xdr:row>
      <xdr:rowOff>116108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132635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6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132221</xdr:rowOff>
    </xdr:from>
    <xdr:to>
      <xdr:col>54</xdr:col>
      <xdr:colOff>189865</xdr:colOff>
      <xdr:row>38</xdr:row>
      <xdr:rowOff>2638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961521"/>
          <a:ext cx="1270" cy="556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6465</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2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2638</xdr:rowOff>
    </xdr:from>
    <xdr:to>
      <xdr:col>55</xdr:col>
      <xdr:colOff>88900</xdr:colOff>
      <xdr:row>38</xdr:row>
      <xdr:rowOff>2638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1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78898</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73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132221</xdr:rowOff>
    </xdr:from>
    <xdr:to>
      <xdr:col>55</xdr:col>
      <xdr:colOff>88900</xdr:colOff>
      <xdr:row>34</xdr:row>
      <xdr:rowOff>132221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961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9322</xdr:rowOff>
    </xdr:from>
    <xdr:to>
      <xdr:col>55</xdr:col>
      <xdr:colOff>0</xdr:colOff>
      <xdr:row>37</xdr:row>
      <xdr:rowOff>33194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152822"/>
          <a:ext cx="838200" cy="12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104593</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5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81716</xdr:rowOff>
    </xdr:from>
    <xdr:to>
      <xdr:col>55</xdr:col>
      <xdr:colOff>50800</xdr:colOff>
      <xdr:row>37</xdr:row>
      <xdr:rowOff>11866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25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9322</xdr:rowOff>
    </xdr:from>
    <xdr:to>
      <xdr:col>50</xdr:col>
      <xdr:colOff>114300</xdr:colOff>
      <xdr:row>37</xdr:row>
      <xdr:rowOff>68007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152822"/>
          <a:ext cx="889000" cy="125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19667</xdr:rowOff>
    </xdr:from>
    <xdr:to>
      <xdr:col>50</xdr:col>
      <xdr:colOff>165100</xdr:colOff>
      <xdr:row>30</xdr:row>
      <xdr:rowOff>121267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1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112394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25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68007</xdr:rowOff>
    </xdr:from>
    <xdr:to>
      <xdr:col>45</xdr:col>
      <xdr:colOff>177800</xdr:colOff>
      <xdr:row>37</xdr:row>
      <xdr:rowOff>95657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11657"/>
          <a:ext cx="889000" cy="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168464</xdr:rowOff>
    </xdr:from>
    <xdr:to>
      <xdr:col>46</xdr:col>
      <xdr:colOff>38100</xdr:colOff>
      <xdr:row>37</xdr:row>
      <xdr:rowOff>98614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115141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1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95657</xdr:rowOff>
    </xdr:from>
    <xdr:to>
      <xdr:col>41</xdr:col>
      <xdr:colOff>50800</xdr:colOff>
      <xdr:row>38</xdr:row>
      <xdr:rowOff>109383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39307"/>
          <a:ext cx="889000" cy="18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41253</xdr:rowOff>
    </xdr:from>
    <xdr:to>
      <xdr:col>41</xdr:col>
      <xdr:colOff>101600</xdr:colOff>
      <xdr:row>37</xdr:row>
      <xdr:rowOff>142853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8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159380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6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56330</xdr:rowOff>
    </xdr:from>
    <xdr:to>
      <xdr:col>36</xdr:col>
      <xdr:colOff>165100</xdr:colOff>
      <xdr:row>37</xdr:row>
      <xdr:rowOff>157930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3007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153844</xdr:rowOff>
    </xdr:from>
    <xdr:to>
      <xdr:col>55</xdr:col>
      <xdr:colOff>50800</xdr:colOff>
      <xdr:row>37</xdr:row>
      <xdr:rowOff>83994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2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132271</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129972</xdr:rowOff>
    </xdr:from>
    <xdr:to>
      <xdr:col>50</xdr:col>
      <xdr:colOff>165100</xdr:colOff>
      <xdr:row>30</xdr:row>
      <xdr:rowOff>60122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10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76649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487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17207</xdr:rowOff>
    </xdr:from>
    <xdr:to>
      <xdr:col>46</xdr:col>
      <xdr:colOff>38100</xdr:colOff>
      <xdr:row>37</xdr:row>
      <xdr:rowOff>118807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109934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5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44857</xdr:rowOff>
    </xdr:from>
    <xdr:to>
      <xdr:col>41</xdr:col>
      <xdr:colOff>101600</xdr:colOff>
      <xdr:row>37</xdr:row>
      <xdr:rowOff>146457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137583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8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58583</xdr:rowOff>
    </xdr:from>
    <xdr:to>
      <xdr:col>36</xdr:col>
      <xdr:colOff>165100</xdr:colOff>
      <xdr:row>38</xdr:row>
      <xdr:rowOff>160183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151310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6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157612</xdr:rowOff>
    </xdr:from>
    <xdr:to>
      <xdr:col>55</xdr:col>
      <xdr:colOff>0</xdr:colOff>
      <xdr:row>57</xdr:row>
      <xdr:rowOff>132597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587362"/>
          <a:ext cx="838200" cy="31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51133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48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157612</xdr:rowOff>
    </xdr:from>
    <xdr:to>
      <xdr:col>50</xdr:col>
      <xdr:colOff>114300</xdr:colOff>
      <xdr:row>56</xdr:row>
      <xdr:rowOff>142346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587362"/>
          <a:ext cx="889000" cy="15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22759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28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142346</xdr:rowOff>
    </xdr:from>
    <xdr:to>
      <xdr:col>45</xdr:col>
      <xdr:colOff>177800</xdr:colOff>
      <xdr:row>57</xdr:row>
      <xdr:rowOff>163344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743546"/>
          <a:ext cx="889000" cy="19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81918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3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147489</xdr:rowOff>
    </xdr:from>
    <xdr:to>
      <xdr:col>41</xdr:col>
      <xdr:colOff>50800</xdr:colOff>
      <xdr:row>57</xdr:row>
      <xdr:rowOff>163344</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a:off x="6972300" y="9748689"/>
          <a:ext cx="889000" cy="18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50861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4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160083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41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81797</xdr:rowOff>
    </xdr:from>
    <xdr:to>
      <xdr:col>55</xdr:col>
      <xdr:colOff>50800</xdr:colOff>
      <xdr:row>58</xdr:row>
      <xdr:rowOff>11947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85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60224</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8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106812</xdr:rowOff>
    </xdr:from>
    <xdr:to>
      <xdr:col>50</xdr:col>
      <xdr:colOff>165100</xdr:colOff>
      <xdr:row>56</xdr:row>
      <xdr:rowOff>36962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5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28089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6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91546</xdr:rowOff>
    </xdr:from>
    <xdr:to>
      <xdr:col>46</xdr:col>
      <xdr:colOff>38100</xdr:colOff>
      <xdr:row>57</xdr:row>
      <xdr:rowOff>21696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69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12823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78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112544</xdr:rowOff>
    </xdr:from>
    <xdr:to>
      <xdr:col>41</xdr:col>
      <xdr:colOff>101600</xdr:colOff>
      <xdr:row>58</xdr:row>
      <xdr:rowOff>42694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8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33821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9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96689</xdr:rowOff>
    </xdr:from>
    <xdr:to>
      <xdr:col>36</xdr:col>
      <xdr:colOff>165100</xdr:colOff>
      <xdr:row>57</xdr:row>
      <xdr:rowOff>26839</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6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17966</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79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22161</xdr:rowOff>
    </xdr:from>
    <xdr:to>
      <xdr:col>55</xdr:col>
      <xdr:colOff>0</xdr:colOff>
      <xdr:row>78</xdr:row>
      <xdr:rowOff>69177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3052361"/>
          <a:ext cx="838200" cy="3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36206</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066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22161</xdr:rowOff>
    </xdr:from>
    <xdr:to>
      <xdr:col>50</xdr:col>
      <xdr:colOff>114300</xdr:colOff>
      <xdr:row>76</xdr:row>
      <xdr:rowOff>34525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8750300" y="13052361"/>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63612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2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34525</xdr:rowOff>
    </xdr:from>
    <xdr:to>
      <xdr:col>45</xdr:col>
      <xdr:colOff>177800</xdr:colOff>
      <xdr:row>77</xdr:row>
      <xdr:rowOff>41478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3064725"/>
          <a:ext cx="889000" cy="17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118552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10161</xdr:rowOff>
    </xdr:from>
    <xdr:to>
      <xdr:col>41</xdr:col>
      <xdr:colOff>50800</xdr:colOff>
      <xdr:row>77</xdr:row>
      <xdr:rowOff>41478</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6972300" y="13211811"/>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149547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35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155281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3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18377</xdr:rowOff>
    </xdr:from>
    <xdr:to>
      <xdr:col>55</xdr:col>
      <xdr:colOff>50800</xdr:colOff>
      <xdr:row>78</xdr:row>
      <xdr:rowOff>119977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3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168254</xdr:rowOff>
    </xdr:from>
    <xdr:ext cx="469744"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33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142811</xdr:rowOff>
    </xdr:from>
    <xdr:to>
      <xdr:col>50</xdr:col>
      <xdr:colOff>165100</xdr:colOff>
      <xdr:row>76</xdr:row>
      <xdr:rowOff>72961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300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89488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372111" y="127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155175</xdr:rowOff>
    </xdr:from>
    <xdr:to>
      <xdr:col>46</xdr:col>
      <xdr:colOff>38100</xdr:colOff>
      <xdr:row>76</xdr:row>
      <xdr:rowOff>85325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301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101852</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83111" y="1278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162128</xdr:rowOff>
    </xdr:from>
    <xdr:to>
      <xdr:col>41</xdr:col>
      <xdr:colOff>101600</xdr:colOff>
      <xdr:row>77</xdr:row>
      <xdr:rowOff>92278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3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108805</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594111" y="129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130811</xdr:rowOff>
    </xdr:from>
    <xdr:to>
      <xdr:col>36</xdr:col>
      <xdr:colOff>165100</xdr:colOff>
      <xdr:row>77</xdr:row>
      <xdr:rowOff>60961</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31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77487</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05111" y="1293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71737</xdr:rowOff>
    </xdr:from>
    <xdr:to>
      <xdr:col>54</xdr:col>
      <xdr:colOff>189865</xdr:colOff>
      <xdr:row>97</xdr:row>
      <xdr:rowOff>113433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02237"/>
          <a:ext cx="1270" cy="1241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117260</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7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113433</xdr:rowOff>
    </xdr:from>
    <xdr:to>
      <xdr:col>55</xdr:col>
      <xdr:colOff>88900</xdr:colOff>
      <xdr:row>97</xdr:row>
      <xdr:rowOff>113433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74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18414</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71737</xdr:rowOff>
    </xdr:from>
    <xdr:to>
      <xdr:col>55</xdr:col>
      <xdr:colOff>88900</xdr:colOff>
      <xdr:row>90</xdr:row>
      <xdr:rowOff>71737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0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31389</xdr:rowOff>
    </xdr:from>
    <xdr:to>
      <xdr:col>55</xdr:col>
      <xdr:colOff>0</xdr:colOff>
      <xdr:row>95</xdr:row>
      <xdr:rowOff>136683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319139"/>
          <a:ext cx="838200" cy="10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139062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25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160635</xdr:rowOff>
    </xdr:from>
    <xdr:to>
      <xdr:col>55</xdr:col>
      <xdr:colOff>50800</xdr:colOff>
      <xdr:row>95</xdr:row>
      <xdr:rowOff>90785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2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136683</xdr:rowOff>
    </xdr:from>
    <xdr:to>
      <xdr:col>50</xdr:col>
      <xdr:colOff>114300</xdr:colOff>
      <xdr:row>97</xdr:row>
      <xdr:rowOff>32463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424433"/>
          <a:ext cx="889000" cy="2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38426</xdr:rowOff>
    </xdr:from>
    <xdr:to>
      <xdr:col>50</xdr:col>
      <xdr:colOff>165100</xdr:colOff>
      <xdr:row>94</xdr:row>
      <xdr:rowOff>140026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1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156553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59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22817</xdr:rowOff>
    </xdr:from>
    <xdr:to>
      <xdr:col>45</xdr:col>
      <xdr:colOff>177800</xdr:colOff>
      <xdr:row>97</xdr:row>
      <xdr:rowOff>32463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653467"/>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63799</xdr:rowOff>
    </xdr:from>
    <xdr:to>
      <xdr:col>46</xdr:col>
      <xdr:colOff>38100</xdr:colOff>
      <xdr:row>94</xdr:row>
      <xdr:rowOff>165399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18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59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150924</xdr:rowOff>
    </xdr:from>
    <xdr:to>
      <xdr:col>41</xdr:col>
      <xdr:colOff>50800</xdr:colOff>
      <xdr:row>97</xdr:row>
      <xdr:rowOff>22817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610124"/>
          <a:ext cx="8890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44529</xdr:rowOff>
    </xdr:from>
    <xdr:to>
      <xdr:col>41</xdr:col>
      <xdr:colOff>101600</xdr:colOff>
      <xdr:row>95</xdr:row>
      <xdr:rowOff>146129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33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162656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10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157138</xdr:rowOff>
    </xdr:from>
    <xdr:to>
      <xdr:col>36</xdr:col>
      <xdr:colOff>165100</xdr:colOff>
      <xdr:row>95</xdr:row>
      <xdr:rowOff>87288</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27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103815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04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152039</xdr:rowOff>
    </xdr:from>
    <xdr:to>
      <xdr:col>55</xdr:col>
      <xdr:colOff>50800</xdr:colOff>
      <xdr:row>95</xdr:row>
      <xdr:rowOff>82189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2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3466</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1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85883</xdr:rowOff>
    </xdr:from>
    <xdr:to>
      <xdr:col>50</xdr:col>
      <xdr:colOff>165100</xdr:colOff>
      <xdr:row>96</xdr:row>
      <xdr:rowOff>16033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3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7160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46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153113</xdr:rowOff>
    </xdr:from>
    <xdr:to>
      <xdr:col>46</xdr:col>
      <xdr:colOff>38100</xdr:colOff>
      <xdr:row>97</xdr:row>
      <xdr:rowOff>83263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74390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143467</xdr:rowOff>
    </xdr:from>
    <xdr:to>
      <xdr:col>41</xdr:col>
      <xdr:colOff>101600</xdr:colOff>
      <xdr:row>97</xdr:row>
      <xdr:rowOff>73617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64744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6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100124</xdr:rowOff>
    </xdr:from>
    <xdr:to>
      <xdr:col>36</xdr:col>
      <xdr:colOff>165100</xdr:colOff>
      <xdr:row>97</xdr:row>
      <xdr:rowOff>30274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55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21401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65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35725</xdr:rowOff>
    </xdr:from>
    <xdr:to>
      <xdr:col>85</xdr:col>
      <xdr:colOff>127000</xdr:colOff>
      <xdr:row>38</xdr:row>
      <xdr:rowOff>168846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036475"/>
          <a:ext cx="838200" cy="6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40797</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84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35725</xdr:rowOff>
    </xdr:from>
    <xdr:to>
      <xdr:col>81</xdr:col>
      <xdr:colOff>50800</xdr:colOff>
      <xdr:row>35</xdr:row>
      <xdr:rowOff>118669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036475"/>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80853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59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118669</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119419"/>
          <a:ext cx="889000" cy="6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130992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39878</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26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4830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95165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118046</xdr:rowOff>
    </xdr:from>
    <xdr:to>
      <xdr:col>85</xdr:col>
      <xdr:colOff>177800</xdr:colOff>
      <xdr:row>39</xdr:row>
      <xdr:rowOff>48196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32973</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4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156375</xdr:rowOff>
    </xdr:from>
    <xdr:to>
      <xdr:col>81</xdr:col>
      <xdr:colOff>101600</xdr:colOff>
      <xdr:row>35</xdr:row>
      <xdr:rowOff>86525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598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103052</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14111" y="576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67869</xdr:rowOff>
    </xdr:from>
    <xdr:to>
      <xdr:col>76</xdr:col>
      <xdr:colOff>165100</xdr:colOff>
      <xdr:row>35</xdr:row>
      <xdr:rowOff>169469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0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14546</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25111" y="584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160528</xdr:rowOff>
    </xdr:from>
    <xdr:to>
      <xdr:col>67</xdr:col>
      <xdr:colOff>101600</xdr:colOff>
      <xdr:row>39</xdr:row>
      <xdr:rowOff>90678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81805</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122231</xdr:rowOff>
    </xdr:from>
    <xdr:to>
      <xdr:col>85</xdr:col>
      <xdr:colOff>127000</xdr:colOff>
      <xdr:row>74</xdr:row>
      <xdr:rowOff>125413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809531"/>
          <a:ext cx="8382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122362</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0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122231</xdr:rowOff>
    </xdr:from>
    <xdr:to>
      <xdr:col>81</xdr:col>
      <xdr:colOff>50800</xdr:colOff>
      <xdr:row>74</xdr:row>
      <xdr:rowOff>129318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80953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90340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129318</xdr:rowOff>
    </xdr:from>
    <xdr:to>
      <xdr:col>76</xdr:col>
      <xdr:colOff>114300</xdr:colOff>
      <xdr:row>74</xdr:row>
      <xdr:rowOff>153168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816618"/>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69899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79121</xdr:rowOff>
    </xdr:from>
    <xdr:to>
      <xdr:col>71</xdr:col>
      <xdr:colOff>177800</xdr:colOff>
      <xdr:row>74</xdr:row>
      <xdr:rowOff>153168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766421"/>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81177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62831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74613</xdr:rowOff>
    </xdr:from>
    <xdr:to>
      <xdr:col>85</xdr:col>
      <xdr:colOff>177800</xdr:colOff>
      <xdr:row>75</xdr:row>
      <xdr:rowOff>4763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7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97490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6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71431</xdr:rowOff>
    </xdr:from>
    <xdr:to>
      <xdr:col>81</xdr:col>
      <xdr:colOff>101600</xdr:colOff>
      <xdr:row>75</xdr:row>
      <xdr:rowOff>1581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7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18108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5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78518</xdr:rowOff>
    </xdr:from>
    <xdr:to>
      <xdr:col>76</xdr:col>
      <xdr:colOff>165100</xdr:colOff>
      <xdr:row>75</xdr:row>
      <xdr:rowOff>8668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7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25195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5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102368</xdr:rowOff>
    </xdr:from>
    <xdr:to>
      <xdr:col>72</xdr:col>
      <xdr:colOff>38100</xdr:colOff>
      <xdr:row>75</xdr:row>
      <xdr:rowOff>32518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7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49045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5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28321</xdr:rowOff>
    </xdr:from>
    <xdr:to>
      <xdr:col>67</xdr:col>
      <xdr:colOff>101600</xdr:colOff>
      <xdr:row>74</xdr:row>
      <xdr:rowOff>129921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7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146448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49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29449</xdr:rowOff>
    </xdr:from>
    <xdr:to>
      <xdr:col>85</xdr:col>
      <xdr:colOff>127000</xdr:colOff>
      <xdr:row>95</xdr:row>
      <xdr:rowOff>130132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5802849"/>
          <a:ext cx="838200" cy="6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16121</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75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130132</xdr:rowOff>
    </xdr:from>
    <xdr:to>
      <xdr:col>81</xdr:col>
      <xdr:colOff>50800</xdr:colOff>
      <xdr:row>97</xdr:row>
      <xdr:rowOff>110995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417882"/>
          <a:ext cx="889000" cy="3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79802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97082</xdr:rowOff>
    </xdr:from>
    <xdr:to>
      <xdr:col>76</xdr:col>
      <xdr:colOff>114300</xdr:colOff>
      <xdr:row>97</xdr:row>
      <xdr:rowOff>110995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27732"/>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530</xdr:rowOff>
    </xdr:from>
    <xdr:to>
      <xdr:col>76</xdr:col>
      <xdr:colOff>165100</xdr:colOff>
      <xdr:row>98</xdr:row>
      <xdr:rowOff>102130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93257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8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97082</xdr:rowOff>
    </xdr:from>
    <xdr:to>
      <xdr:col>71</xdr:col>
      <xdr:colOff>177800</xdr:colOff>
      <xdr:row>98</xdr:row>
      <xdr:rowOff>16191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27732"/>
          <a:ext cx="889000" cy="9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19242</xdr:rowOff>
    </xdr:from>
    <xdr:to>
      <xdr:col>72</xdr:col>
      <xdr:colOff>38100</xdr:colOff>
      <xdr:row>98</xdr:row>
      <xdr:rowOff>120842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111969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1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26623</xdr:rowOff>
    </xdr:from>
    <xdr:to>
      <xdr:col>67</xdr:col>
      <xdr:colOff>101600</xdr:colOff>
      <xdr:row>98</xdr:row>
      <xdr:rowOff>128223</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119350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2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150099</xdr:rowOff>
    </xdr:from>
    <xdr:to>
      <xdr:col>85</xdr:col>
      <xdr:colOff>177800</xdr:colOff>
      <xdr:row>92</xdr:row>
      <xdr:rowOff>80249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57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1526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56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79332</xdr:rowOff>
    </xdr:from>
    <xdr:to>
      <xdr:col>81</xdr:col>
      <xdr:colOff>101600</xdr:colOff>
      <xdr:row>96</xdr:row>
      <xdr:rowOff>9482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3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26009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14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60195</xdr:rowOff>
    </xdr:from>
    <xdr:to>
      <xdr:col>76</xdr:col>
      <xdr:colOff>165100</xdr:colOff>
      <xdr:row>97</xdr:row>
      <xdr:rowOff>161795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6872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46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46282</xdr:rowOff>
    </xdr:from>
    <xdr:to>
      <xdr:col>72</xdr:col>
      <xdr:colOff>38100</xdr:colOff>
      <xdr:row>97</xdr:row>
      <xdr:rowOff>147882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7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164409</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45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136841</xdr:rowOff>
    </xdr:from>
    <xdr:to>
      <xdr:col>67</xdr:col>
      <xdr:colOff>101600</xdr:colOff>
      <xdr:row>98</xdr:row>
      <xdr:rowOff>66991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6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83518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54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138574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39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71518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44323</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2176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39370</xdr:rowOff>
    </xdr:from>
    <xdr:to>
      <xdr:col>102</xdr:col>
      <xdr:colOff>114300</xdr:colOff>
      <xdr:row>39</xdr:row>
      <xdr:rowOff>44323</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2592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69105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87266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164973</xdr:rowOff>
    </xdr:from>
    <xdr:to>
      <xdr:col>102</xdr:col>
      <xdr:colOff>165100</xdr:colOff>
      <xdr:row>39</xdr:row>
      <xdr:rowOff>95123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86250</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160020</xdr:rowOff>
    </xdr:from>
    <xdr:to>
      <xdr:col>98</xdr:col>
      <xdr:colOff>38100</xdr:colOff>
      <xdr:row>39</xdr:row>
      <xdr:rowOff>90170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81297</xdr:rowOff>
    </xdr:from>
    <xdr:ext cx="313932"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99333" y="6767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35192</xdr:rowOff>
    </xdr:from>
    <xdr:to>
      <xdr:col>116</xdr:col>
      <xdr:colOff>63500</xdr:colOff>
      <xdr:row>54</xdr:row>
      <xdr:rowOff>95771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9293492"/>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150766</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5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95771</xdr:rowOff>
    </xdr:from>
    <xdr:to>
      <xdr:col>111</xdr:col>
      <xdr:colOff>177800</xdr:colOff>
      <xdr:row>55</xdr:row>
      <xdr:rowOff>126327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9354071"/>
          <a:ext cx="889000" cy="2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95331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8789</xdr:rowOff>
    </xdr:from>
    <xdr:to>
      <xdr:col>107</xdr:col>
      <xdr:colOff>50800</xdr:colOff>
      <xdr:row>55</xdr:row>
      <xdr:rowOff>126327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438539"/>
          <a:ext cx="8890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97464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122021</xdr:rowOff>
    </xdr:from>
    <xdr:to>
      <xdr:col>102</xdr:col>
      <xdr:colOff>114300</xdr:colOff>
      <xdr:row>55</xdr:row>
      <xdr:rowOff>8789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380321"/>
          <a:ext cx="889000" cy="5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76433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49954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155842</xdr:rowOff>
    </xdr:from>
    <xdr:to>
      <xdr:col>116</xdr:col>
      <xdr:colOff>114300</xdr:colOff>
      <xdr:row>54</xdr:row>
      <xdr:rowOff>85992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2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7269</xdr:rowOff>
    </xdr:from>
    <xdr:ext cx="534377"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0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44971</xdr:rowOff>
    </xdr:from>
    <xdr:to>
      <xdr:col>112</xdr:col>
      <xdr:colOff>38100</xdr:colOff>
      <xdr:row>54</xdr:row>
      <xdr:rowOff>146571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3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163098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56111" y="907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75527</xdr:rowOff>
    </xdr:from>
    <xdr:to>
      <xdr:col>107</xdr:col>
      <xdr:colOff>101600</xdr:colOff>
      <xdr:row>56</xdr:row>
      <xdr:rowOff>5677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22204</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67111" y="92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129439</xdr:rowOff>
    </xdr:from>
    <xdr:to>
      <xdr:col>102</xdr:col>
      <xdr:colOff>165100</xdr:colOff>
      <xdr:row>55</xdr:row>
      <xdr:rowOff>59589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3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76116</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278111" y="91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71221</xdr:rowOff>
    </xdr:from>
    <xdr:to>
      <xdr:col>98</xdr:col>
      <xdr:colOff>38100</xdr:colOff>
      <xdr:row>55</xdr:row>
      <xdr:rowOff>1371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3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17898</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389111" y="91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98437</xdr:rowOff>
    </xdr:from>
    <xdr:to>
      <xdr:col>116</xdr:col>
      <xdr:colOff>63500</xdr:colOff>
      <xdr:row>75</xdr:row>
      <xdr:rowOff>124422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957187"/>
          <a:ext cx="8382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3776</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124422</xdr:rowOff>
    </xdr:from>
    <xdr:to>
      <xdr:col>111</xdr:col>
      <xdr:colOff>177800</xdr:colOff>
      <xdr:row>75</xdr:row>
      <xdr:rowOff>144996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9831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131945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144996</xdr:rowOff>
    </xdr:from>
    <xdr:to>
      <xdr:col>107</xdr:col>
      <xdr:colOff>50800</xdr:colOff>
      <xdr:row>76</xdr:row>
      <xdr:rowOff>21743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003746"/>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85386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33096</xdr:rowOff>
    </xdr:from>
    <xdr:to>
      <xdr:col>102</xdr:col>
      <xdr:colOff>114300</xdr:colOff>
      <xdr:row>76</xdr:row>
      <xdr:rowOff>21743</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2377496"/>
          <a:ext cx="889000" cy="6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146067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93654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47637</xdr:rowOff>
    </xdr:from>
    <xdr:to>
      <xdr:col>116</xdr:col>
      <xdr:colOff>114300</xdr:colOff>
      <xdr:row>75</xdr:row>
      <xdr:rowOff>149237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90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70514</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7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73622</xdr:rowOff>
    </xdr:from>
    <xdr:to>
      <xdr:col>112</xdr:col>
      <xdr:colOff>38100</xdr:colOff>
      <xdr:row>76</xdr:row>
      <xdr:rowOff>3772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9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20299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7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94196</xdr:rowOff>
    </xdr:from>
    <xdr:to>
      <xdr:col>107</xdr:col>
      <xdr:colOff>101600</xdr:colOff>
      <xdr:row>76</xdr:row>
      <xdr:rowOff>24346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9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40873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7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142392</xdr:rowOff>
    </xdr:from>
    <xdr:to>
      <xdr:col>102</xdr:col>
      <xdr:colOff>165100</xdr:colOff>
      <xdr:row>76</xdr:row>
      <xdr:rowOff>72541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001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63670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09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153746</xdr:rowOff>
    </xdr:from>
    <xdr:to>
      <xdr:col>98</xdr:col>
      <xdr:colOff>38100</xdr:colOff>
      <xdr:row>72</xdr:row>
      <xdr:rowOff>83896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3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100423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1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依然として類似団体平均・県内平均を上回っているが、その差が小さくなっている。会計年度任用職員による人件費の増加もあったが、職員定数の減やワークライフバランスを考慮した職員の時間外勤務手当の減少が要因と考えられる。今後も効率的な組織改編を進め、定員適正化計画に基づく職員数の削減を進める。</a:t>
          </a:r>
        </a:p>
        <a:p>
          <a:r>
            <a:rPr kumimoji="1" lang="ja-JP" altLang="en-US" sz="1200">
              <a:latin typeface="ＭＳ Ｐゴシック" panose="020B0600070205080204" pitchFamily="50" charset="-128"/>
              <a:ea typeface="ＭＳ Ｐゴシック" panose="020B0600070205080204" pitchFamily="50" charset="-128"/>
            </a:rPr>
            <a:t>　維持補修費は、全国・県内・類似団体の何れの平均値と比較しても低い数値となっている。これは、老朽化の進む施設等に対する早期段階のメンテナンスは、施設の長寿命化に直結しトータルコストの削減に繋がるものの、厳しい財政状況の中、維持補修費に係る予算増額ができていない現状を示していると考えられる。長期的な視点での財政運営を見据えた場合、維持補修費の増額は必須であるため、人件費等の削減額を維持補修費へ割り当てる等の対応が必要である。</a:t>
          </a:r>
        </a:p>
        <a:p>
          <a:r>
            <a:rPr kumimoji="1" lang="ja-JP" altLang="en-US" sz="1200">
              <a:latin typeface="ＭＳ Ｐゴシック" panose="020B0600070205080204" pitchFamily="50" charset="-128"/>
              <a:ea typeface="ＭＳ Ｐゴシック" panose="020B0600070205080204" pitchFamily="50" charset="-128"/>
            </a:rPr>
            <a:t>　扶助費は、子育て世帯への臨時特別給付金や非課税世帯等臨時特別給付金支給事業により、全国的に数値が伸びている。しかし、これらの新型コロナウイルス感染症対策に係る費用は一時的なものであるため、今後は例年通りの水準に落ち着くと考えられる。</a:t>
          </a:r>
        </a:p>
        <a:p>
          <a:r>
            <a:rPr kumimoji="1" lang="ja-JP" altLang="en-US" sz="1200">
              <a:latin typeface="ＭＳ Ｐゴシック" panose="020B0600070205080204" pitchFamily="50" charset="-128"/>
              <a:ea typeface="ＭＳ Ｐゴシック" panose="020B0600070205080204" pitchFamily="50" charset="-128"/>
            </a:rPr>
            <a:t>　積立金は、今後の大型建設事業に伴う元利償還金の増大に備え、令和元年東日本台風災害等の災害復旧事業債に係る償還分を減債基金に積立てたこと。また、公共施設の再編等に対応するため、既存基金の見直しと併せて、新たに公共施設整備等基金を設置したことにより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156,930
152,786
331.50
76,665,057
72,929,697
3,568,119
37,642,120
60,129,176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37</xdr:row>
      <xdr:rowOff>151130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865"/>
          <a:ext cx="127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73042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156845</xdr:rowOff>
    </xdr:from>
    <xdr:to>
      <xdr:col>24</xdr:col>
      <xdr:colOff>63500</xdr:colOff>
      <xdr:row>34</xdr:row>
      <xdr:rowOff>10160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146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124477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15875</xdr:rowOff>
    </xdr:from>
    <xdr:to>
      <xdr:col>19</xdr:col>
      <xdr:colOff>177800</xdr:colOff>
      <xdr:row>34</xdr:row>
      <xdr:rowOff>10160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7372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113665</xdr:rowOff>
    </xdr:from>
    <xdr:to>
      <xdr:col>20</xdr:col>
      <xdr:colOff>38100</xdr:colOff>
      <xdr:row>34</xdr:row>
      <xdr:rowOff>43815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77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60342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145415</xdr:rowOff>
    </xdr:from>
    <xdr:to>
      <xdr:col>15</xdr:col>
      <xdr:colOff>50800</xdr:colOff>
      <xdr:row>33</xdr:row>
      <xdr:rowOff>15875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318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119380</xdr:rowOff>
    </xdr:from>
    <xdr:to>
      <xdr:col>15</xdr:col>
      <xdr:colOff>101600</xdr:colOff>
      <xdr:row>34</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40657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15875</xdr:rowOff>
    </xdr:from>
    <xdr:to>
      <xdr:col>10</xdr:col>
      <xdr:colOff>114300</xdr:colOff>
      <xdr:row>32</xdr:row>
      <xdr:rowOff>145415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330825"/>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83185</xdr:rowOff>
    </xdr:from>
    <xdr:to>
      <xdr:col>10</xdr:col>
      <xdr:colOff>165100</xdr:colOff>
      <xdr:row>34</xdr:row>
      <xdr:rowOff>13335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4462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3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25417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106045</xdr:rowOff>
    </xdr:from>
    <xdr:to>
      <xdr:col>24</xdr:col>
      <xdr:colOff>114300</xdr:colOff>
      <xdr:row>34</xdr:row>
      <xdr:rowOff>36195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128922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1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130810</xdr:rowOff>
    </xdr:from>
    <xdr:to>
      <xdr:col>20</xdr:col>
      <xdr:colOff>38100</xdr:colOff>
      <xdr:row>34</xdr:row>
      <xdr:rowOff>60960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52087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136525</xdr:rowOff>
    </xdr:from>
    <xdr:to>
      <xdr:col>15</xdr:col>
      <xdr:colOff>101600</xdr:colOff>
      <xdr:row>33</xdr:row>
      <xdr:rowOff>66675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83202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9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94615</xdr:rowOff>
    </xdr:from>
    <xdr:to>
      <xdr:col>10</xdr:col>
      <xdr:colOff>165100</xdr:colOff>
      <xdr:row>33</xdr:row>
      <xdr:rowOff>24765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41292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136525</xdr:rowOff>
    </xdr:from>
    <xdr:to>
      <xdr:col>6</xdr:col>
      <xdr:colOff>38100</xdr:colOff>
      <xdr:row>31</xdr:row>
      <xdr:rowOff>66675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83202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0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138278</xdr:rowOff>
    </xdr:from>
    <xdr:to>
      <xdr:col>24</xdr:col>
      <xdr:colOff>62865</xdr:colOff>
      <xdr:row>59</xdr:row>
      <xdr:rowOff>36258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568028"/>
          <a:ext cx="1270" cy="58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40085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36258</xdr:rowOff>
    </xdr:from>
    <xdr:to>
      <xdr:col>24</xdr:col>
      <xdr:colOff>152400</xdr:colOff>
      <xdr:row>59</xdr:row>
      <xdr:rowOff>36258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84955</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3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138278</xdr:rowOff>
    </xdr:from>
    <xdr:to>
      <xdr:col>24</xdr:col>
      <xdr:colOff>152400</xdr:colOff>
      <xdr:row>55</xdr:row>
      <xdr:rowOff>138278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6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29337</xdr:rowOff>
    </xdr:from>
    <xdr:to>
      <xdr:col>24</xdr:col>
      <xdr:colOff>63500</xdr:colOff>
      <xdr:row>55</xdr:row>
      <xdr:rowOff>138278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8601837"/>
          <a:ext cx="838200" cy="96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29430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51003</xdr:rowOff>
    </xdr:from>
    <xdr:to>
      <xdr:col>24</xdr:col>
      <xdr:colOff>114300</xdr:colOff>
      <xdr:row>57</xdr:row>
      <xdr:rowOff>152603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29337</xdr:rowOff>
    </xdr:from>
    <xdr:to>
      <xdr:col>19</xdr:col>
      <xdr:colOff>177800</xdr:colOff>
      <xdr:row>58</xdr:row>
      <xdr:rowOff>27787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8601837"/>
          <a:ext cx="889000" cy="13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162471</xdr:rowOff>
    </xdr:from>
    <xdr:to>
      <xdr:col>20</xdr:col>
      <xdr:colOff>38100</xdr:colOff>
      <xdr:row>50</xdr:row>
      <xdr:rowOff>92621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83748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865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27787</xdr:rowOff>
    </xdr:from>
    <xdr:to>
      <xdr:col>15</xdr:col>
      <xdr:colOff>50800</xdr:colOff>
      <xdr:row>58</xdr:row>
      <xdr:rowOff>32398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71887"/>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170574</xdr:rowOff>
    </xdr:from>
    <xdr:to>
      <xdr:col>15</xdr:col>
      <xdr:colOff>101600</xdr:colOff>
      <xdr:row>58</xdr:row>
      <xdr:rowOff>100724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91851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27191</xdr:rowOff>
    </xdr:from>
    <xdr:to>
      <xdr:col>10</xdr:col>
      <xdr:colOff>114300</xdr:colOff>
      <xdr:row>58</xdr:row>
      <xdr:rowOff>32398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71291"/>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37909</xdr:rowOff>
    </xdr:from>
    <xdr:to>
      <xdr:col>10</xdr:col>
      <xdr:colOff>165100</xdr:colOff>
      <xdr:row>58</xdr:row>
      <xdr:rowOff>139509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130636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31509</xdr:rowOff>
    </xdr:from>
    <xdr:to>
      <xdr:col>6</xdr:col>
      <xdr:colOff>38100</xdr:colOff>
      <xdr:row>58</xdr:row>
      <xdr:rowOff>133109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124236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87478</xdr:rowOff>
    </xdr:from>
    <xdr:to>
      <xdr:col>24</xdr:col>
      <xdr:colOff>114300</xdr:colOff>
      <xdr:row>56</xdr:row>
      <xdr:rowOff>17628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1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40505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149987</xdr:rowOff>
    </xdr:from>
    <xdr:to>
      <xdr:col>20</xdr:col>
      <xdr:colOff>38100</xdr:colOff>
      <xdr:row>50</xdr:row>
      <xdr:rowOff>80137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55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96664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32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148437</xdr:rowOff>
    </xdr:from>
    <xdr:to>
      <xdr:col>15</xdr:col>
      <xdr:colOff>101600</xdr:colOff>
      <xdr:row>58</xdr:row>
      <xdr:rowOff>78587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95114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6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153048</xdr:rowOff>
    </xdr:from>
    <xdr:to>
      <xdr:col>10</xdr:col>
      <xdr:colOff>165100</xdr:colOff>
      <xdr:row>58</xdr:row>
      <xdr:rowOff>83198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99725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70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147841</xdr:rowOff>
    </xdr:from>
    <xdr:to>
      <xdr:col>6</xdr:col>
      <xdr:colOff>38100</xdr:colOff>
      <xdr:row>58</xdr:row>
      <xdr:rowOff>77991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94518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156997</xdr:rowOff>
    </xdr:from>
    <xdr:to>
      <xdr:col>24</xdr:col>
      <xdr:colOff>62865</xdr:colOff>
      <xdr:row>75</xdr:row>
      <xdr:rowOff>147396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8497"/>
          <a:ext cx="1270" cy="84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151223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0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147396</xdr:rowOff>
    </xdr:from>
    <xdr:to>
      <xdr:col>24</xdr:col>
      <xdr:colOff>152400</xdr:colOff>
      <xdr:row>75</xdr:row>
      <xdr:rowOff>147396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0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103674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156997</xdr:rowOff>
    </xdr:from>
    <xdr:to>
      <xdr:col>24</xdr:col>
      <xdr:colOff>152400</xdr:colOff>
      <xdr:row>70</xdr:row>
      <xdr:rowOff>156997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8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154463</xdr:rowOff>
    </xdr:from>
    <xdr:to>
      <xdr:col>24</xdr:col>
      <xdr:colOff>63500</xdr:colOff>
      <xdr:row>76</xdr:row>
      <xdr:rowOff>54032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670313"/>
          <a:ext cx="838200" cy="4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116197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46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93320</xdr:rowOff>
    </xdr:from>
    <xdr:to>
      <xdr:col>24</xdr:col>
      <xdr:colOff>114300</xdr:colOff>
      <xdr:row>74</xdr:row>
      <xdr:rowOff>23470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155073</xdr:rowOff>
    </xdr:from>
    <xdr:to>
      <xdr:col>19</xdr:col>
      <xdr:colOff>177800</xdr:colOff>
      <xdr:row>76</xdr:row>
      <xdr:rowOff>54032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842373"/>
          <a:ext cx="8890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74688</xdr:rowOff>
    </xdr:from>
    <xdr:to>
      <xdr:col>20</xdr:col>
      <xdr:colOff>38100</xdr:colOff>
      <xdr:row>77</xdr:row>
      <xdr:rowOff>4838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167415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155073</xdr:rowOff>
    </xdr:from>
    <xdr:to>
      <xdr:col>15</xdr:col>
      <xdr:colOff>50800</xdr:colOff>
      <xdr:row>77</xdr:row>
      <xdr:rowOff>123183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42373"/>
          <a:ext cx="889000" cy="4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161156</xdr:rowOff>
    </xdr:from>
    <xdr:to>
      <xdr:col>15</xdr:col>
      <xdr:colOff>101600</xdr:colOff>
      <xdr:row>77</xdr:row>
      <xdr:rowOff>91306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82433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116536</xdr:rowOff>
    </xdr:from>
    <xdr:to>
      <xdr:col>10</xdr:col>
      <xdr:colOff>114300</xdr:colOff>
      <xdr:row>77</xdr:row>
      <xdr:rowOff>123183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46736"/>
          <a:ext cx="889000" cy="17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84519</xdr:rowOff>
    </xdr:from>
    <xdr:to>
      <xdr:col>10</xdr:col>
      <xdr:colOff>165100</xdr:colOff>
      <xdr:row>78</xdr:row>
      <xdr:rowOff>14669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5796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98197</xdr:rowOff>
    </xdr:from>
    <xdr:to>
      <xdr:col>6</xdr:col>
      <xdr:colOff>38100</xdr:colOff>
      <xdr:row>78</xdr:row>
      <xdr:rowOff>28347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19474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9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103663</xdr:rowOff>
    </xdr:from>
    <xdr:to>
      <xdr:col>24</xdr:col>
      <xdr:colOff>114300</xdr:colOff>
      <xdr:row>74</xdr:row>
      <xdr:rowOff>33813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82090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3232</xdr:rowOff>
    </xdr:from>
    <xdr:to>
      <xdr:col>20</xdr:col>
      <xdr:colOff>38100</xdr:colOff>
      <xdr:row>76</xdr:row>
      <xdr:rowOff>104832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121359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0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104273</xdr:rowOff>
    </xdr:from>
    <xdr:to>
      <xdr:col>15</xdr:col>
      <xdr:colOff>101600</xdr:colOff>
      <xdr:row>75</xdr:row>
      <xdr:rowOff>34423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50950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6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72383</xdr:rowOff>
    </xdr:from>
    <xdr:to>
      <xdr:col>10</xdr:col>
      <xdr:colOff>165100</xdr:colOff>
      <xdr:row>78</xdr:row>
      <xdr:rowOff>2533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19060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4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65736</xdr:rowOff>
    </xdr:from>
    <xdr:to>
      <xdr:col>6</xdr:col>
      <xdr:colOff>38100</xdr:colOff>
      <xdr:row>76</xdr:row>
      <xdr:rowOff>167336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12413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146639</xdr:rowOff>
    </xdr:from>
    <xdr:to>
      <xdr:col>24</xdr:col>
      <xdr:colOff>63500</xdr:colOff>
      <xdr:row>98</xdr:row>
      <xdr:rowOff>107778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77289"/>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4580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6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107778</xdr:rowOff>
    </xdr:from>
    <xdr:to>
      <xdr:col>19</xdr:col>
      <xdr:colOff>177800</xdr:colOff>
      <xdr:row>98</xdr:row>
      <xdr:rowOff>152780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909878"/>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113351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152780</xdr:rowOff>
    </xdr:from>
    <xdr:to>
      <xdr:col>15</xdr:col>
      <xdr:colOff>50800</xdr:colOff>
      <xdr:row>99</xdr:row>
      <xdr:rowOff>16876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954880"/>
          <a:ext cx="889000" cy="3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156391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139438</xdr:rowOff>
    </xdr:from>
    <xdr:to>
      <xdr:col>10</xdr:col>
      <xdr:colOff>114300</xdr:colOff>
      <xdr:row>99</xdr:row>
      <xdr:rowOff>16876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941538"/>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130920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95839</xdr:rowOff>
    </xdr:from>
    <xdr:to>
      <xdr:col>24</xdr:col>
      <xdr:colOff>114300</xdr:colOff>
      <xdr:row>98</xdr:row>
      <xdr:rowOff>25989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10766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4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56978</xdr:rowOff>
    </xdr:from>
    <xdr:to>
      <xdr:col>20</xdr:col>
      <xdr:colOff>38100</xdr:colOff>
      <xdr:row>98</xdr:row>
      <xdr:rowOff>158578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149705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5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101980</xdr:rowOff>
    </xdr:from>
    <xdr:to>
      <xdr:col>15</xdr:col>
      <xdr:colOff>101600</xdr:colOff>
      <xdr:row>99</xdr:row>
      <xdr:rowOff>32130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23257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9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137526</xdr:rowOff>
    </xdr:from>
    <xdr:to>
      <xdr:col>10</xdr:col>
      <xdr:colOff>165100</xdr:colOff>
      <xdr:row>99</xdr:row>
      <xdr:rowOff>67676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9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58803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88638</xdr:rowOff>
    </xdr:from>
    <xdr:to>
      <xdr:col>6</xdr:col>
      <xdr:colOff>38100</xdr:colOff>
      <xdr:row>99</xdr:row>
      <xdr:rowOff>18788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9915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8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92646</xdr:rowOff>
    </xdr:from>
    <xdr:to>
      <xdr:col>55</xdr:col>
      <xdr:colOff>0</xdr:colOff>
      <xdr:row>38</xdr:row>
      <xdr:rowOff>93408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0774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79773</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5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92266</xdr:rowOff>
    </xdr:from>
    <xdr:to>
      <xdr:col>50</xdr:col>
      <xdr:colOff>114300</xdr:colOff>
      <xdr:row>38</xdr:row>
      <xdr:rowOff>92646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0736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1668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89408</xdr:rowOff>
    </xdr:from>
    <xdr:to>
      <xdr:col>45</xdr:col>
      <xdr:colOff>177800</xdr:colOff>
      <xdr:row>38</xdr:row>
      <xdr:rowOff>92266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0450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60325</xdr:rowOff>
    </xdr:from>
    <xdr:to>
      <xdr:col>46</xdr:col>
      <xdr:colOff>38100</xdr:colOff>
      <xdr:row>37</xdr:row>
      <xdr:rowOff>161925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7002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80645</xdr:rowOff>
    </xdr:from>
    <xdr:to>
      <xdr:col>41</xdr:col>
      <xdr:colOff>50800</xdr:colOff>
      <xdr:row>38</xdr:row>
      <xdr:rowOff>89408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9574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44895</xdr:rowOff>
    </xdr:from>
    <xdr:to>
      <xdr:col>41</xdr:col>
      <xdr:colOff>101600</xdr:colOff>
      <xdr:row>37</xdr:row>
      <xdr:rowOff>146495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163022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28130</xdr:rowOff>
    </xdr:from>
    <xdr:to>
      <xdr:col>36</xdr:col>
      <xdr:colOff>165100</xdr:colOff>
      <xdr:row>37</xdr:row>
      <xdr:rowOff>129730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146257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42608</xdr:rowOff>
    </xdr:from>
    <xdr:to>
      <xdr:col>55</xdr:col>
      <xdr:colOff>50800</xdr:colOff>
      <xdr:row>38</xdr:row>
      <xdr:rowOff>144208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128985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7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41846</xdr:rowOff>
    </xdr:from>
    <xdr:to>
      <xdr:col>50</xdr:col>
      <xdr:colOff>165100</xdr:colOff>
      <xdr:row>38</xdr:row>
      <xdr:rowOff>143446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134573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49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41466</xdr:rowOff>
    </xdr:from>
    <xdr:to>
      <xdr:col>46</xdr:col>
      <xdr:colOff>38100</xdr:colOff>
      <xdr:row>38</xdr:row>
      <xdr:rowOff>143066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134193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4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38608</xdr:rowOff>
    </xdr:from>
    <xdr:to>
      <xdr:col>41</xdr:col>
      <xdr:colOff>101600</xdr:colOff>
      <xdr:row>38</xdr:row>
      <xdr:rowOff>140208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131335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29845</xdr:rowOff>
    </xdr:from>
    <xdr:to>
      <xdr:col>36</xdr:col>
      <xdr:colOff>165100</xdr:colOff>
      <xdr:row>38</xdr:row>
      <xdr:rowOff>131445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122572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32807</xdr:rowOff>
    </xdr:from>
    <xdr:to>
      <xdr:col>55</xdr:col>
      <xdr:colOff>0</xdr:colOff>
      <xdr:row>56</xdr:row>
      <xdr:rowOff>73406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34007"/>
          <a:ext cx="8382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135176</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64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51095</xdr:rowOff>
    </xdr:from>
    <xdr:to>
      <xdr:col>50</xdr:col>
      <xdr:colOff>114300</xdr:colOff>
      <xdr:row>56</xdr:row>
      <xdr:rowOff>73406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52295"/>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125712</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51095</xdr:rowOff>
    </xdr:from>
    <xdr:to>
      <xdr:col>45</xdr:col>
      <xdr:colOff>177800</xdr:colOff>
      <xdr:row>56</xdr:row>
      <xdr:rowOff>54615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52295"/>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129781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161097</xdr:rowOff>
    </xdr:from>
    <xdr:to>
      <xdr:col>41</xdr:col>
      <xdr:colOff>50800</xdr:colOff>
      <xdr:row>56</xdr:row>
      <xdr:rowOff>54615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590847"/>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129232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87581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153457</xdr:rowOff>
    </xdr:from>
    <xdr:to>
      <xdr:col>55</xdr:col>
      <xdr:colOff>50800</xdr:colOff>
      <xdr:row>56</xdr:row>
      <xdr:rowOff>83607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4884</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22606</xdr:rowOff>
    </xdr:from>
    <xdr:to>
      <xdr:col>50</xdr:col>
      <xdr:colOff>165100</xdr:colOff>
      <xdr:row>56</xdr:row>
      <xdr:rowOff>124206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140733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39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295</xdr:rowOff>
    </xdr:from>
    <xdr:to>
      <xdr:col>46</xdr:col>
      <xdr:colOff>38100</xdr:colOff>
      <xdr:row>56</xdr:row>
      <xdr:rowOff>101895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118422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3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3815</xdr:rowOff>
    </xdr:from>
    <xdr:to>
      <xdr:col>41</xdr:col>
      <xdr:colOff>101600</xdr:colOff>
      <xdr:row>56</xdr:row>
      <xdr:rowOff>105415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121942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38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110297</xdr:rowOff>
    </xdr:from>
    <xdr:to>
      <xdr:col>36</xdr:col>
      <xdr:colOff>165100</xdr:colOff>
      <xdr:row>56</xdr:row>
      <xdr:rowOff>40447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4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56974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1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69786</xdr:rowOff>
    </xdr:from>
    <xdr:to>
      <xdr:col>54</xdr:col>
      <xdr:colOff>189865</xdr:colOff>
      <xdr:row>77</xdr:row>
      <xdr:rowOff>140881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1286"/>
          <a:ext cx="1270" cy="127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144708</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140881</xdr:rowOff>
    </xdr:from>
    <xdr:to>
      <xdr:col>55</xdr:col>
      <xdr:colOff>88900</xdr:colOff>
      <xdr:row>77</xdr:row>
      <xdr:rowOff>140881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69786</xdr:rowOff>
    </xdr:from>
    <xdr:to>
      <xdr:col>55</xdr:col>
      <xdr:colOff>88900</xdr:colOff>
      <xdr:row>70</xdr:row>
      <xdr:rowOff>69786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44297</xdr:rowOff>
    </xdr:from>
    <xdr:to>
      <xdr:col>55</xdr:col>
      <xdr:colOff>0</xdr:colOff>
      <xdr:row>73</xdr:row>
      <xdr:rowOff>93028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560147"/>
          <a:ext cx="838200" cy="4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110227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9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131800</xdr:rowOff>
    </xdr:from>
    <xdr:to>
      <xdr:col>55</xdr:col>
      <xdr:colOff>50800</xdr:colOff>
      <xdr:row>75</xdr:row>
      <xdr:rowOff>61950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44297</xdr:rowOff>
    </xdr:from>
    <xdr:to>
      <xdr:col>50</xdr:col>
      <xdr:colOff>114300</xdr:colOff>
      <xdr:row>74</xdr:row>
      <xdr:rowOff>124879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560147"/>
          <a:ext cx="889000" cy="25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131039</xdr:rowOff>
    </xdr:from>
    <xdr:to>
      <xdr:col>50</xdr:col>
      <xdr:colOff>165100</xdr:colOff>
      <xdr:row>75</xdr:row>
      <xdr:rowOff>61189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52316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69482</xdr:rowOff>
    </xdr:from>
    <xdr:to>
      <xdr:col>45</xdr:col>
      <xdr:colOff>177800</xdr:colOff>
      <xdr:row>74</xdr:row>
      <xdr:rowOff>124879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756782"/>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146813</xdr:rowOff>
    </xdr:from>
    <xdr:to>
      <xdr:col>46</xdr:col>
      <xdr:colOff>38100</xdr:colOff>
      <xdr:row>76</xdr:row>
      <xdr:rowOff>76963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68090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65215</xdr:rowOff>
    </xdr:from>
    <xdr:to>
      <xdr:col>41</xdr:col>
      <xdr:colOff>50800</xdr:colOff>
      <xdr:row>74</xdr:row>
      <xdr:rowOff>69482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752515"/>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1766</xdr:rowOff>
    </xdr:from>
    <xdr:to>
      <xdr:col>41</xdr:col>
      <xdr:colOff>101600</xdr:colOff>
      <xdr:row>76</xdr:row>
      <xdr:rowOff>103366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94493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5880</xdr:rowOff>
    </xdr:from>
    <xdr:to>
      <xdr:col>36</xdr:col>
      <xdr:colOff>165100</xdr:colOff>
      <xdr:row>76</xdr:row>
      <xdr:rowOff>107480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98607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42228</xdr:rowOff>
    </xdr:from>
    <xdr:to>
      <xdr:col>55</xdr:col>
      <xdr:colOff>50800</xdr:colOff>
      <xdr:row>73</xdr:row>
      <xdr:rowOff>143828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55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65105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4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164947</xdr:rowOff>
    </xdr:from>
    <xdr:to>
      <xdr:col>50</xdr:col>
      <xdr:colOff>165100</xdr:colOff>
      <xdr:row>73</xdr:row>
      <xdr:rowOff>95097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5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111624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28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74079</xdr:rowOff>
    </xdr:from>
    <xdr:to>
      <xdr:col>46</xdr:col>
      <xdr:colOff>38100</xdr:colOff>
      <xdr:row>75</xdr:row>
      <xdr:rowOff>4229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7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20756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53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18682</xdr:rowOff>
    </xdr:from>
    <xdr:to>
      <xdr:col>41</xdr:col>
      <xdr:colOff>101600</xdr:colOff>
      <xdr:row>74</xdr:row>
      <xdr:rowOff>120282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7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136809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4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14415</xdr:rowOff>
    </xdr:from>
    <xdr:to>
      <xdr:col>36</xdr:col>
      <xdr:colOff>165100</xdr:colOff>
      <xdr:row>74</xdr:row>
      <xdr:rowOff>116015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7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132542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4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38681</xdr:rowOff>
    </xdr:from>
    <xdr:to>
      <xdr:col>55</xdr:col>
      <xdr:colOff>0</xdr:colOff>
      <xdr:row>96</xdr:row>
      <xdr:rowOff>121572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497881"/>
          <a:ext cx="838200" cy="8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66698</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9123</xdr:rowOff>
    </xdr:from>
    <xdr:to>
      <xdr:col>50</xdr:col>
      <xdr:colOff>114300</xdr:colOff>
      <xdr:row>96</xdr:row>
      <xdr:rowOff>38681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68323"/>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142195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0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136979</xdr:rowOff>
    </xdr:from>
    <xdr:to>
      <xdr:col>45</xdr:col>
      <xdr:colOff>177800</xdr:colOff>
      <xdr:row>96</xdr:row>
      <xdr:rowOff>9123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24729"/>
          <a:ext cx="889000" cy="4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152323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09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136979</xdr:rowOff>
    </xdr:from>
    <xdr:to>
      <xdr:col>41</xdr:col>
      <xdr:colOff>50800</xdr:colOff>
      <xdr:row>96</xdr:row>
      <xdr:rowOff>35869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424729"/>
          <a:ext cx="889000" cy="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171183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1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141578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0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70772</xdr:rowOff>
    </xdr:from>
    <xdr:to>
      <xdr:col>55</xdr:col>
      <xdr:colOff>50800</xdr:colOff>
      <xdr:row>97</xdr:row>
      <xdr:rowOff>922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2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157149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159331</xdr:rowOff>
    </xdr:from>
    <xdr:to>
      <xdr:col>50</xdr:col>
      <xdr:colOff>165100</xdr:colOff>
      <xdr:row>96</xdr:row>
      <xdr:rowOff>89481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80608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129773</xdr:rowOff>
    </xdr:from>
    <xdr:to>
      <xdr:col>46</xdr:col>
      <xdr:colOff>38100</xdr:colOff>
      <xdr:row>96</xdr:row>
      <xdr:rowOff>59923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51050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51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86179</xdr:rowOff>
    </xdr:from>
    <xdr:to>
      <xdr:col>41</xdr:col>
      <xdr:colOff>101600</xdr:colOff>
      <xdr:row>96</xdr:row>
      <xdr:rowOff>16329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7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4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156519</xdr:rowOff>
    </xdr:from>
    <xdr:to>
      <xdr:col>36</xdr:col>
      <xdr:colOff>165100</xdr:colOff>
      <xdr:row>96</xdr:row>
      <xdr:rowOff>86669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77796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5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76424</xdr:rowOff>
    </xdr:from>
    <xdr:to>
      <xdr:col>85</xdr:col>
      <xdr:colOff>127000</xdr:colOff>
      <xdr:row>36</xdr:row>
      <xdr:rowOff>10678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391374"/>
          <a:ext cx="838200" cy="79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118544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4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76424</xdr:rowOff>
    </xdr:from>
    <xdr:to>
      <xdr:col>81</xdr:col>
      <xdr:colOff>50800</xdr:colOff>
      <xdr:row>36</xdr:row>
      <xdr:rowOff>125801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391374"/>
          <a:ext cx="889000" cy="90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53337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125801</xdr:rowOff>
    </xdr:from>
    <xdr:to>
      <xdr:col>76</xdr:col>
      <xdr:colOff>114300</xdr:colOff>
      <xdr:row>36</xdr:row>
      <xdr:rowOff>135860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98001"/>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89723</xdr:rowOff>
    </xdr:from>
    <xdr:to>
      <xdr:col>76</xdr:col>
      <xdr:colOff>165100</xdr:colOff>
      <xdr:row>36</xdr:row>
      <xdr:rowOff>19873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36400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7203</xdr:rowOff>
    </xdr:from>
    <xdr:to>
      <xdr:col>71</xdr:col>
      <xdr:colOff>177800</xdr:colOff>
      <xdr:row>36</xdr:row>
      <xdr:rowOff>135860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179403"/>
          <a:ext cx="889000" cy="1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132334</xdr:rowOff>
    </xdr:from>
    <xdr:to>
      <xdr:col>72</xdr:col>
      <xdr:colOff>38100</xdr:colOff>
      <xdr:row>36</xdr:row>
      <xdr:rowOff>62484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79011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57353</xdr:rowOff>
    </xdr:from>
    <xdr:to>
      <xdr:col>67</xdr:col>
      <xdr:colOff>101600</xdr:colOff>
      <xdr:row>36</xdr:row>
      <xdr:rowOff>158953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150080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131328</xdr:rowOff>
    </xdr:from>
    <xdr:to>
      <xdr:col>85</xdr:col>
      <xdr:colOff>177800</xdr:colOff>
      <xdr:row>36</xdr:row>
      <xdr:rowOff>61478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3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109755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1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25624</xdr:rowOff>
    </xdr:from>
    <xdr:to>
      <xdr:col>81</xdr:col>
      <xdr:colOff>101600</xdr:colOff>
      <xdr:row>31</xdr:row>
      <xdr:rowOff>127224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34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143751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11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75001</xdr:rowOff>
    </xdr:from>
    <xdr:to>
      <xdr:col>76</xdr:col>
      <xdr:colOff>165100</xdr:colOff>
      <xdr:row>37</xdr:row>
      <xdr:rowOff>5151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167728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85060</xdr:rowOff>
    </xdr:from>
    <xdr:to>
      <xdr:col>72</xdr:col>
      <xdr:colOff>38100</xdr:colOff>
      <xdr:row>37</xdr:row>
      <xdr:rowOff>15210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6337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34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127853</xdr:rowOff>
    </xdr:from>
    <xdr:to>
      <xdr:col>67</xdr:col>
      <xdr:colOff>101600</xdr:colOff>
      <xdr:row>36</xdr:row>
      <xdr:rowOff>58003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2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74530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0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165336</xdr:rowOff>
    </xdr:from>
    <xdr:to>
      <xdr:col>85</xdr:col>
      <xdr:colOff>126364</xdr:colOff>
      <xdr:row>58</xdr:row>
      <xdr:rowOff>70206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9252186"/>
          <a:ext cx="1269" cy="76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74033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70206</xdr:rowOff>
    </xdr:from>
    <xdr:to>
      <xdr:col>86</xdr:col>
      <xdr:colOff>25400</xdr:colOff>
      <xdr:row>58</xdr:row>
      <xdr:rowOff>70206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112013</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902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165336</xdr:rowOff>
    </xdr:from>
    <xdr:to>
      <xdr:col>86</xdr:col>
      <xdr:colOff>25400</xdr:colOff>
      <xdr:row>53</xdr:row>
      <xdr:rowOff>165336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25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24747</xdr:rowOff>
    </xdr:from>
    <xdr:to>
      <xdr:col>85</xdr:col>
      <xdr:colOff>127000</xdr:colOff>
      <xdr:row>55</xdr:row>
      <xdr:rowOff>118766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8768697"/>
          <a:ext cx="838200" cy="7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139630</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69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161203</xdr:rowOff>
    </xdr:from>
    <xdr:to>
      <xdr:col>85</xdr:col>
      <xdr:colOff>177800</xdr:colOff>
      <xdr:row>56</xdr:row>
      <xdr:rowOff>91353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9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24747</xdr:rowOff>
    </xdr:from>
    <xdr:to>
      <xdr:col>81</xdr:col>
      <xdr:colOff>50800</xdr:colOff>
      <xdr:row>56</xdr:row>
      <xdr:rowOff>107957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8768697"/>
          <a:ext cx="889000" cy="94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109539</xdr:rowOff>
    </xdr:from>
    <xdr:to>
      <xdr:col>81</xdr:col>
      <xdr:colOff>101600</xdr:colOff>
      <xdr:row>55</xdr:row>
      <xdr:rowOff>39689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30816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46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107957</xdr:rowOff>
    </xdr:from>
    <xdr:to>
      <xdr:col>76</xdr:col>
      <xdr:colOff>114300</xdr:colOff>
      <xdr:row>57</xdr:row>
      <xdr:rowOff>60049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09157"/>
          <a:ext cx="889000" cy="1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117442</xdr:rowOff>
    </xdr:from>
    <xdr:to>
      <xdr:col>76</xdr:col>
      <xdr:colOff>165100</xdr:colOff>
      <xdr:row>56</xdr:row>
      <xdr:rowOff>47592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64119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35883</xdr:rowOff>
    </xdr:from>
    <xdr:to>
      <xdr:col>71</xdr:col>
      <xdr:colOff>177800</xdr:colOff>
      <xdr:row>57</xdr:row>
      <xdr:rowOff>60049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08533"/>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154966</xdr:rowOff>
    </xdr:from>
    <xdr:to>
      <xdr:col>72</xdr:col>
      <xdr:colOff>38100</xdr:colOff>
      <xdr:row>57</xdr:row>
      <xdr:rowOff>85116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101643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163587</xdr:rowOff>
    </xdr:from>
    <xdr:to>
      <xdr:col>67</xdr:col>
      <xdr:colOff>101600</xdr:colOff>
      <xdr:row>57</xdr:row>
      <xdr:rowOff>93737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84864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67966</xdr:rowOff>
    </xdr:from>
    <xdr:to>
      <xdr:col>85</xdr:col>
      <xdr:colOff>177800</xdr:colOff>
      <xdr:row>55</xdr:row>
      <xdr:rowOff>169566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4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90843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34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145397</xdr:rowOff>
    </xdr:from>
    <xdr:to>
      <xdr:col>81</xdr:col>
      <xdr:colOff>101600</xdr:colOff>
      <xdr:row>51</xdr:row>
      <xdr:rowOff>75547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871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92074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849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57157</xdr:rowOff>
    </xdr:from>
    <xdr:to>
      <xdr:col>76</xdr:col>
      <xdr:colOff>165100</xdr:colOff>
      <xdr:row>56</xdr:row>
      <xdr:rowOff>158757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149884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75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9249</xdr:rowOff>
    </xdr:from>
    <xdr:to>
      <xdr:col>72</xdr:col>
      <xdr:colOff>38100</xdr:colOff>
      <xdr:row>57</xdr:row>
      <xdr:rowOff>110849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8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101976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7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156533</xdr:rowOff>
    </xdr:from>
    <xdr:to>
      <xdr:col>67</xdr:col>
      <xdr:colOff>101600</xdr:colOff>
      <xdr:row>57</xdr:row>
      <xdr:rowOff>86683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103210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5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35725</xdr:rowOff>
    </xdr:from>
    <xdr:to>
      <xdr:col>85</xdr:col>
      <xdr:colOff>127000</xdr:colOff>
      <xdr:row>78</xdr:row>
      <xdr:rowOff>168847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2894475"/>
          <a:ext cx="838200" cy="6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40797</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4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35725</xdr:rowOff>
    </xdr:from>
    <xdr:to>
      <xdr:col>81</xdr:col>
      <xdr:colOff>50800</xdr:colOff>
      <xdr:row>75</xdr:row>
      <xdr:rowOff>118669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2894475"/>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80815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4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118669</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2977419"/>
          <a:ext cx="889000" cy="6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130991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5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39878</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4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0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95166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29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118047</xdr:rowOff>
    </xdr:from>
    <xdr:to>
      <xdr:col>85</xdr:col>
      <xdr:colOff>177800</xdr:colOff>
      <xdr:row>79</xdr:row>
      <xdr:rowOff>48197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32974</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0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156375</xdr:rowOff>
    </xdr:from>
    <xdr:to>
      <xdr:col>81</xdr:col>
      <xdr:colOff>101600</xdr:colOff>
      <xdr:row>75</xdr:row>
      <xdr:rowOff>86525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28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103052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261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67869</xdr:rowOff>
    </xdr:from>
    <xdr:to>
      <xdr:col>76</xdr:col>
      <xdr:colOff>165100</xdr:colOff>
      <xdr:row>75</xdr:row>
      <xdr:rowOff>169469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29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14546</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27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160528</xdr:rowOff>
    </xdr:from>
    <xdr:to>
      <xdr:col>67</xdr:col>
      <xdr:colOff>101600</xdr:colOff>
      <xdr:row>79</xdr:row>
      <xdr:rowOff>90678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81805</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2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122231</xdr:rowOff>
    </xdr:from>
    <xdr:to>
      <xdr:col>85</xdr:col>
      <xdr:colOff>127000</xdr:colOff>
      <xdr:row>94</xdr:row>
      <xdr:rowOff>125413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238531"/>
          <a:ext cx="8382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122362</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38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122231</xdr:rowOff>
    </xdr:from>
    <xdr:to>
      <xdr:col>81</xdr:col>
      <xdr:colOff>50800</xdr:colOff>
      <xdr:row>94</xdr:row>
      <xdr:rowOff>129318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23853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90321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129318</xdr:rowOff>
    </xdr:from>
    <xdr:to>
      <xdr:col>76</xdr:col>
      <xdr:colOff>114300</xdr:colOff>
      <xdr:row>94</xdr:row>
      <xdr:rowOff>153169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245618"/>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69880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79121</xdr:rowOff>
    </xdr:from>
    <xdr:to>
      <xdr:col>71</xdr:col>
      <xdr:colOff>177800</xdr:colOff>
      <xdr:row>94</xdr:row>
      <xdr:rowOff>153169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195421"/>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81157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62831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74613</xdr:rowOff>
    </xdr:from>
    <xdr:to>
      <xdr:col>85</xdr:col>
      <xdr:colOff>177800</xdr:colOff>
      <xdr:row>95</xdr:row>
      <xdr:rowOff>4763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1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97490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71431</xdr:rowOff>
    </xdr:from>
    <xdr:to>
      <xdr:col>81</xdr:col>
      <xdr:colOff>101600</xdr:colOff>
      <xdr:row>95</xdr:row>
      <xdr:rowOff>1581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1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18108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6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78518</xdr:rowOff>
    </xdr:from>
    <xdr:to>
      <xdr:col>76</xdr:col>
      <xdr:colOff>165100</xdr:colOff>
      <xdr:row>95</xdr:row>
      <xdr:rowOff>8668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1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25195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9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102369</xdr:rowOff>
    </xdr:from>
    <xdr:to>
      <xdr:col>72</xdr:col>
      <xdr:colOff>38100</xdr:colOff>
      <xdr:row>95</xdr:row>
      <xdr:rowOff>32519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49046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99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28321</xdr:rowOff>
    </xdr:from>
    <xdr:to>
      <xdr:col>67</xdr:col>
      <xdr:colOff>101600</xdr:colOff>
      <xdr:row>94</xdr:row>
      <xdr:rowOff>129921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146448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9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152163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88900</xdr:rowOff>
    </xdr:from>
    <xdr:to>
      <xdr:col>107</xdr:col>
      <xdr:colOff>101600</xdr:colOff>
      <xdr:row>32</xdr:row>
      <xdr:rowOff>19050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xdr:rowOff>
    </xdr:from>
    <xdr:to>
      <xdr:col>102</xdr:col>
      <xdr:colOff>165100</xdr:colOff>
      <xdr:row>38</xdr:row>
      <xdr:rowOff>110490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127017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65295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総務費は、特別定額給付金給付事業（</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単年度）が要因となり、前年度より大幅な減額となった。しかし、減債基金積立金等の増加により、</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元年度以前と比較すると増額となっている。</a:t>
          </a:r>
        </a:p>
        <a:p>
          <a:r>
            <a:rPr kumimoji="1" lang="ja-JP" altLang="en-US" sz="1300">
              <a:latin typeface="ＭＳ Ｐゴシック" panose="020B0600070205080204" pitchFamily="50" charset="-128"/>
              <a:ea typeface="ＭＳ Ｐゴシック" panose="020B0600070205080204" pitchFamily="50" charset="-128"/>
            </a:rPr>
            <a:t>民生費は、新型コロナウイルス感染症対策として実施した、子育て世帯及び非課税世帯等への臨時特別給付金支給事業費により大幅な増額となった。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衛生費は、新型コロナウイルスワクチン接種事業費の影響により増額となった。</a:t>
          </a:r>
        </a:p>
        <a:p>
          <a:r>
            <a:rPr kumimoji="1" lang="ja-JP" altLang="en-US" sz="1300">
              <a:latin typeface="ＭＳ Ｐゴシック" panose="020B0600070205080204" pitchFamily="50" charset="-128"/>
              <a:ea typeface="ＭＳ Ｐゴシック" panose="020B0600070205080204" pitchFamily="50" charset="-128"/>
            </a:rPr>
            <a:t>商工費は、新型コロナウイルス感染症対策としての中小企業緊急景気対策特別資金融資預託金や中小企業緊急利子補助事業基金積立金の影響により、前年に引き続き高止まりとなった。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災害復旧事業費は、令和元年東日本台風災害の災害復旧事業が概ね完了したことにより、大きく減額となった。消防費も、災害復旧事業の完了に伴い大幅に減額となっている。</a:t>
          </a:r>
        </a:p>
        <a:p>
          <a:r>
            <a:rPr kumimoji="1" lang="ja-JP" altLang="en-US" sz="1300">
              <a:latin typeface="ＭＳ Ｐゴシック" panose="020B0600070205080204" pitchFamily="50" charset="-128"/>
              <a:ea typeface="ＭＳ Ｐゴシック" panose="020B0600070205080204" pitchFamily="50" charset="-128"/>
            </a:rPr>
            <a:t>教育費は、前年度に栃木市立美術館・文学館が竣工したことや、小中学校の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環境整備事業のハード整備が完了したことにより大幅な減額となった。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令和</a:t>
          </a:r>
          <a:r>
            <a:rPr kumimoji="1" lang="en-US" altLang="ja-JP" sz="1250">
              <a:latin typeface="ＭＳ ゴシック" pitchFamily="49" charset="-128"/>
              <a:ea typeface="ＭＳ ゴシック" pitchFamily="49" charset="-128"/>
            </a:rPr>
            <a:t>2</a:t>
          </a:r>
          <a:r>
            <a:rPr kumimoji="1" lang="ja-JP" altLang="en-US" sz="1250">
              <a:latin typeface="ＭＳ ゴシック" pitchFamily="49" charset="-128"/>
              <a:ea typeface="ＭＳ ゴシック" pitchFamily="49" charset="-128"/>
            </a:rPr>
            <a:t>年度については、令和元年度に災害復旧に不足のない機動的な財源支出のための予算化をしたが、実際の執行時には無駄なく執行をしたため、決算剰余金を財政調整基金へ積立てることができ、財政調整基金残高は標準財政規模の</a:t>
          </a:r>
          <a:r>
            <a:rPr kumimoji="1" lang="en-US" altLang="ja-JP" sz="1250">
              <a:latin typeface="ＭＳ ゴシック" pitchFamily="49" charset="-128"/>
              <a:ea typeface="ＭＳ ゴシック" pitchFamily="49" charset="-128"/>
            </a:rPr>
            <a:t>4.58pt</a:t>
          </a:r>
          <a:r>
            <a:rPr kumimoji="1" lang="ja-JP" altLang="en-US" sz="1250">
              <a:latin typeface="ＭＳ ゴシック" pitchFamily="49" charset="-128"/>
              <a:ea typeface="ＭＳ ゴシック" pitchFamily="49" charset="-128"/>
            </a:rPr>
            <a:t>増の</a:t>
          </a:r>
          <a:r>
            <a:rPr kumimoji="1" lang="en-US" altLang="ja-JP" sz="1250">
              <a:latin typeface="ＭＳ ゴシック" pitchFamily="49" charset="-128"/>
              <a:ea typeface="ＭＳ ゴシック" pitchFamily="49" charset="-128"/>
            </a:rPr>
            <a:t>15.46</a:t>
          </a:r>
          <a:r>
            <a:rPr kumimoji="1" lang="ja-JP" altLang="en-US" sz="1250">
              <a:latin typeface="ＭＳ ゴシック" pitchFamily="49" charset="-128"/>
              <a:ea typeface="ＭＳ ゴシック" pitchFamily="49" charset="-128"/>
            </a:rPr>
            <a:t>％となった。</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令和</a:t>
          </a:r>
          <a:r>
            <a:rPr kumimoji="1" lang="en-US" altLang="ja-JP" sz="1250">
              <a:latin typeface="ＭＳ ゴシック" pitchFamily="49" charset="-128"/>
              <a:ea typeface="ＭＳ ゴシック" pitchFamily="49" charset="-128"/>
            </a:rPr>
            <a:t>3</a:t>
          </a:r>
          <a:r>
            <a:rPr kumimoji="1" lang="ja-JP" altLang="en-US" sz="1250">
              <a:latin typeface="ＭＳ ゴシック" pitchFamily="49" charset="-128"/>
              <a:ea typeface="ＭＳ ゴシック" pitchFamily="49" charset="-128"/>
            </a:rPr>
            <a:t>年度は、適切な財源の確保と歳出の精査により、財政調整基金の取崩しを行わなかった。また、例年通り前年度決算剰余金の積立て等を行ったため、基金残高の標準財政規模比が令和元年度災害以前並みに回復した。</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令和３年度より、栃木インター西産業団地特別会計及び平川産業団地特別会計が設置された。各会計ともに決算黒字を維持しており、今後も現水準の堅持に努める。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37" workbookViewId="0">
      <selection activeCell="E54" sqref="E54"/>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 thickBot="1" x14ac:dyDescent="0.25">
      <c r="B2" s="179" t="s">
        <v>81</v>
      </c>
      <c r="C2" s="179"/>
      <c r="D2" s="180"/>
    </row>
    <row r="3" spans="1:119" ht="18.75" customHeight="1" thickBot="1" x14ac:dyDescent="0.25">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2">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76665057</v>
      </c>
      <c r="BO4" s="483"/>
      <c r="BP4" s="483"/>
      <c r="BQ4" s="483"/>
      <c r="BR4" s="483"/>
      <c r="BS4" s="483"/>
      <c r="BT4" s="483"/>
      <c r="BU4" s="484"/>
      <c r="BV4" s="482">
        <v>94317008</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9.5</v>
      </c>
      <c r="CU4" s="623"/>
      <c r="CV4" s="623"/>
      <c r="CW4" s="623"/>
      <c r="CX4" s="623"/>
      <c r="CY4" s="623"/>
      <c r="CZ4" s="623"/>
      <c r="DA4" s="624"/>
      <c r="DB4" s="622">
        <v>12.7</v>
      </c>
      <c r="DC4" s="623"/>
      <c r="DD4" s="623"/>
      <c r="DE4" s="623"/>
      <c r="DF4" s="623"/>
      <c r="DG4" s="623"/>
      <c r="DH4" s="623"/>
      <c r="DI4" s="624"/>
    </row>
    <row r="5" spans="1:119" ht="18.75" customHeight="1" x14ac:dyDescent="0.2">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72929697</v>
      </c>
      <c r="BO5" s="454"/>
      <c r="BP5" s="454"/>
      <c r="BQ5" s="454"/>
      <c r="BR5" s="454"/>
      <c r="BS5" s="454"/>
      <c r="BT5" s="454"/>
      <c r="BU5" s="455"/>
      <c r="BV5" s="453">
        <v>89440884</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89</v>
      </c>
      <c r="CU5" s="451"/>
      <c r="CV5" s="451"/>
      <c r="CW5" s="451"/>
      <c r="CX5" s="451"/>
      <c r="CY5" s="451"/>
      <c r="CZ5" s="451"/>
      <c r="DA5" s="452"/>
      <c r="DB5" s="450">
        <v>93.3</v>
      </c>
      <c r="DC5" s="451"/>
      <c r="DD5" s="451"/>
      <c r="DE5" s="451"/>
      <c r="DF5" s="451"/>
      <c r="DG5" s="451"/>
      <c r="DH5" s="451"/>
      <c r="DI5" s="452"/>
    </row>
    <row r="6" spans="1:119" ht="18.75" customHeight="1" x14ac:dyDescent="0.2">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94</v>
      </c>
      <c r="AV6" s="512"/>
      <c r="AW6" s="512"/>
      <c r="AX6" s="512"/>
      <c r="AY6" s="467" t="s">
        <v>102</v>
      </c>
      <c r="AZ6" s="468"/>
      <c r="BA6" s="468"/>
      <c r="BB6" s="468"/>
      <c r="BC6" s="468"/>
      <c r="BD6" s="468"/>
      <c r="BE6" s="468"/>
      <c r="BF6" s="468"/>
      <c r="BG6" s="468"/>
      <c r="BH6" s="468"/>
      <c r="BI6" s="468"/>
      <c r="BJ6" s="468"/>
      <c r="BK6" s="468"/>
      <c r="BL6" s="468"/>
      <c r="BM6" s="469"/>
      <c r="BN6" s="453">
        <v>3735360</v>
      </c>
      <c r="BO6" s="454"/>
      <c r="BP6" s="454"/>
      <c r="BQ6" s="454"/>
      <c r="BR6" s="454"/>
      <c r="BS6" s="454"/>
      <c r="BT6" s="454"/>
      <c r="BU6" s="455"/>
      <c r="BV6" s="453">
        <v>4876124</v>
      </c>
      <c r="BW6" s="454"/>
      <c r="BX6" s="454"/>
      <c r="BY6" s="454"/>
      <c r="BZ6" s="454"/>
      <c r="CA6" s="454"/>
      <c r="CB6" s="454"/>
      <c r="CC6" s="455"/>
      <c r="CD6" s="493" t="s">
        <v>103</v>
      </c>
      <c r="CE6" s="413"/>
      <c r="CF6" s="413"/>
      <c r="CG6" s="413"/>
      <c r="CH6" s="413"/>
      <c r="CI6" s="413"/>
      <c r="CJ6" s="413"/>
      <c r="CK6" s="413"/>
      <c r="CL6" s="413"/>
      <c r="CM6" s="413"/>
      <c r="CN6" s="413"/>
      <c r="CO6" s="413"/>
      <c r="CP6" s="413"/>
      <c r="CQ6" s="413"/>
      <c r="CR6" s="413"/>
      <c r="CS6" s="494"/>
      <c r="CT6" s="596">
        <v>95.8</v>
      </c>
      <c r="CU6" s="597"/>
      <c r="CV6" s="597"/>
      <c r="CW6" s="597"/>
      <c r="CX6" s="597"/>
      <c r="CY6" s="597"/>
      <c r="CZ6" s="597"/>
      <c r="DA6" s="598"/>
      <c r="DB6" s="596">
        <v>98.7</v>
      </c>
      <c r="DC6" s="597"/>
      <c r="DD6" s="597"/>
      <c r="DE6" s="597"/>
      <c r="DF6" s="597"/>
      <c r="DG6" s="597"/>
      <c r="DH6" s="597"/>
      <c r="DI6" s="598"/>
    </row>
    <row r="7" spans="1:119" ht="18.75" customHeight="1" x14ac:dyDescent="0.2">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104</v>
      </c>
      <c r="AN7" s="410"/>
      <c r="AO7" s="410"/>
      <c r="AP7" s="410"/>
      <c r="AQ7" s="410"/>
      <c r="AR7" s="410"/>
      <c r="AS7" s="410"/>
      <c r="AT7" s="411"/>
      <c r="AU7" s="511" t="s">
        <v>105</v>
      </c>
      <c r="AV7" s="512"/>
      <c r="AW7" s="512"/>
      <c r="AX7" s="512"/>
      <c r="AY7" s="467" t="s">
        <v>106</v>
      </c>
      <c r="AZ7" s="468"/>
      <c r="BA7" s="468"/>
      <c r="BB7" s="468"/>
      <c r="BC7" s="468"/>
      <c r="BD7" s="468"/>
      <c r="BE7" s="468"/>
      <c r="BF7" s="468"/>
      <c r="BG7" s="468"/>
      <c r="BH7" s="468"/>
      <c r="BI7" s="468"/>
      <c r="BJ7" s="468"/>
      <c r="BK7" s="468"/>
      <c r="BL7" s="468"/>
      <c r="BM7" s="469"/>
      <c r="BN7" s="453">
        <v>167241</v>
      </c>
      <c r="BO7" s="454"/>
      <c r="BP7" s="454"/>
      <c r="BQ7" s="454"/>
      <c r="BR7" s="454"/>
      <c r="BS7" s="454"/>
      <c r="BT7" s="454"/>
      <c r="BU7" s="455"/>
      <c r="BV7" s="453">
        <v>184623</v>
      </c>
      <c r="BW7" s="454"/>
      <c r="BX7" s="454"/>
      <c r="BY7" s="454"/>
      <c r="BZ7" s="454"/>
      <c r="CA7" s="454"/>
      <c r="CB7" s="454"/>
      <c r="CC7" s="455"/>
      <c r="CD7" s="493" t="s">
        <v>107</v>
      </c>
      <c r="CE7" s="413"/>
      <c r="CF7" s="413"/>
      <c r="CG7" s="413"/>
      <c r="CH7" s="413"/>
      <c r="CI7" s="413"/>
      <c r="CJ7" s="413"/>
      <c r="CK7" s="413"/>
      <c r="CL7" s="413"/>
      <c r="CM7" s="413"/>
      <c r="CN7" s="413"/>
      <c r="CO7" s="413"/>
      <c r="CP7" s="413"/>
      <c r="CQ7" s="413"/>
      <c r="CR7" s="413"/>
      <c r="CS7" s="494"/>
      <c r="CT7" s="453">
        <v>37642120</v>
      </c>
      <c r="CU7" s="454"/>
      <c r="CV7" s="454"/>
      <c r="CW7" s="454"/>
      <c r="CX7" s="454"/>
      <c r="CY7" s="454"/>
      <c r="CZ7" s="454"/>
      <c r="DA7" s="455"/>
      <c r="DB7" s="453">
        <v>36868168</v>
      </c>
      <c r="DC7" s="454"/>
      <c r="DD7" s="454"/>
      <c r="DE7" s="454"/>
      <c r="DF7" s="454"/>
      <c r="DG7" s="454"/>
      <c r="DH7" s="454"/>
      <c r="DI7" s="455"/>
    </row>
    <row r="8" spans="1:119" ht="18.75" customHeight="1" thickBot="1" x14ac:dyDescent="0.25">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108</v>
      </c>
      <c r="AN8" s="410"/>
      <c r="AO8" s="410"/>
      <c r="AP8" s="410"/>
      <c r="AQ8" s="410"/>
      <c r="AR8" s="410"/>
      <c r="AS8" s="410"/>
      <c r="AT8" s="411"/>
      <c r="AU8" s="511" t="s">
        <v>109</v>
      </c>
      <c r="AV8" s="512"/>
      <c r="AW8" s="512"/>
      <c r="AX8" s="512"/>
      <c r="AY8" s="467" t="s">
        <v>110</v>
      </c>
      <c r="AZ8" s="468"/>
      <c r="BA8" s="468"/>
      <c r="BB8" s="468"/>
      <c r="BC8" s="468"/>
      <c r="BD8" s="468"/>
      <c r="BE8" s="468"/>
      <c r="BF8" s="468"/>
      <c r="BG8" s="468"/>
      <c r="BH8" s="468"/>
      <c r="BI8" s="468"/>
      <c r="BJ8" s="468"/>
      <c r="BK8" s="468"/>
      <c r="BL8" s="468"/>
      <c r="BM8" s="469"/>
      <c r="BN8" s="453">
        <v>3568119</v>
      </c>
      <c r="BO8" s="454"/>
      <c r="BP8" s="454"/>
      <c r="BQ8" s="454"/>
      <c r="BR8" s="454"/>
      <c r="BS8" s="454"/>
      <c r="BT8" s="454"/>
      <c r="BU8" s="455"/>
      <c r="BV8" s="453">
        <v>4691501</v>
      </c>
      <c r="BW8" s="454"/>
      <c r="BX8" s="454"/>
      <c r="BY8" s="454"/>
      <c r="BZ8" s="454"/>
      <c r="CA8" s="454"/>
      <c r="CB8" s="454"/>
      <c r="CC8" s="455"/>
      <c r="CD8" s="493" t="s">
        <v>111</v>
      </c>
      <c r="CE8" s="413"/>
      <c r="CF8" s="413"/>
      <c r="CG8" s="413"/>
      <c r="CH8" s="413"/>
      <c r="CI8" s="413"/>
      <c r="CJ8" s="413"/>
      <c r="CK8" s="413"/>
      <c r="CL8" s="413"/>
      <c r="CM8" s="413"/>
      <c r="CN8" s="413"/>
      <c r="CO8" s="413"/>
      <c r="CP8" s="413"/>
      <c r="CQ8" s="413"/>
      <c r="CR8" s="413"/>
      <c r="CS8" s="494"/>
      <c r="CT8" s="556">
        <v>0.72</v>
      </c>
      <c r="CU8" s="557"/>
      <c r="CV8" s="557"/>
      <c r="CW8" s="557"/>
      <c r="CX8" s="557"/>
      <c r="CY8" s="557"/>
      <c r="CZ8" s="557"/>
      <c r="DA8" s="558"/>
      <c r="DB8" s="556">
        <v>0.74</v>
      </c>
      <c r="DC8" s="557"/>
      <c r="DD8" s="557"/>
      <c r="DE8" s="557"/>
      <c r="DF8" s="557"/>
      <c r="DG8" s="557"/>
      <c r="DH8" s="557"/>
      <c r="DI8" s="558"/>
    </row>
    <row r="9" spans="1:119" ht="18.75" customHeight="1" thickBot="1" x14ac:dyDescent="0.25">
      <c r="A9" s="178"/>
      <c r="B9" s="585" t="s">
        <v>112</v>
      </c>
      <c r="C9" s="586"/>
      <c r="D9" s="586"/>
      <c r="E9" s="586"/>
      <c r="F9" s="586"/>
      <c r="G9" s="586"/>
      <c r="H9" s="586"/>
      <c r="I9" s="586"/>
      <c r="J9" s="586"/>
      <c r="K9" s="504"/>
      <c r="L9" s="587" t="s">
        <v>113</v>
      </c>
      <c r="M9" s="588"/>
      <c r="N9" s="588"/>
      <c r="O9" s="588"/>
      <c r="P9" s="588"/>
      <c r="Q9" s="589"/>
      <c r="R9" s="590">
        <v>155549</v>
      </c>
      <c r="S9" s="591"/>
      <c r="T9" s="591"/>
      <c r="U9" s="591"/>
      <c r="V9" s="592"/>
      <c r="W9" s="522" t="s">
        <v>114</v>
      </c>
      <c r="X9" s="523"/>
      <c r="Y9" s="523"/>
      <c r="Z9" s="523"/>
      <c r="AA9" s="523"/>
      <c r="AB9" s="523"/>
      <c r="AC9" s="523"/>
      <c r="AD9" s="523"/>
      <c r="AE9" s="523"/>
      <c r="AF9" s="523"/>
      <c r="AG9" s="523"/>
      <c r="AH9" s="523"/>
      <c r="AI9" s="523"/>
      <c r="AJ9" s="523"/>
      <c r="AK9" s="523"/>
      <c r="AL9" s="593"/>
      <c r="AM9" s="510" t="s">
        <v>115</v>
      </c>
      <c r="AN9" s="410"/>
      <c r="AO9" s="410"/>
      <c r="AP9" s="410"/>
      <c r="AQ9" s="410"/>
      <c r="AR9" s="410"/>
      <c r="AS9" s="410"/>
      <c r="AT9" s="411"/>
      <c r="AU9" s="511" t="s">
        <v>94</v>
      </c>
      <c r="AV9" s="512"/>
      <c r="AW9" s="512"/>
      <c r="AX9" s="512"/>
      <c r="AY9" s="467" t="s">
        <v>116</v>
      </c>
      <c r="AZ9" s="468"/>
      <c r="BA9" s="468"/>
      <c r="BB9" s="468"/>
      <c r="BC9" s="468"/>
      <c r="BD9" s="468"/>
      <c r="BE9" s="468"/>
      <c r="BF9" s="468"/>
      <c r="BG9" s="468"/>
      <c r="BH9" s="468"/>
      <c r="BI9" s="468"/>
      <c r="BJ9" s="468"/>
      <c r="BK9" s="468"/>
      <c r="BL9" s="468"/>
      <c r="BM9" s="469"/>
      <c r="BN9" s="453">
        <v>-1123382</v>
      </c>
      <c r="BO9" s="454"/>
      <c r="BP9" s="454"/>
      <c r="BQ9" s="454"/>
      <c r="BR9" s="454"/>
      <c r="BS9" s="454"/>
      <c r="BT9" s="454"/>
      <c r="BU9" s="455"/>
      <c r="BV9" s="453">
        <v>-311743</v>
      </c>
      <c r="BW9" s="454"/>
      <c r="BX9" s="454"/>
      <c r="BY9" s="454"/>
      <c r="BZ9" s="454"/>
      <c r="CA9" s="454"/>
      <c r="CB9" s="454"/>
      <c r="CC9" s="455"/>
      <c r="CD9" s="493" t="s">
        <v>117</v>
      </c>
      <c r="CE9" s="413"/>
      <c r="CF9" s="413"/>
      <c r="CG9" s="413"/>
      <c r="CH9" s="413"/>
      <c r="CI9" s="413"/>
      <c r="CJ9" s="413"/>
      <c r="CK9" s="413"/>
      <c r="CL9" s="413"/>
      <c r="CM9" s="413"/>
      <c r="CN9" s="413"/>
      <c r="CO9" s="413"/>
      <c r="CP9" s="413"/>
      <c r="CQ9" s="413"/>
      <c r="CR9" s="413"/>
      <c r="CS9" s="494"/>
      <c r="CT9" s="450">
        <v>12.9</v>
      </c>
      <c r="CU9" s="451"/>
      <c r="CV9" s="451"/>
      <c r="CW9" s="451"/>
      <c r="CX9" s="451"/>
      <c r="CY9" s="451"/>
      <c r="CZ9" s="451"/>
      <c r="DA9" s="452"/>
      <c r="DB9" s="450">
        <v>13</v>
      </c>
      <c r="DC9" s="451"/>
      <c r="DD9" s="451"/>
      <c r="DE9" s="451"/>
      <c r="DF9" s="451"/>
      <c r="DG9" s="451"/>
      <c r="DH9" s="451"/>
      <c r="DI9" s="452"/>
    </row>
    <row r="10" spans="1:119" ht="18.75" customHeight="1" thickBot="1" x14ac:dyDescent="0.25">
      <c r="A10" s="178"/>
      <c r="B10" s="585"/>
      <c r="C10" s="586"/>
      <c r="D10" s="586"/>
      <c r="E10" s="586"/>
      <c r="F10" s="586"/>
      <c r="G10" s="586"/>
      <c r="H10" s="586"/>
      <c r="I10" s="586"/>
      <c r="J10" s="586"/>
      <c r="K10" s="504"/>
      <c r="L10" s="409" t="s">
        <v>118</v>
      </c>
      <c r="M10" s="410"/>
      <c r="N10" s="410"/>
      <c r="O10" s="410"/>
      <c r="P10" s="410"/>
      <c r="Q10" s="411"/>
      <c r="R10" s="406">
        <v>159211</v>
      </c>
      <c r="S10" s="407"/>
      <c r="T10" s="407"/>
      <c r="U10" s="407"/>
      <c r="V10" s="466"/>
      <c r="W10" s="594"/>
      <c r="X10" s="404"/>
      <c r="Y10" s="404"/>
      <c r="Z10" s="404"/>
      <c r="AA10" s="404"/>
      <c r="AB10" s="404"/>
      <c r="AC10" s="404"/>
      <c r="AD10" s="404"/>
      <c r="AE10" s="404"/>
      <c r="AF10" s="404"/>
      <c r="AG10" s="404"/>
      <c r="AH10" s="404"/>
      <c r="AI10" s="404"/>
      <c r="AJ10" s="404"/>
      <c r="AK10" s="404"/>
      <c r="AL10" s="595"/>
      <c r="AM10" s="510" t="s">
        <v>119</v>
      </c>
      <c r="AN10" s="410"/>
      <c r="AO10" s="410"/>
      <c r="AP10" s="410"/>
      <c r="AQ10" s="410"/>
      <c r="AR10" s="410"/>
      <c r="AS10" s="410"/>
      <c r="AT10" s="411"/>
      <c r="AU10" s="511" t="s">
        <v>120</v>
      </c>
      <c r="AV10" s="512"/>
      <c r="AW10" s="512"/>
      <c r="AX10" s="512"/>
      <c r="AY10" s="467" t="s">
        <v>121</v>
      </c>
      <c r="AZ10" s="468"/>
      <c r="BA10" s="468"/>
      <c r="BB10" s="468"/>
      <c r="BC10" s="468"/>
      <c r="BD10" s="468"/>
      <c r="BE10" s="468"/>
      <c r="BF10" s="468"/>
      <c r="BG10" s="468"/>
      <c r="BH10" s="468"/>
      <c r="BI10" s="468"/>
      <c r="BJ10" s="468"/>
      <c r="BK10" s="468"/>
      <c r="BL10" s="468"/>
      <c r="BM10" s="469"/>
      <c r="BN10" s="453">
        <v>2493058</v>
      </c>
      <c r="BO10" s="454"/>
      <c r="BP10" s="454"/>
      <c r="BQ10" s="454"/>
      <c r="BR10" s="454"/>
      <c r="BS10" s="454"/>
      <c r="BT10" s="454"/>
      <c r="BU10" s="455"/>
      <c r="BV10" s="453">
        <v>2502156</v>
      </c>
      <c r="BW10" s="454"/>
      <c r="BX10" s="454"/>
      <c r="BY10" s="454"/>
      <c r="BZ10" s="454"/>
      <c r="CA10" s="454"/>
      <c r="CB10" s="454"/>
      <c r="CC10" s="45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85"/>
      <c r="C11" s="586"/>
      <c r="D11" s="586"/>
      <c r="E11" s="586"/>
      <c r="F11" s="586"/>
      <c r="G11" s="586"/>
      <c r="H11" s="586"/>
      <c r="I11" s="586"/>
      <c r="J11" s="586"/>
      <c r="K11" s="504"/>
      <c r="L11" s="414" t="s">
        <v>123</v>
      </c>
      <c r="M11" s="415"/>
      <c r="N11" s="415"/>
      <c r="O11" s="415"/>
      <c r="P11" s="415"/>
      <c r="Q11" s="416"/>
      <c r="R11" s="582" t="s">
        <v>124</v>
      </c>
      <c r="S11" s="583"/>
      <c r="T11" s="583"/>
      <c r="U11" s="583"/>
      <c r="V11" s="584"/>
      <c r="W11" s="594"/>
      <c r="X11" s="404"/>
      <c r="Y11" s="404"/>
      <c r="Z11" s="404"/>
      <c r="AA11" s="404"/>
      <c r="AB11" s="404"/>
      <c r="AC11" s="404"/>
      <c r="AD11" s="404"/>
      <c r="AE11" s="404"/>
      <c r="AF11" s="404"/>
      <c r="AG11" s="404"/>
      <c r="AH11" s="404"/>
      <c r="AI11" s="404"/>
      <c r="AJ11" s="404"/>
      <c r="AK11" s="404"/>
      <c r="AL11" s="595"/>
      <c r="AM11" s="510" t="s">
        <v>125</v>
      </c>
      <c r="AN11" s="410"/>
      <c r="AO11" s="410"/>
      <c r="AP11" s="410"/>
      <c r="AQ11" s="410"/>
      <c r="AR11" s="410"/>
      <c r="AS11" s="410"/>
      <c r="AT11" s="411"/>
      <c r="AU11" s="511" t="s">
        <v>126</v>
      </c>
      <c r="AV11" s="512"/>
      <c r="AW11" s="512"/>
      <c r="AX11" s="512"/>
      <c r="AY11" s="467" t="s">
        <v>127</v>
      </c>
      <c r="AZ11" s="468"/>
      <c r="BA11" s="468"/>
      <c r="BB11" s="468"/>
      <c r="BC11" s="468"/>
      <c r="BD11" s="468"/>
      <c r="BE11" s="468"/>
      <c r="BF11" s="468"/>
      <c r="BG11" s="468"/>
      <c r="BH11" s="468"/>
      <c r="BI11" s="468"/>
      <c r="BJ11" s="468"/>
      <c r="BK11" s="468"/>
      <c r="BL11" s="468"/>
      <c r="BM11" s="469"/>
      <c r="BN11" s="453">
        <v>16000</v>
      </c>
      <c r="BO11" s="454"/>
      <c r="BP11" s="454"/>
      <c r="BQ11" s="454"/>
      <c r="BR11" s="454"/>
      <c r="BS11" s="454"/>
      <c r="BT11" s="454"/>
      <c r="BU11" s="455"/>
      <c r="BV11" s="453">
        <v>0</v>
      </c>
      <c r="BW11" s="454"/>
      <c r="BX11" s="454"/>
      <c r="BY11" s="454"/>
      <c r="BZ11" s="454"/>
      <c r="CA11" s="454"/>
      <c r="CB11" s="454"/>
      <c r="CC11" s="455"/>
      <c r="CD11" s="493" t="s">
        <v>128</v>
      </c>
      <c r="CE11" s="413"/>
      <c r="CF11" s="413"/>
      <c r="CG11" s="413"/>
      <c r="CH11" s="413"/>
      <c r="CI11" s="413"/>
      <c r="CJ11" s="413"/>
      <c r="CK11" s="413"/>
      <c r="CL11" s="413"/>
      <c r="CM11" s="413"/>
      <c r="CN11" s="413"/>
      <c r="CO11" s="413"/>
      <c r="CP11" s="413"/>
      <c r="CQ11" s="413"/>
      <c r="CR11" s="413"/>
      <c r="CS11" s="494"/>
      <c r="CT11" s="556" t="s">
        <v>129</v>
      </c>
      <c r="CU11" s="557"/>
      <c r="CV11" s="557"/>
      <c r="CW11" s="557"/>
      <c r="CX11" s="557"/>
      <c r="CY11" s="557"/>
      <c r="CZ11" s="557"/>
      <c r="DA11" s="558"/>
      <c r="DB11" s="556" t="s">
        <v>130</v>
      </c>
      <c r="DC11" s="557"/>
      <c r="DD11" s="557"/>
      <c r="DE11" s="557"/>
      <c r="DF11" s="557"/>
      <c r="DG11" s="557"/>
      <c r="DH11" s="557"/>
      <c r="DI11" s="558"/>
    </row>
    <row r="12" spans="1:119" ht="18.75" customHeight="1" x14ac:dyDescent="0.2">
      <c r="A12" s="178"/>
      <c r="B12" s="559" t="s">
        <v>131</v>
      </c>
      <c r="C12" s="560"/>
      <c r="D12" s="560"/>
      <c r="E12" s="560"/>
      <c r="F12" s="560"/>
      <c r="G12" s="560"/>
      <c r="H12" s="560"/>
      <c r="I12" s="560"/>
      <c r="J12" s="560"/>
      <c r="K12" s="561"/>
      <c r="L12" s="568" t="s">
        <v>132</v>
      </c>
      <c r="M12" s="569"/>
      <c r="N12" s="569"/>
      <c r="O12" s="569"/>
      <c r="P12" s="569"/>
      <c r="Q12" s="570"/>
      <c r="R12" s="571">
        <v>156930</v>
      </c>
      <c r="S12" s="572"/>
      <c r="T12" s="572"/>
      <c r="U12" s="572"/>
      <c r="V12" s="573"/>
      <c r="W12" s="574" t="s">
        <v>1</v>
      </c>
      <c r="X12" s="512"/>
      <c r="Y12" s="512"/>
      <c r="Z12" s="512"/>
      <c r="AA12" s="512"/>
      <c r="AB12" s="575"/>
      <c r="AC12" s="576" t="s">
        <v>133</v>
      </c>
      <c r="AD12" s="577"/>
      <c r="AE12" s="577"/>
      <c r="AF12" s="577"/>
      <c r="AG12" s="578"/>
      <c r="AH12" s="576" t="s">
        <v>134</v>
      </c>
      <c r="AI12" s="577"/>
      <c r="AJ12" s="577"/>
      <c r="AK12" s="577"/>
      <c r="AL12" s="579"/>
      <c r="AM12" s="510" t="s">
        <v>135</v>
      </c>
      <c r="AN12" s="410"/>
      <c r="AO12" s="410"/>
      <c r="AP12" s="410"/>
      <c r="AQ12" s="410"/>
      <c r="AR12" s="410"/>
      <c r="AS12" s="410"/>
      <c r="AT12" s="411"/>
      <c r="AU12" s="511" t="s">
        <v>94</v>
      </c>
      <c r="AV12" s="512"/>
      <c r="AW12" s="512"/>
      <c r="AX12" s="512"/>
      <c r="AY12" s="467" t="s">
        <v>136</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651952</v>
      </c>
      <c r="BW12" s="454"/>
      <c r="BX12" s="454"/>
      <c r="BY12" s="454"/>
      <c r="BZ12" s="454"/>
      <c r="CA12" s="454"/>
      <c r="CB12" s="454"/>
      <c r="CC12" s="455"/>
      <c r="CD12" s="493" t="s">
        <v>137</v>
      </c>
      <c r="CE12" s="413"/>
      <c r="CF12" s="413"/>
      <c r="CG12" s="413"/>
      <c r="CH12" s="413"/>
      <c r="CI12" s="413"/>
      <c r="CJ12" s="413"/>
      <c r="CK12" s="413"/>
      <c r="CL12" s="413"/>
      <c r="CM12" s="413"/>
      <c r="CN12" s="413"/>
      <c r="CO12" s="413"/>
      <c r="CP12" s="413"/>
      <c r="CQ12" s="413"/>
      <c r="CR12" s="413"/>
      <c r="CS12" s="494"/>
      <c r="CT12" s="556" t="s">
        <v>138</v>
      </c>
      <c r="CU12" s="557"/>
      <c r="CV12" s="557"/>
      <c r="CW12" s="557"/>
      <c r="CX12" s="557"/>
      <c r="CY12" s="557"/>
      <c r="CZ12" s="557"/>
      <c r="DA12" s="558"/>
      <c r="DB12" s="556" t="s">
        <v>138</v>
      </c>
      <c r="DC12" s="557"/>
      <c r="DD12" s="557"/>
      <c r="DE12" s="557"/>
      <c r="DF12" s="557"/>
      <c r="DG12" s="557"/>
      <c r="DH12" s="557"/>
      <c r="DI12" s="558"/>
    </row>
    <row r="13" spans="1:119" ht="18.75" customHeight="1" x14ac:dyDescent="0.2">
      <c r="A13" s="178"/>
      <c r="B13" s="562"/>
      <c r="C13" s="563"/>
      <c r="D13" s="563"/>
      <c r="E13" s="563"/>
      <c r="F13" s="563"/>
      <c r="G13" s="563"/>
      <c r="H13" s="563"/>
      <c r="I13" s="563"/>
      <c r="J13" s="563"/>
      <c r="K13" s="564"/>
      <c r="L13" s="187"/>
      <c r="M13" s="537" t="s">
        <v>139</v>
      </c>
      <c r="N13" s="538"/>
      <c r="O13" s="538"/>
      <c r="P13" s="538"/>
      <c r="Q13" s="539"/>
      <c r="R13" s="540">
        <v>152786</v>
      </c>
      <c r="S13" s="541"/>
      <c r="T13" s="541"/>
      <c r="U13" s="541"/>
      <c r="V13" s="542"/>
      <c r="W13" s="543" t="s">
        <v>140</v>
      </c>
      <c r="X13" s="439"/>
      <c r="Y13" s="439"/>
      <c r="Z13" s="439"/>
      <c r="AA13" s="439"/>
      <c r="AB13" s="440"/>
      <c r="AC13" s="406">
        <v>4126</v>
      </c>
      <c r="AD13" s="407"/>
      <c r="AE13" s="407"/>
      <c r="AF13" s="407"/>
      <c r="AG13" s="408"/>
      <c r="AH13" s="406">
        <v>4587</v>
      </c>
      <c r="AI13" s="407"/>
      <c r="AJ13" s="407"/>
      <c r="AK13" s="407"/>
      <c r="AL13" s="466"/>
      <c r="AM13" s="510" t="s">
        <v>141</v>
      </c>
      <c r="AN13" s="410"/>
      <c r="AO13" s="410"/>
      <c r="AP13" s="410"/>
      <c r="AQ13" s="410"/>
      <c r="AR13" s="410"/>
      <c r="AS13" s="410"/>
      <c r="AT13" s="411"/>
      <c r="AU13" s="511" t="s">
        <v>142</v>
      </c>
      <c r="AV13" s="512"/>
      <c r="AW13" s="512"/>
      <c r="AX13" s="512"/>
      <c r="AY13" s="467" t="s">
        <v>143</v>
      </c>
      <c r="AZ13" s="468"/>
      <c r="BA13" s="468"/>
      <c r="BB13" s="468"/>
      <c r="BC13" s="468"/>
      <c r="BD13" s="468"/>
      <c r="BE13" s="468"/>
      <c r="BF13" s="468"/>
      <c r="BG13" s="468"/>
      <c r="BH13" s="468"/>
      <c r="BI13" s="468"/>
      <c r="BJ13" s="468"/>
      <c r="BK13" s="468"/>
      <c r="BL13" s="468"/>
      <c r="BM13" s="469"/>
      <c r="BN13" s="453">
        <v>1385676</v>
      </c>
      <c r="BO13" s="454"/>
      <c r="BP13" s="454"/>
      <c r="BQ13" s="454"/>
      <c r="BR13" s="454"/>
      <c r="BS13" s="454"/>
      <c r="BT13" s="454"/>
      <c r="BU13" s="455"/>
      <c r="BV13" s="453">
        <v>1538461</v>
      </c>
      <c r="BW13" s="454"/>
      <c r="BX13" s="454"/>
      <c r="BY13" s="454"/>
      <c r="BZ13" s="454"/>
      <c r="CA13" s="454"/>
      <c r="CB13" s="454"/>
      <c r="CC13" s="455"/>
      <c r="CD13" s="493" t="s">
        <v>144</v>
      </c>
      <c r="CE13" s="413"/>
      <c r="CF13" s="413"/>
      <c r="CG13" s="413"/>
      <c r="CH13" s="413"/>
      <c r="CI13" s="413"/>
      <c r="CJ13" s="413"/>
      <c r="CK13" s="413"/>
      <c r="CL13" s="413"/>
      <c r="CM13" s="413"/>
      <c r="CN13" s="413"/>
      <c r="CO13" s="413"/>
      <c r="CP13" s="413"/>
      <c r="CQ13" s="413"/>
      <c r="CR13" s="413"/>
      <c r="CS13" s="494"/>
      <c r="CT13" s="450">
        <v>8.5</v>
      </c>
      <c r="CU13" s="451"/>
      <c r="CV13" s="451"/>
      <c r="CW13" s="451"/>
      <c r="CX13" s="451"/>
      <c r="CY13" s="451"/>
      <c r="CZ13" s="451"/>
      <c r="DA13" s="452"/>
      <c r="DB13" s="450">
        <v>8.9</v>
      </c>
      <c r="DC13" s="451"/>
      <c r="DD13" s="451"/>
      <c r="DE13" s="451"/>
      <c r="DF13" s="451"/>
      <c r="DG13" s="451"/>
      <c r="DH13" s="451"/>
      <c r="DI13" s="452"/>
    </row>
    <row r="14" spans="1:119" ht="18.75" customHeight="1" thickBot="1" x14ac:dyDescent="0.25">
      <c r="A14" s="178"/>
      <c r="B14" s="562"/>
      <c r="C14" s="563"/>
      <c r="D14" s="563"/>
      <c r="E14" s="563"/>
      <c r="F14" s="563"/>
      <c r="G14" s="563"/>
      <c r="H14" s="563"/>
      <c r="I14" s="563"/>
      <c r="J14" s="563"/>
      <c r="K14" s="564"/>
      <c r="L14" s="527" t="s">
        <v>145</v>
      </c>
      <c r="M14" s="580"/>
      <c r="N14" s="580"/>
      <c r="O14" s="580"/>
      <c r="P14" s="580"/>
      <c r="Q14" s="581"/>
      <c r="R14" s="540">
        <v>158397</v>
      </c>
      <c r="S14" s="541"/>
      <c r="T14" s="541"/>
      <c r="U14" s="541"/>
      <c r="V14" s="542"/>
      <c r="W14" s="544"/>
      <c r="X14" s="442"/>
      <c r="Y14" s="442"/>
      <c r="Z14" s="442"/>
      <c r="AA14" s="442"/>
      <c r="AB14" s="443"/>
      <c r="AC14" s="533">
        <v>5.5</v>
      </c>
      <c r="AD14" s="534"/>
      <c r="AE14" s="534"/>
      <c r="AF14" s="534"/>
      <c r="AG14" s="535"/>
      <c r="AH14" s="533">
        <v>6.1</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146</v>
      </c>
      <c r="CE14" s="491"/>
      <c r="CF14" s="491"/>
      <c r="CG14" s="491"/>
      <c r="CH14" s="491"/>
      <c r="CI14" s="491"/>
      <c r="CJ14" s="491"/>
      <c r="CK14" s="491"/>
      <c r="CL14" s="491"/>
      <c r="CM14" s="491"/>
      <c r="CN14" s="491"/>
      <c r="CO14" s="491"/>
      <c r="CP14" s="491"/>
      <c r="CQ14" s="491"/>
      <c r="CR14" s="491"/>
      <c r="CS14" s="492"/>
      <c r="CT14" s="550">
        <v>20.9</v>
      </c>
      <c r="CU14" s="551"/>
      <c r="CV14" s="551"/>
      <c r="CW14" s="551"/>
      <c r="CX14" s="551"/>
      <c r="CY14" s="551"/>
      <c r="CZ14" s="551"/>
      <c r="DA14" s="552"/>
      <c r="DB14" s="550">
        <v>45</v>
      </c>
      <c r="DC14" s="551"/>
      <c r="DD14" s="551"/>
      <c r="DE14" s="551"/>
      <c r="DF14" s="551"/>
      <c r="DG14" s="551"/>
      <c r="DH14" s="551"/>
      <c r="DI14" s="552"/>
    </row>
    <row r="15" spans="1:119" ht="18.75" customHeight="1" x14ac:dyDescent="0.2">
      <c r="A15" s="178"/>
      <c r="B15" s="562"/>
      <c r="C15" s="563"/>
      <c r="D15" s="563"/>
      <c r="E15" s="563"/>
      <c r="F15" s="563"/>
      <c r="G15" s="563"/>
      <c r="H15" s="563"/>
      <c r="I15" s="563"/>
      <c r="J15" s="563"/>
      <c r="K15" s="564"/>
      <c r="L15" s="187"/>
      <c r="M15" s="537" t="s">
        <v>139</v>
      </c>
      <c r="N15" s="538"/>
      <c r="O15" s="538"/>
      <c r="P15" s="538"/>
      <c r="Q15" s="539"/>
      <c r="R15" s="540">
        <v>154047</v>
      </c>
      <c r="S15" s="541"/>
      <c r="T15" s="541"/>
      <c r="U15" s="541"/>
      <c r="V15" s="542"/>
      <c r="W15" s="543" t="s">
        <v>147</v>
      </c>
      <c r="X15" s="439"/>
      <c r="Y15" s="439"/>
      <c r="Z15" s="439"/>
      <c r="AA15" s="439"/>
      <c r="AB15" s="440"/>
      <c r="AC15" s="406">
        <v>25264</v>
      </c>
      <c r="AD15" s="407"/>
      <c r="AE15" s="407"/>
      <c r="AF15" s="407"/>
      <c r="AG15" s="408"/>
      <c r="AH15" s="406">
        <v>26224</v>
      </c>
      <c r="AI15" s="407"/>
      <c r="AJ15" s="407"/>
      <c r="AK15" s="407"/>
      <c r="AL15" s="466"/>
      <c r="AM15" s="510"/>
      <c r="AN15" s="410"/>
      <c r="AO15" s="410"/>
      <c r="AP15" s="410"/>
      <c r="AQ15" s="410"/>
      <c r="AR15" s="410"/>
      <c r="AS15" s="410"/>
      <c r="AT15" s="411"/>
      <c r="AU15" s="511"/>
      <c r="AV15" s="512"/>
      <c r="AW15" s="512"/>
      <c r="AX15" s="512"/>
      <c r="AY15" s="479" t="s">
        <v>148</v>
      </c>
      <c r="AZ15" s="480"/>
      <c r="BA15" s="480"/>
      <c r="BB15" s="480"/>
      <c r="BC15" s="480"/>
      <c r="BD15" s="480"/>
      <c r="BE15" s="480"/>
      <c r="BF15" s="480"/>
      <c r="BG15" s="480"/>
      <c r="BH15" s="480"/>
      <c r="BI15" s="480"/>
      <c r="BJ15" s="480"/>
      <c r="BK15" s="480"/>
      <c r="BL15" s="480"/>
      <c r="BM15" s="481"/>
      <c r="BN15" s="482">
        <v>20159962</v>
      </c>
      <c r="BO15" s="483"/>
      <c r="BP15" s="483"/>
      <c r="BQ15" s="483"/>
      <c r="BR15" s="483"/>
      <c r="BS15" s="483"/>
      <c r="BT15" s="483"/>
      <c r="BU15" s="484"/>
      <c r="BV15" s="482">
        <v>20987251</v>
      </c>
      <c r="BW15" s="483"/>
      <c r="BX15" s="483"/>
      <c r="BY15" s="483"/>
      <c r="BZ15" s="483"/>
      <c r="CA15" s="483"/>
      <c r="CB15" s="483"/>
      <c r="CC15" s="484"/>
      <c r="CD15" s="553" t="s">
        <v>149</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2"/>
      <c r="C16" s="563"/>
      <c r="D16" s="563"/>
      <c r="E16" s="563"/>
      <c r="F16" s="563"/>
      <c r="G16" s="563"/>
      <c r="H16" s="563"/>
      <c r="I16" s="563"/>
      <c r="J16" s="563"/>
      <c r="K16" s="564"/>
      <c r="L16" s="527" t="s">
        <v>150</v>
      </c>
      <c r="M16" s="528"/>
      <c r="N16" s="528"/>
      <c r="O16" s="528"/>
      <c r="P16" s="528"/>
      <c r="Q16" s="529"/>
      <c r="R16" s="530" t="s">
        <v>151</v>
      </c>
      <c r="S16" s="531"/>
      <c r="T16" s="531"/>
      <c r="U16" s="531"/>
      <c r="V16" s="532"/>
      <c r="W16" s="544"/>
      <c r="X16" s="442"/>
      <c r="Y16" s="442"/>
      <c r="Z16" s="442"/>
      <c r="AA16" s="442"/>
      <c r="AB16" s="443"/>
      <c r="AC16" s="533">
        <v>33.799999999999997</v>
      </c>
      <c r="AD16" s="534"/>
      <c r="AE16" s="534"/>
      <c r="AF16" s="534"/>
      <c r="AG16" s="535"/>
      <c r="AH16" s="533">
        <v>34.700000000000003</v>
      </c>
      <c r="AI16" s="534"/>
      <c r="AJ16" s="534"/>
      <c r="AK16" s="534"/>
      <c r="AL16" s="536"/>
      <c r="AM16" s="510"/>
      <c r="AN16" s="410"/>
      <c r="AO16" s="410"/>
      <c r="AP16" s="410"/>
      <c r="AQ16" s="410"/>
      <c r="AR16" s="410"/>
      <c r="AS16" s="410"/>
      <c r="AT16" s="411"/>
      <c r="AU16" s="511"/>
      <c r="AV16" s="512"/>
      <c r="AW16" s="512"/>
      <c r="AX16" s="512"/>
      <c r="AY16" s="467" t="s">
        <v>152</v>
      </c>
      <c r="AZ16" s="468"/>
      <c r="BA16" s="468"/>
      <c r="BB16" s="468"/>
      <c r="BC16" s="468"/>
      <c r="BD16" s="468"/>
      <c r="BE16" s="468"/>
      <c r="BF16" s="468"/>
      <c r="BG16" s="468"/>
      <c r="BH16" s="468"/>
      <c r="BI16" s="468"/>
      <c r="BJ16" s="468"/>
      <c r="BK16" s="468"/>
      <c r="BL16" s="468"/>
      <c r="BM16" s="469"/>
      <c r="BN16" s="453">
        <v>29016866</v>
      </c>
      <c r="BO16" s="454"/>
      <c r="BP16" s="454"/>
      <c r="BQ16" s="454"/>
      <c r="BR16" s="454"/>
      <c r="BS16" s="454"/>
      <c r="BT16" s="454"/>
      <c r="BU16" s="455"/>
      <c r="BV16" s="453">
        <v>28266477</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5">
      <c r="A17" s="178"/>
      <c r="B17" s="565"/>
      <c r="C17" s="566"/>
      <c r="D17" s="566"/>
      <c r="E17" s="566"/>
      <c r="F17" s="566"/>
      <c r="G17" s="566"/>
      <c r="H17" s="566"/>
      <c r="I17" s="566"/>
      <c r="J17" s="566"/>
      <c r="K17" s="567"/>
      <c r="L17" s="192"/>
      <c r="M17" s="546" t="s">
        <v>153</v>
      </c>
      <c r="N17" s="547"/>
      <c r="O17" s="547"/>
      <c r="P17" s="547"/>
      <c r="Q17" s="548"/>
      <c r="R17" s="530" t="s">
        <v>154</v>
      </c>
      <c r="S17" s="531"/>
      <c r="T17" s="531"/>
      <c r="U17" s="531"/>
      <c r="V17" s="532"/>
      <c r="W17" s="543" t="s">
        <v>155</v>
      </c>
      <c r="X17" s="439"/>
      <c r="Y17" s="439"/>
      <c r="Z17" s="439"/>
      <c r="AA17" s="439"/>
      <c r="AB17" s="440"/>
      <c r="AC17" s="406">
        <v>45456</v>
      </c>
      <c r="AD17" s="407"/>
      <c r="AE17" s="407"/>
      <c r="AF17" s="407"/>
      <c r="AG17" s="408"/>
      <c r="AH17" s="406">
        <v>44821</v>
      </c>
      <c r="AI17" s="407"/>
      <c r="AJ17" s="407"/>
      <c r="AK17" s="407"/>
      <c r="AL17" s="466"/>
      <c r="AM17" s="510"/>
      <c r="AN17" s="410"/>
      <c r="AO17" s="410"/>
      <c r="AP17" s="410"/>
      <c r="AQ17" s="410"/>
      <c r="AR17" s="410"/>
      <c r="AS17" s="410"/>
      <c r="AT17" s="411"/>
      <c r="AU17" s="511"/>
      <c r="AV17" s="512"/>
      <c r="AW17" s="512"/>
      <c r="AX17" s="512"/>
      <c r="AY17" s="467" t="s">
        <v>156</v>
      </c>
      <c r="AZ17" s="468"/>
      <c r="BA17" s="468"/>
      <c r="BB17" s="468"/>
      <c r="BC17" s="468"/>
      <c r="BD17" s="468"/>
      <c r="BE17" s="468"/>
      <c r="BF17" s="468"/>
      <c r="BG17" s="468"/>
      <c r="BH17" s="468"/>
      <c r="BI17" s="468"/>
      <c r="BJ17" s="468"/>
      <c r="BK17" s="468"/>
      <c r="BL17" s="468"/>
      <c r="BM17" s="469"/>
      <c r="BN17" s="453">
        <v>25468690</v>
      </c>
      <c r="BO17" s="454"/>
      <c r="BP17" s="454"/>
      <c r="BQ17" s="454"/>
      <c r="BR17" s="454"/>
      <c r="BS17" s="454"/>
      <c r="BT17" s="454"/>
      <c r="BU17" s="455"/>
      <c r="BV17" s="453">
        <v>26618792</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5">
      <c r="A18" s="178"/>
      <c r="B18" s="503" t="s">
        <v>157</v>
      </c>
      <c r="C18" s="504"/>
      <c r="D18" s="504"/>
      <c r="E18" s="505"/>
      <c r="F18" s="505"/>
      <c r="G18" s="505"/>
      <c r="H18" s="505"/>
      <c r="I18" s="505"/>
      <c r="J18" s="505"/>
      <c r="K18" s="505"/>
      <c r="L18" s="506">
        <v>331.5</v>
      </c>
      <c r="M18" s="506"/>
      <c r="N18" s="506"/>
      <c r="O18" s="506"/>
      <c r="P18" s="506"/>
      <c r="Q18" s="506"/>
      <c r="R18" s="507"/>
      <c r="S18" s="507"/>
      <c r="T18" s="507"/>
      <c r="U18" s="507"/>
      <c r="V18" s="508"/>
      <c r="W18" s="524"/>
      <c r="X18" s="525"/>
      <c r="Y18" s="525"/>
      <c r="Z18" s="525"/>
      <c r="AA18" s="525"/>
      <c r="AB18" s="549"/>
      <c r="AC18" s="423">
        <v>60.7</v>
      </c>
      <c r="AD18" s="424"/>
      <c r="AE18" s="424"/>
      <c r="AF18" s="424"/>
      <c r="AG18" s="509"/>
      <c r="AH18" s="423">
        <v>59.3</v>
      </c>
      <c r="AI18" s="424"/>
      <c r="AJ18" s="424"/>
      <c r="AK18" s="424"/>
      <c r="AL18" s="425"/>
      <c r="AM18" s="510"/>
      <c r="AN18" s="410"/>
      <c r="AO18" s="410"/>
      <c r="AP18" s="410"/>
      <c r="AQ18" s="410"/>
      <c r="AR18" s="410"/>
      <c r="AS18" s="410"/>
      <c r="AT18" s="411"/>
      <c r="AU18" s="511"/>
      <c r="AV18" s="512"/>
      <c r="AW18" s="512"/>
      <c r="AX18" s="512"/>
      <c r="AY18" s="467" t="s">
        <v>158</v>
      </c>
      <c r="AZ18" s="468"/>
      <c r="BA18" s="468"/>
      <c r="BB18" s="468"/>
      <c r="BC18" s="468"/>
      <c r="BD18" s="468"/>
      <c r="BE18" s="468"/>
      <c r="BF18" s="468"/>
      <c r="BG18" s="468"/>
      <c r="BH18" s="468"/>
      <c r="BI18" s="468"/>
      <c r="BJ18" s="468"/>
      <c r="BK18" s="468"/>
      <c r="BL18" s="468"/>
      <c r="BM18" s="469"/>
      <c r="BN18" s="453">
        <v>34979798</v>
      </c>
      <c r="BO18" s="454"/>
      <c r="BP18" s="454"/>
      <c r="BQ18" s="454"/>
      <c r="BR18" s="454"/>
      <c r="BS18" s="454"/>
      <c r="BT18" s="454"/>
      <c r="BU18" s="455"/>
      <c r="BV18" s="453">
        <v>34428204</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5">
      <c r="A19" s="178"/>
      <c r="B19" s="503" t="s">
        <v>159</v>
      </c>
      <c r="C19" s="504"/>
      <c r="D19" s="504"/>
      <c r="E19" s="505"/>
      <c r="F19" s="505"/>
      <c r="G19" s="505"/>
      <c r="H19" s="505"/>
      <c r="I19" s="505"/>
      <c r="J19" s="505"/>
      <c r="K19" s="505"/>
      <c r="L19" s="513">
        <v>469</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160</v>
      </c>
      <c r="AZ19" s="468"/>
      <c r="BA19" s="468"/>
      <c r="BB19" s="468"/>
      <c r="BC19" s="468"/>
      <c r="BD19" s="468"/>
      <c r="BE19" s="468"/>
      <c r="BF19" s="468"/>
      <c r="BG19" s="468"/>
      <c r="BH19" s="468"/>
      <c r="BI19" s="468"/>
      <c r="BJ19" s="468"/>
      <c r="BK19" s="468"/>
      <c r="BL19" s="468"/>
      <c r="BM19" s="469"/>
      <c r="BN19" s="453">
        <v>48830611</v>
      </c>
      <c r="BO19" s="454"/>
      <c r="BP19" s="454"/>
      <c r="BQ19" s="454"/>
      <c r="BR19" s="454"/>
      <c r="BS19" s="454"/>
      <c r="BT19" s="454"/>
      <c r="BU19" s="455"/>
      <c r="BV19" s="453">
        <v>49166325</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5">
      <c r="A20" s="178"/>
      <c r="B20" s="503" t="s">
        <v>161</v>
      </c>
      <c r="C20" s="504"/>
      <c r="D20" s="504"/>
      <c r="E20" s="505"/>
      <c r="F20" s="505"/>
      <c r="G20" s="505"/>
      <c r="H20" s="505"/>
      <c r="I20" s="505"/>
      <c r="J20" s="505"/>
      <c r="K20" s="505"/>
      <c r="L20" s="513">
        <v>60918</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5">
      <c r="A21" s="178"/>
      <c r="B21" s="500" t="s">
        <v>162</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2">
      <c r="A22" s="178"/>
      <c r="B22" s="429" t="s">
        <v>163</v>
      </c>
      <c r="C22" s="430"/>
      <c r="D22" s="431"/>
      <c r="E22" s="438" t="s">
        <v>1</v>
      </c>
      <c r="F22" s="439"/>
      <c r="G22" s="439"/>
      <c r="H22" s="439"/>
      <c r="I22" s="439"/>
      <c r="J22" s="439"/>
      <c r="K22" s="440"/>
      <c r="L22" s="438" t="s">
        <v>164</v>
      </c>
      <c r="M22" s="439"/>
      <c r="N22" s="439"/>
      <c r="O22" s="439"/>
      <c r="P22" s="440"/>
      <c r="Q22" s="444" t="s">
        <v>165</v>
      </c>
      <c r="R22" s="445"/>
      <c r="S22" s="445"/>
      <c r="T22" s="445"/>
      <c r="U22" s="445"/>
      <c r="V22" s="446"/>
      <c r="W22" s="495" t="s">
        <v>166</v>
      </c>
      <c r="X22" s="430"/>
      <c r="Y22" s="431"/>
      <c r="Z22" s="438" t="s">
        <v>1</v>
      </c>
      <c r="AA22" s="439"/>
      <c r="AB22" s="439"/>
      <c r="AC22" s="439"/>
      <c r="AD22" s="439"/>
      <c r="AE22" s="439"/>
      <c r="AF22" s="439"/>
      <c r="AG22" s="440"/>
      <c r="AH22" s="456" t="s">
        <v>167</v>
      </c>
      <c r="AI22" s="439"/>
      <c r="AJ22" s="439"/>
      <c r="AK22" s="439"/>
      <c r="AL22" s="440"/>
      <c r="AM22" s="456" t="s">
        <v>168</v>
      </c>
      <c r="AN22" s="457"/>
      <c r="AO22" s="457"/>
      <c r="AP22" s="457"/>
      <c r="AQ22" s="457"/>
      <c r="AR22" s="458"/>
      <c r="AS22" s="444" t="s">
        <v>165</v>
      </c>
      <c r="AT22" s="445"/>
      <c r="AU22" s="445"/>
      <c r="AV22" s="445"/>
      <c r="AW22" s="445"/>
      <c r="AX22" s="462"/>
      <c r="AY22" s="479" t="s">
        <v>169</v>
      </c>
      <c r="AZ22" s="480"/>
      <c r="BA22" s="480"/>
      <c r="BB22" s="480"/>
      <c r="BC22" s="480"/>
      <c r="BD22" s="480"/>
      <c r="BE22" s="480"/>
      <c r="BF22" s="480"/>
      <c r="BG22" s="480"/>
      <c r="BH22" s="480"/>
      <c r="BI22" s="480"/>
      <c r="BJ22" s="480"/>
      <c r="BK22" s="480"/>
      <c r="BL22" s="480"/>
      <c r="BM22" s="481"/>
      <c r="BN22" s="482">
        <v>60129176</v>
      </c>
      <c r="BO22" s="483"/>
      <c r="BP22" s="483"/>
      <c r="BQ22" s="483"/>
      <c r="BR22" s="483"/>
      <c r="BS22" s="483"/>
      <c r="BT22" s="483"/>
      <c r="BU22" s="484"/>
      <c r="BV22" s="482">
        <v>60657348</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2">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170</v>
      </c>
      <c r="AZ23" s="468"/>
      <c r="BA23" s="468"/>
      <c r="BB23" s="468"/>
      <c r="BC23" s="468"/>
      <c r="BD23" s="468"/>
      <c r="BE23" s="468"/>
      <c r="BF23" s="468"/>
      <c r="BG23" s="468"/>
      <c r="BH23" s="468"/>
      <c r="BI23" s="468"/>
      <c r="BJ23" s="468"/>
      <c r="BK23" s="468"/>
      <c r="BL23" s="468"/>
      <c r="BM23" s="469"/>
      <c r="BN23" s="453">
        <v>39822336</v>
      </c>
      <c r="BO23" s="454"/>
      <c r="BP23" s="454"/>
      <c r="BQ23" s="454"/>
      <c r="BR23" s="454"/>
      <c r="BS23" s="454"/>
      <c r="BT23" s="454"/>
      <c r="BU23" s="455"/>
      <c r="BV23" s="453">
        <v>39617407</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5">
      <c r="A24" s="178"/>
      <c r="B24" s="432"/>
      <c r="C24" s="433"/>
      <c r="D24" s="434"/>
      <c r="E24" s="409" t="s">
        <v>171</v>
      </c>
      <c r="F24" s="410"/>
      <c r="G24" s="410"/>
      <c r="H24" s="410"/>
      <c r="I24" s="410"/>
      <c r="J24" s="410"/>
      <c r="K24" s="411"/>
      <c r="L24" s="406">
        <v>1</v>
      </c>
      <c r="M24" s="407"/>
      <c r="N24" s="407"/>
      <c r="O24" s="407"/>
      <c r="P24" s="408"/>
      <c r="Q24" s="406">
        <v>7140</v>
      </c>
      <c r="R24" s="407"/>
      <c r="S24" s="407"/>
      <c r="T24" s="407"/>
      <c r="U24" s="407"/>
      <c r="V24" s="408"/>
      <c r="W24" s="496"/>
      <c r="X24" s="433"/>
      <c r="Y24" s="434"/>
      <c r="Z24" s="409" t="s">
        <v>172</v>
      </c>
      <c r="AA24" s="410"/>
      <c r="AB24" s="410"/>
      <c r="AC24" s="410"/>
      <c r="AD24" s="410"/>
      <c r="AE24" s="410"/>
      <c r="AF24" s="410"/>
      <c r="AG24" s="411"/>
      <c r="AH24" s="406">
        <v>1159</v>
      </c>
      <c r="AI24" s="407"/>
      <c r="AJ24" s="407"/>
      <c r="AK24" s="407"/>
      <c r="AL24" s="408"/>
      <c r="AM24" s="406">
        <v>3646214</v>
      </c>
      <c r="AN24" s="407"/>
      <c r="AO24" s="407"/>
      <c r="AP24" s="407"/>
      <c r="AQ24" s="407"/>
      <c r="AR24" s="408"/>
      <c r="AS24" s="406">
        <v>3146</v>
      </c>
      <c r="AT24" s="407"/>
      <c r="AU24" s="407"/>
      <c r="AV24" s="407"/>
      <c r="AW24" s="407"/>
      <c r="AX24" s="466"/>
      <c r="AY24" s="426" t="s">
        <v>173</v>
      </c>
      <c r="AZ24" s="427"/>
      <c r="BA24" s="427"/>
      <c r="BB24" s="427"/>
      <c r="BC24" s="427"/>
      <c r="BD24" s="427"/>
      <c r="BE24" s="427"/>
      <c r="BF24" s="427"/>
      <c r="BG24" s="427"/>
      <c r="BH24" s="427"/>
      <c r="BI24" s="427"/>
      <c r="BJ24" s="427"/>
      <c r="BK24" s="427"/>
      <c r="BL24" s="427"/>
      <c r="BM24" s="428"/>
      <c r="BN24" s="453">
        <v>32179542</v>
      </c>
      <c r="BO24" s="454"/>
      <c r="BP24" s="454"/>
      <c r="BQ24" s="454"/>
      <c r="BR24" s="454"/>
      <c r="BS24" s="454"/>
      <c r="BT24" s="454"/>
      <c r="BU24" s="455"/>
      <c r="BV24" s="453">
        <v>32976962</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2">
      <c r="A25" s="178"/>
      <c r="B25" s="432"/>
      <c r="C25" s="433"/>
      <c r="D25" s="434"/>
      <c r="E25" s="409" t="s">
        <v>174</v>
      </c>
      <c r="F25" s="410"/>
      <c r="G25" s="410"/>
      <c r="H25" s="410"/>
      <c r="I25" s="410"/>
      <c r="J25" s="410"/>
      <c r="K25" s="411"/>
      <c r="L25" s="406">
        <v>1</v>
      </c>
      <c r="M25" s="407"/>
      <c r="N25" s="407"/>
      <c r="O25" s="407"/>
      <c r="P25" s="408"/>
      <c r="Q25" s="406">
        <v>7140</v>
      </c>
      <c r="R25" s="407"/>
      <c r="S25" s="407"/>
      <c r="T25" s="407"/>
      <c r="U25" s="407"/>
      <c r="V25" s="408"/>
      <c r="W25" s="496"/>
      <c r="X25" s="433"/>
      <c r="Y25" s="434"/>
      <c r="Z25" s="409" t="s">
        <v>175</v>
      </c>
      <c r="AA25" s="410"/>
      <c r="AB25" s="410"/>
      <c r="AC25" s="410"/>
      <c r="AD25" s="410"/>
      <c r="AE25" s="410"/>
      <c r="AF25" s="410"/>
      <c r="AG25" s="411"/>
      <c r="AH25" s="406">
        <v>188</v>
      </c>
      <c r="AI25" s="407"/>
      <c r="AJ25" s="407"/>
      <c r="AK25" s="407"/>
      <c r="AL25" s="408"/>
      <c r="AM25" s="406">
        <v>556668</v>
      </c>
      <c r="AN25" s="407"/>
      <c r="AO25" s="407"/>
      <c r="AP25" s="407"/>
      <c r="AQ25" s="407"/>
      <c r="AR25" s="408"/>
      <c r="AS25" s="406">
        <v>2961</v>
      </c>
      <c r="AT25" s="407"/>
      <c r="AU25" s="407"/>
      <c r="AV25" s="407"/>
      <c r="AW25" s="407"/>
      <c r="AX25" s="466"/>
      <c r="AY25" s="479" t="s">
        <v>176</v>
      </c>
      <c r="AZ25" s="480"/>
      <c r="BA25" s="480"/>
      <c r="BB25" s="480"/>
      <c r="BC25" s="480"/>
      <c r="BD25" s="480"/>
      <c r="BE25" s="480"/>
      <c r="BF25" s="480"/>
      <c r="BG25" s="480"/>
      <c r="BH25" s="480"/>
      <c r="BI25" s="480"/>
      <c r="BJ25" s="480"/>
      <c r="BK25" s="480"/>
      <c r="BL25" s="480"/>
      <c r="BM25" s="481"/>
      <c r="BN25" s="482">
        <v>12633608</v>
      </c>
      <c r="BO25" s="483"/>
      <c r="BP25" s="483"/>
      <c r="BQ25" s="483"/>
      <c r="BR25" s="483"/>
      <c r="BS25" s="483"/>
      <c r="BT25" s="483"/>
      <c r="BU25" s="484"/>
      <c r="BV25" s="482">
        <v>15548711</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2">
      <c r="A26" s="178"/>
      <c r="B26" s="432"/>
      <c r="C26" s="433"/>
      <c r="D26" s="434"/>
      <c r="E26" s="409" t="s">
        <v>177</v>
      </c>
      <c r="F26" s="410"/>
      <c r="G26" s="410"/>
      <c r="H26" s="410"/>
      <c r="I26" s="410"/>
      <c r="J26" s="410"/>
      <c r="K26" s="411"/>
      <c r="L26" s="406">
        <v>1</v>
      </c>
      <c r="M26" s="407"/>
      <c r="N26" s="407"/>
      <c r="O26" s="407"/>
      <c r="P26" s="408"/>
      <c r="Q26" s="406">
        <v>6120</v>
      </c>
      <c r="R26" s="407"/>
      <c r="S26" s="407"/>
      <c r="T26" s="407"/>
      <c r="U26" s="407"/>
      <c r="V26" s="408"/>
      <c r="W26" s="496"/>
      <c r="X26" s="433"/>
      <c r="Y26" s="434"/>
      <c r="Z26" s="409" t="s">
        <v>178</v>
      </c>
      <c r="AA26" s="464"/>
      <c r="AB26" s="464"/>
      <c r="AC26" s="464"/>
      <c r="AD26" s="464"/>
      <c r="AE26" s="464"/>
      <c r="AF26" s="464"/>
      <c r="AG26" s="465"/>
      <c r="AH26" s="406">
        <v>56</v>
      </c>
      <c r="AI26" s="407"/>
      <c r="AJ26" s="407"/>
      <c r="AK26" s="407"/>
      <c r="AL26" s="408"/>
      <c r="AM26" s="406">
        <v>166488</v>
      </c>
      <c r="AN26" s="407"/>
      <c r="AO26" s="407"/>
      <c r="AP26" s="407"/>
      <c r="AQ26" s="407"/>
      <c r="AR26" s="408"/>
      <c r="AS26" s="406">
        <v>2973</v>
      </c>
      <c r="AT26" s="407"/>
      <c r="AU26" s="407"/>
      <c r="AV26" s="407"/>
      <c r="AW26" s="407"/>
      <c r="AX26" s="466"/>
      <c r="AY26" s="493" t="s">
        <v>179</v>
      </c>
      <c r="AZ26" s="413"/>
      <c r="BA26" s="413"/>
      <c r="BB26" s="413"/>
      <c r="BC26" s="413"/>
      <c r="BD26" s="413"/>
      <c r="BE26" s="413"/>
      <c r="BF26" s="413"/>
      <c r="BG26" s="413"/>
      <c r="BH26" s="413"/>
      <c r="BI26" s="413"/>
      <c r="BJ26" s="413"/>
      <c r="BK26" s="413"/>
      <c r="BL26" s="413"/>
      <c r="BM26" s="494"/>
      <c r="BN26" s="453" t="s">
        <v>138</v>
      </c>
      <c r="BO26" s="454"/>
      <c r="BP26" s="454"/>
      <c r="BQ26" s="454"/>
      <c r="BR26" s="454"/>
      <c r="BS26" s="454"/>
      <c r="BT26" s="454"/>
      <c r="BU26" s="455"/>
      <c r="BV26" s="453" t="s">
        <v>138</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5">
      <c r="A27" s="178"/>
      <c r="B27" s="432"/>
      <c r="C27" s="433"/>
      <c r="D27" s="434"/>
      <c r="E27" s="409" t="s">
        <v>180</v>
      </c>
      <c r="F27" s="410"/>
      <c r="G27" s="410"/>
      <c r="H27" s="410"/>
      <c r="I27" s="410"/>
      <c r="J27" s="410"/>
      <c r="K27" s="411"/>
      <c r="L27" s="406">
        <v>1</v>
      </c>
      <c r="M27" s="407"/>
      <c r="N27" s="407"/>
      <c r="O27" s="407"/>
      <c r="P27" s="408"/>
      <c r="Q27" s="406">
        <v>5350</v>
      </c>
      <c r="R27" s="407"/>
      <c r="S27" s="407"/>
      <c r="T27" s="407"/>
      <c r="U27" s="407"/>
      <c r="V27" s="408"/>
      <c r="W27" s="496"/>
      <c r="X27" s="433"/>
      <c r="Y27" s="434"/>
      <c r="Z27" s="409" t="s">
        <v>181</v>
      </c>
      <c r="AA27" s="410"/>
      <c r="AB27" s="410"/>
      <c r="AC27" s="410"/>
      <c r="AD27" s="410"/>
      <c r="AE27" s="410"/>
      <c r="AF27" s="410"/>
      <c r="AG27" s="411"/>
      <c r="AH27" s="406">
        <v>23</v>
      </c>
      <c r="AI27" s="407"/>
      <c r="AJ27" s="407"/>
      <c r="AK27" s="407"/>
      <c r="AL27" s="408"/>
      <c r="AM27" s="406">
        <v>84991</v>
      </c>
      <c r="AN27" s="407"/>
      <c r="AO27" s="407"/>
      <c r="AP27" s="407"/>
      <c r="AQ27" s="407"/>
      <c r="AR27" s="408"/>
      <c r="AS27" s="406">
        <v>3695</v>
      </c>
      <c r="AT27" s="407"/>
      <c r="AU27" s="407"/>
      <c r="AV27" s="407"/>
      <c r="AW27" s="407"/>
      <c r="AX27" s="466"/>
      <c r="AY27" s="490" t="s">
        <v>182</v>
      </c>
      <c r="AZ27" s="491"/>
      <c r="BA27" s="491"/>
      <c r="BB27" s="491"/>
      <c r="BC27" s="491"/>
      <c r="BD27" s="491"/>
      <c r="BE27" s="491"/>
      <c r="BF27" s="491"/>
      <c r="BG27" s="491"/>
      <c r="BH27" s="491"/>
      <c r="BI27" s="491"/>
      <c r="BJ27" s="491"/>
      <c r="BK27" s="491"/>
      <c r="BL27" s="491"/>
      <c r="BM27" s="492"/>
      <c r="BN27" s="487" t="s">
        <v>138</v>
      </c>
      <c r="BO27" s="488"/>
      <c r="BP27" s="488"/>
      <c r="BQ27" s="488"/>
      <c r="BR27" s="488"/>
      <c r="BS27" s="488"/>
      <c r="BT27" s="488"/>
      <c r="BU27" s="489"/>
      <c r="BV27" s="487">
        <v>110629</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2">
      <c r="A28" s="178"/>
      <c r="B28" s="432"/>
      <c r="C28" s="433"/>
      <c r="D28" s="434"/>
      <c r="E28" s="409" t="s">
        <v>183</v>
      </c>
      <c r="F28" s="410"/>
      <c r="G28" s="410"/>
      <c r="H28" s="410"/>
      <c r="I28" s="410"/>
      <c r="J28" s="410"/>
      <c r="K28" s="411"/>
      <c r="L28" s="406">
        <v>1</v>
      </c>
      <c r="M28" s="407"/>
      <c r="N28" s="407"/>
      <c r="O28" s="407"/>
      <c r="P28" s="408"/>
      <c r="Q28" s="406">
        <v>4650</v>
      </c>
      <c r="R28" s="407"/>
      <c r="S28" s="407"/>
      <c r="T28" s="407"/>
      <c r="U28" s="407"/>
      <c r="V28" s="408"/>
      <c r="W28" s="496"/>
      <c r="X28" s="433"/>
      <c r="Y28" s="434"/>
      <c r="Z28" s="409" t="s">
        <v>184</v>
      </c>
      <c r="AA28" s="410"/>
      <c r="AB28" s="410"/>
      <c r="AC28" s="410"/>
      <c r="AD28" s="410"/>
      <c r="AE28" s="410"/>
      <c r="AF28" s="410"/>
      <c r="AG28" s="411"/>
      <c r="AH28" s="406" t="s">
        <v>138</v>
      </c>
      <c r="AI28" s="407"/>
      <c r="AJ28" s="407"/>
      <c r="AK28" s="407"/>
      <c r="AL28" s="408"/>
      <c r="AM28" s="406" t="s">
        <v>129</v>
      </c>
      <c r="AN28" s="407"/>
      <c r="AO28" s="407"/>
      <c r="AP28" s="407"/>
      <c r="AQ28" s="407"/>
      <c r="AR28" s="408"/>
      <c r="AS28" s="406" t="s">
        <v>138</v>
      </c>
      <c r="AT28" s="407"/>
      <c r="AU28" s="407"/>
      <c r="AV28" s="407"/>
      <c r="AW28" s="407"/>
      <c r="AX28" s="466"/>
      <c r="AY28" s="470" t="s">
        <v>185</v>
      </c>
      <c r="AZ28" s="471"/>
      <c r="BA28" s="471"/>
      <c r="BB28" s="472"/>
      <c r="BC28" s="479" t="s">
        <v>48</v>
      </c>
      <c r="BD28" s="480"/>
      <c r="BE28" s="480"/>
      <c r="BF28" s="480"/>
      <c r="BG28" s="480"/>
      <c r="BH28" s="480"/>
      <c r="BI28" s="480"/>
      <c r="BJ28" s="480"/>
      <c r="BK28" s="480"/>
      <c r="BL28" s="480"/>
      <c r="BM28" s="481"/>
      <c r="BN28" s="482">
        <v>8192995</v>
      </c>
      <c r="BO28" s="483"/>
      <c r="BP28" s="483"/>
      <c r="BQ28" s="483"/>
      <c r="BR28" s="483"/>
      <c r="BS28" s="483"/>
      <c r="BT28" s="483"/>
      <c r="BU28" s="484"/>
      <c r="BV28" s="482">
        <v>5699937</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2">
      <c r="A29" s="178"/>
      <c r="B29" s="432"/>
      <c r="C29" s="433"/>
      <c r="D29" s="434"/>
      <c r="E29" s="409" t="s">
        <v>186</v>
      </c>
      <c r="F29" s="410"/>
      <c r="G29" s="410"/>
      <c r="H29" s="410"/>
      <c r="I29" s="410"/>
      <c r="J29" s="410"/>
      <c r="K29" s="411"/>
      <c r="L29" s="406">
        <v>28</v>
      </c>
      <c r="M29" s="407"/>
      <c r="N29" s="407"/>
      <c r="O29" s="407"/>
      <c r="P29" s="408"/>
      <c r="Q29" s="406">
        <v>4200</v>
      </c>
      <c r="R29" s="407"/>
      <c r="S29" s="407"/>
      <c r="T29" s="407"/>
      <c r="U29" s="407"/>
      <c r="V29" s="408"/>
      <c r="W29" s="497"/>
      <c r="X29" s="498"/>
      <c r="Y29" s="499"/>
      <c r="Z29" s="409" t="s">
        <v>187</v>
      </c>
      <c r="AA29" s="410"/>
      <c r="AB29" s="410"/>
      <c r="AC29" s="410"/>
      <c r="AD29" s="410"/>
      <c r="AE29" s="410"/>
      <c r="AF29" s="410"/>
      <c r="AG29" s="411"/>
      <c r="AH29" s="406">
        <v>1182</v>
      </c>
      <c r="AI29" s="407"/>
      <c r="AJ29" s="407"/>
      <c r="AK29" s="407"/>
      <c r="AL29" s="408"/>
      <c r="AM29" s="406">
        <v>3731205</v>
      </c>
      <c r="AN29" s="407"/>
      <c r="AO29" s="407"/>
      <c r="AP29" s="407"/>
      <c r="AQ29" s="407"/>
      <c r="AR29" s="408"/>
      <c r="AS29" s="406">
        <v>3157</v>
      </c>
      <c r="AT29" s="407"/>
      <c r="AU29" s="407"/>
      <c r="AV29" s="407"/>
      <c r="AW29" s="407"/>
      <c r="AX29" s="466"/>
      <c r="AY29" s="473"/>
      <c r="AZ29" s="474"/>
      <c r="BA29" s="474"/>
      <c r="BB29" s="475"/>
      <c r="BC29" s="467" t="s">
        <v>188</v>
      </c>
      <c r="BD29" s="468"/>
      <c r="BE29" s="468"/>
      <c r="BF29" s="468"/>
      <c r="BG29" s="468"/>
      <c r="BH29" s="468"/>
      <c r="BI29" s="468"/>
      <c r="BJ29" s="468"/>
      <c r="BK29" s="468"/>
      <c r="BL29" s="468"/>
      <c r="BM29" s="469"/>
      <c r="BN29" s="453">
        <v>2811361</v>
      </c>
      <c r="BO29" s="454"/>
      <c r="BP29" s="454"/>
      <c r="BQ29" s="454"/>
      <c r="BR29" s="454"/>
      <c r="BS29" s="454"/>
      <c r="BT29" s="454"/>
      <c r="BU29" s="455"/>
      <c r="BV29" s="453">
        <v>824744</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5">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189</v>
      </c>
      <c r="X30" s="421"/>
      <c r="Y30" s="421"/>
      <c r="Z30" s="421"/>
      <c r="AA30" s="421"/>
      <c r="AB30" s="421"/>
      <c r="AC30" s="421"/>
      <c r="AD30" s="421"/>
      <c r="AE30" s="421"/>
      <c r="AF30" s="421"/>
      <c r="AG30" s="422"/>
      <c r="AH30" s="423">
        <v>99.4</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3995153</v>
      </c>
      <c r="BO30" s="488"/>
      <c r="BP30" s="488"/>
      <c r="BQ30" s="488"/>
      <c r="BR30" s="488"/>
      <c r="BS30" s="488"/>
      <c r="BT30" s="488"/>
      <c r="BU30" s="489"/>
      <c r="BV30" s="487">
        <v>3635761</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2" t="s">
        <v>190</v>
      </c>
      <c r="D32" s="412"/>
      <c r="E32" s="412"/>
      <c r="F32" s="412"/>
      <c r="G32" s="412"/>
      <c r="H32" s="412"/>
      <c r="I32" s="412"/>
      <c r="J32" s="412"/>
      <c r="K32" s="412"/>
      <c r="L32" s="412"/>
      <c r="M32" s="412"/>
      <c r="N32" s="412"/>
      <c r="O32" s="412"/>
      <c r="P32" s="412"/>
      <c r="Q32" s="412"/>
      <c r="R32" s="412"/>
      <c r="S32" s="412"/>
      <c r="U32" s="413" t="s">
        <v>191</v>
      </c>
      <c r="V32" s="413"/>
      <c r="W32" s="413"/>
      <c r="X32" s="413"/>
      <c r="Y32" s="413"/>
      <c r="Z32" s="413"/>
      <c r="AA32" s="413"/>
      <c r="AB32" s="413"/>
      <c r="AC32" s="413"/>
      <c r="AD32" s="413"/>
      <c r="AE32" s="413"/>
      <c r="AF32" s="413"/>
      <c r="AG32" s="413"/>
      <c r="AH32" s="413"/>
      <c r="AI32" s="413"/>
      <c r="AJ32" s="413"/>
      <c r="AK32" s="413"/>
      <c r="AM32" s="413" t="s">
        <v>192</v>
      </c>
      <c r="AN32" s="413"/>
      <c r="AO32" s="413"/>
      <c r="AP32" s="413"/>
      <c r="AQ32" s="413"/>
      <c r="AR32" s="413"/>
      <c r="AS32" s="413"/>
      <c r="AT32" s="413"/>
      <c r="AU32" s="413"/>
      <c r="AV32" s="413"/>
      <c r="AW32" s="413"/>
      <c r="AX32" s="413"/>
      <c r="AY32" s="413"/>
      <c r="AZ32" s="413"/>
      <c r="BA32" s="413"/>
      <c r="BB32" s="413"/>
      <c r="BC32" s="413"/>
      <c r="BE32" s="413" t="s">
        <v>193</v>
      </c>
      <c r="BF32" s="413"/>
      <c r="BG32" s="413"/>
      <c r="BH32" s="413"/>
      <c r="BI32" s="413"/>
      <c r="BJ32" s="413"/>
      <c r="BK32" s="413"/>
      <c r="BL32" s="413"/>
      <c r="BM32" s="413"/>
      <c r="BN32" s="413"/>
      <c r="BO32" s="413"/>
      <c r="BP32" s="413"/>
      <c r="BQ32" s="413"/>
      <c r="BR32" s="413"/>
      <c r="BS32" s="413"/>
      <c r="BT32" s="413"/>
      <c r="BU32" s="413"/>
      <c r="BW32" s="413" t="s">
        <v>194</v>
      </c>
      <c r="BX32" s="413"/>
      <c r="BY32" s="413"/>
      <c r="BZ32" s="413"/>
      <c r="CA32" s="413"/>
      <c r="CB32" s="413"/>
      <c r="CC32" s="413"/>
      <c r="CD32" s="413"/>
      <c r="CE32" s="413"/>
      <c r="CF32" s="413"/>
      <c r="CG32" s="413"/>
      <c r="CH32" s="413"/>
      <c r="CI32" s="413"/>
      <c r="CJ32" s="413"/>
      <c r="CK32" s="413"/>
      <c r="CL32" s="413"/>
      <c r="CM32" s="413"/>
      <c r="CO32" s="413" t="s">
        <v>195</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2">
      <c r="A33" s="178"/>
      <c r="B33" s="202"/>
      <c r="C33" s="405" t="s">
        <v>196</v>
      </c>
      <c r="D33" s="405"/>
      <c r="E33" s="404" t="s">
        <v>197</v>
      </c>
      <c r="F33" s="404"/>
      <c r="G33" s="404"/>
      <c r="H33" s="404"/>
      <c r="I33" s="404"/>
      <c r="J33" s="404"/>
      <c r="K33" s="404"/>
      <c r="L33" s="404"/>
      <c r="M33" s="404"/>
      <c r="N33" s="404"/>
      <c r="O33" s="404"/>
      <c r="P33" s="404"/>
      <c r="Q33" s="404"/>
      <c r="R33" s="404"/>
      <c r="S33" s="404"/>
      <c r="T33" s="203"/>
      <c r="U33" s="405" t="s">
        <v>196</v>
      </c>
      <c r="V33" s="405"/>
      <c r="W33" s="404" t="s">
        <v>197</v>
      </c>
      <c r="X33" s="404"/>
      <c r="Y33" s="404"/>
      <c r="Z33" s="404"/>
      <c r="AA33" s="404"/>
      <c r="AB33" s="404"/>
      <c r="AC33" s="404"/>
      <c r="AD33" s="404"/>
      <c r="AE33" s="404"/>
      <c r="AF33" s="404"/>
      <c r="AG33" s="404"/>
      <c r="AH33" s="404"/>
      <c r="AI33" s="404"/>
      <c r="AJ33" s="404"/>
      <c r="AK33" s="404"/>
      <c r="AL33" s="203"/>
      <c r="AM33" s="405" t="s">
        <v>196</v>
      </c>
      <c r="AN33" s="405"/>
      <c r="AO33" s="404" t="s">
        <v>197</v>
      </c>
      <c r="AP33" s="404"/>
      <c r="AQ33" s="404"/>
      <c r="AR33" s="404"/>
      <c r="AS33" s="404"/>
      <c r="AT33" s="404"/>
      <c r="AU33" s="404"/>
      <c r="AV33" s="404"/>
      <c r="AW33" s="404"/>
      <c r="AX33" s="404"/>
      <c r="AY33" s="404"/>
      <c r="AZ33" s="404"/>
      <c r="BA33" s="404"/>
      <c r="BB33" s="404"/>
      <c r="BC33" s="404"/>
      <c r="BD33" s="204"/>
      <c r="BE33" s="404" t="s">
        <v>198</v>
      </c>
      <c r="BF33" s="404"/>
      <c r="BG33" s="404" t="s">
        <v>199</v>
      </c>
      <c r="BH33" s="404"/>
      <c r="BI33" s="404"/>
      <c r="BJ33" s="404"/>
      <c r="BK33" s="404"/>
      <c r="BL33" s="404"/>
      <c r="BM33" s="404"/>
      <c r="BN33" s="404"/>
      <c r="BO33" s="404"/>
      <c r="BP33" s="404"/>
      <c r="BQ33" s="404"/>
      <c r="BR33" s="404"/>
      <c r="BS33" s="404"/>
      <c r="BT33" s="404"/>
      <c r="BU33" s="404"/>
      <c r="BV33" s="204"/>
      <c r="BW33" s="405" t="s">
        <v>198</v>
      </c>
      <c r="BX33" s="405"/>
      <c r="BY33" s="404" t="s">
        <v>200</v>
      </c>
      <c r="BZ33" s="404"/>
      <c r="CA33" s="404"/>
      <c r="CB33" s="404"/>
      <c r="CC33" s="404"/>
      <c r="CD33" s="404"/>
      <c r="CE33" s="404"/>
      <c r="CF33" s="404"/>
      <c r="CG33" s="404"/>
      <c r="CH33" s="404"/>
      <c r="CI33" s="404"/>
      <c r="CJ33" s="404"/>
      <c r="CK33" s="404"/>
      <c r="CL33" s="404"/>
      <c r="CM33" s="404"/>
      <c r="CN33" s="203"/>
      <c r="CO33" s="405" t="s">
        <v>196</v>
      </c>
      <c r="CP33" s="405"/>
      <c r="CQ33" s="404" t="s">
        <v>201</v>
      </c>
      <c r="CR33" s="404"/>
      <c r="CS33" s="404"/>
      <c r="CT33" s="404"/>
      <c r="CU33" s="404"/>
      <c r="CV33" s="404"/>
      <c r="CW33" s="404"/>
      <c r="CX33" s="404"/>
      <c r="CY33" s="404"/>
      <c r="CZ33" s="404"/>
      <c r="DA33" s="404"/>
      <c r="DB33" s="404"/>
      <c r="DC33" s="404"/>
      <c r="DD33" s="404"/>
      <c r="DE33" s="404"/>
      <c r="DF33" s="203"/>
      <c r="DG33" s="403" t="s">
        <v>202</v>
      </c>
      <c r="DH33" s="403"/>
      <c r="DI33" s="205"/>
    </row>
    <row r="34" spans="1:113" ht="32.25" customHeight="1" x14ac:dyDescent="0.2">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2</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5</v>
      </c>
      <c r="AN34" s="401"/>
      <c r="AO34" s="402" t="str">
        <f>IF('各会計、関係団体の財政状況及び健全化判断比率'!B31="","",'各会計、関係団体の財政状況及び健全化判断比率'!B31)</f>
        <v>水道事業会計</v>
      </c>
      <c r="AP34" s="402"/>
      <c r="AQ34" s="402"/>
      <c r="AR34" s="402"/>
      <c r="AS34" s="402"/>
      <c r="AT34" s="402"/>
      <c r="AU34" s="402"/>
      <c r="AV34" s="402"/>
      <c r="AW34" s="402"/>
      <c r="AX34" s="402"/>
      <c r="AY34" s="402"/>
      <c r="AZ34" s="402"/>
      <c r="BA34" s="402"/>
      <c r="BB34" s="402"/>
      <c r="BC34" s="402"/>
      <c r="BD34" s="178"/>
      <c r="BE34" s="401">
        <f>IF(BG34="","",MAX(C34:D43,U34:V43,AM34:AN43)+1)</f>
        <v>7</v>
      </c>
      <c r="BF34" s="401"/>
      <c r="BG34" s="402" t="str">
        <f>IF('各会計、関係団体の財政状況及び健全化判断比率'!B33="","",'各会計、関係団体の財政状況及び健全化判断比率'!B33)</f>
        <v>栃木インター西産業団地特別会計</v>
      </c>
      <c r="BH34" s="402"/>
      <c r="BI34" s="402"/>
      <c r="BJ34" s="402"/>
      <c r="BK34" s="402"/>
      <c r="BL34" s="402"/>
      <c r="BM34" s="402"/>
      <c r="BN34" s="402"/>
      <c r="BO34" s="402"/>
      <c r="BP34" s="402"/>
      <c r="BQ34" s="402"/>
      <c r="BR34" s="402"/>
      <c r="BS34" s="402"/>
      <c r="BT34" s="402"/>
      <c r="BU34" s="402"/>
      <c r="BV34" s="178"/>
      <c r="BW34" s="401">
        <f>IF(BY34="","",MAX(C34:D43,U34:V43,AM34:AN43,BE34:BF43)+1)</f>
        <v>9</v>
      </c>
      <c r="BX34" s="401"/>
      <c r="BY34" s="402" t="str">
        <f>IF('各会計、関係団体の財政状況及び健全化判断比率'!B68="","",'各会計、関係団体の財政状況及び健全化判断比率'!B68)</f>
        <v>佐野地区衛生施設組合</v>
      </c>
      <c r="BZ34" s="402"/>
      <c r="CA34" s="402"/>
      <c r="CB34" s="402"/>
      <c r="CC34" s="402"/>
      <c r="CD34" s="402"/>
      <c r="CE34" s="402"/>
      <c r="CF34" s="402"/>
      <c r="CG34" s="402"/>
      <c r="CH34" s="402"/>
      <c r="CI34" s="402"/>
      <c r="CJ34" s="402"/>
      <c r="CK34" s="402"/>
      <c r="CL34" s="402"/>
      <c r="CM34" s="402"/>
      <c r="CN34" s="178"/>
      <c r="CO34" s="401">
        <f>IF(CQ34="","",MAX(C34:D43,U34:V43,AM34:AN43,BE34:BF43,BW34:BX43)+1)</f>
        <v>16</v>
      </c>
      <c r="CP34" s="401"/>
      <c r="CQ34" s="402" t="str">
        <f>IF('各会計、関係団体の財政状況及び健全化判断比率'!BS7="","",'各会計、関係団体の財政状況及び健全化判断比率'!BS7)</f>
        <v>栃木市農業公社</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2">
      <c r="A35" s="178"/>
      <c r="B35" s="202"/>
      <c r="C35" s="401" t="str">
        <f>IF(E35="","",C34+1)</f>
        <v/>
      </c>
      <c r="D35" s="401"/>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78"/>
      <c r="U35" s="401">
        <f>IF(W35="","",U34+1)</f>
        <v>3</v>
      </c>
      <c r="V35" s="401"/>
      <c r="W35" s="402" t="str">
        <f>IF('各会計、関係団体の財政状況及び健全化判断比率'!B29="","",'各会計、関係団体の財政状況及び健全化判断比率'!B29)</f>
        <v>介護保険特別会計</v>
      </c>
      <c r="X35" s="402"/>
      <c r="Y35" s="402"/>
      <c r="Z35" s="402"/>
      <c r="AA35" s="402"/>
      <c r="AB35" s="402"/>
      <c r="AC35" s="402"/>
      <c r="AD35" s="402"/>
      <c r="AE35" s="402"/>
      <c r="AF35" s="402"/>
      <c r="AG35" s="402"/>
      <c r="AH35" s="402"/>
      <c r="AI35" s="402"/>
      <c r="AJ35" s="402"/>
      <c r="AK35" s="402"/>
      <c r="AL35" s="178"/>
      <c r="AM35" s="401">
        <f t="shared" ref="AM35:AM43" si="0">IF(AO35="","",AM34+1)</f>
        <v>6</v>
      </c>
      <c r="AN35" s="401"/>
      <c r="AO35" s="402" t="str">
        <f>IF('各会計、関係団体の財政状況及び健全化判断比率'!B32="","",'各会計、関係団体の財政状況及び健全化判断比率'!B32)</f>
        <v>下水道事業会計</v>
      </c>
      <c r="AP35" s="402"/>
      <c r="AQ35" s="402"/>
      <c r="AR35" s="402"/>
      <c r="AS35" s="402"/>
      <c r="AT35" s="402"/>
      <c r="AU35" s="402"/>
      <c r="AV35" s="402"/>
      <c r="AW35" s="402"/>
      <c r="AX35" s="402"/>
      <c r="AY35" s="402"/>
      <c r="AZ35" s="402"/>
      <c r="BA35" s="402"/>
      <c r="BB35" s="402"/>
      <c r="BC35" s="402"/>
      <c r="BD35" s="178"/>
      <c r="BE35" s="401">
        <f t="shared" ref="BE35:BE43" si="1">IF(BG35="","",BE34+1)</f>
        <v>8</v>
      </c>
      <c r="BF35" s="401"/>
      <c r="BG35" s="402" t="str">
        <f>IF('各会計、関係団体の財政状況及び健全化判断比率'!B34="","",'各会計、関係団体の財政状況及び健全化判断比率'!B34)</f>
        <v>平川産業団地特別会計</v>
      </c>
      <c r="BH35" s="402"/>
      <c r="BI35" s="402"/>
      <c r="BJ35" s="402"/>
      <c r="BK35" s="402"/>
      <c r="BL35" s="402"/>
      <c r="BM35" s="402"/>
      <c r="BN35" s="402"/>
      <c r="BO35" s="402"/>
      <c r="BP35" s="402"/>
      <c r="BQ35" s="402"/>
      <c r="BR35" s="402"/>
      <c r="BS35" s="402"/>
      <c r="BT35" s="402"/>
      <c r="BU35" s="402"/>
      <c r="BV35" s="178"/>
      <c r="BW35" s="401">
        <f t="shared" ref="BW35:BW43" si="2">IF(BY35="","",BW34+1)</f>
        <v>10</v>
      </c>
      <c r="BX35" s="401"/>
      <c r="BY35" s="402" t="str">
        <f>IF('各会計、関係団体の財政状況及び健全化判断比率'!B69="","",'各会計、関係団体の財政状況及び健全化判断比率'!B69)</f>
        <v>栃木県市町村総合事務組合（一般会計）</v>
      </c>
      <c r="BZ35" s="402"/>
      <c r="CA35" s="402"/>
      <c r="CB35" s="402"/>
      <c r="CC35" s="402"/>
      <c r="CD35" s="402"/>
      <c r="CE35" s="402"/>
      <c r="CF35" s="402"/>
      <c r="CG35" s="402"/>
      <c r="CH35" s="402"/>
      <c r="CI35" s="402"/>
      <c r="CJ35" s="402"/>
      <c r="CK35" s="402"/>
      <c r="CL35" s="402"/>
      <c r="CM35" s="402"/>
      <c r="CN35" s="178"/>
      <c r="CO35" s="401">
        <f t="shared" ref="CO35:CO43" si="3">IF(CQ35="","",CO34+1)</f>
        <v>17</v>
      </c>
      <c r="CP35" s="401"/>
      <c r="CQ35" s="402" t="str">
        <f>IF('各会計、関係団体の財政状況及び健全化判断比率'!BS8="","",'各会計、関係団体の財政状況及び健全化判断比率'!BS8)</f>
        <v>観光農園いわふね</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2">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4</v>
      </c>
      <c r="V36" s="401"/>
      <c r="W36" s="402" t="str">
        <f>IF('各会計、関係団体の財政状況及び健全化判断比率'!B30="","",'各会計、関係団体の財政状況及び健全化判断比率'!B30)</f>
        <v>後期高齢者医療特別会計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11</v>
      </c>
      <c r="BX36" s="401"/>
      <c r="BY36" s="402" t="str">
        <f>IF('各会計、関係団体の財政状況及び健全化判断比率'!B70="","",'各会計、関係団体の財政状況及び健全化判断比率'!B70)</f>
        <v>栃木県市町村総合事務組合（特別会計）</v>
      </c>
      <c r="BZ36" s="402"/>
      <c r="CA36" s="402"/>
      <c r="CB36" s="402"/>
      <c r="CC36" s="402"/>
      <c r="CD36" s="402"/>
      <c r="CE36" s="402"/>
      <c r="CF36" s="402"/>
      <c r="CG36" s="402"/>
      <c r="CH36" s="402"/>
      <c r="CI36" s="402"/>
      <c r="CJ36" s="402"/>
      <c r="CK36" s="402"/>
      <c r="CL36" s="402"/>
      <c r="CM36" s="402"/>
      <c r="CN36" s="178"/>
      <c r="CO36" s="401">
        <f t="shared" si="3"/>
        <v>18</v>
      </c>
      <c r="CP36" s="401"/>
      <c r="CQ36" s="402" t="str">
        <f>IF('各会計、関係団体の財政状況及び健全化判断比率'!BS9="","",'各会計、関係団体の財政状況及び健全化判断比率'!BS9)</f>
        <v>渡良瀬遊水地アクリメーション振興財団</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v>
      </c>
      <c r="DH36" s="399"/>
      <c r="DI36" s="205"/>
    </row>
    <row r="37" spans="1:113" ht="32.25" customHeight="1" x14ac:dyDescent="0.2">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12</v>
      </c>
      <c r="BX37" s="401"/>
      <c r="BY37" s="402" t="str">
        <f>IF('各会計、関係団体の財政状況及び健全化判断比率'!B71="","",'各会計、関係団体の財政状況及び健全化判断比率'!B71)</f>
        <v>栃木県後期高齢者医療広域連合（一般会計）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2">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13</v>
      </c>
      <c r="BX38" s="401"/>
      <c r="BY38" s="402" t="str">
        <f>IF('各会計、関係団体の財政状況及び健全化判断比率'!B72="","",'各会計、関係団体の財政状況及び健全化判断比率'!B72)</f>
        <v>栃木県後期高齢者医療広域連合（後期高齢者医療特別会計）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2">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14</v>
      </c>
      <c r="BX39" s="401"/>
      <c r="BY39" s="402" t="str">
        <f>IF('各会計、関係団体の財政状況及び健全化判断比率'!B73="","",'各会計、関係団体の財政状況及び健全化判断比率'!B73)</f>
        <v>宇都宮西中核工業団地事務組合（一般会計）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2">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15</v>
      </c>
      <c r="BX40" s="401"/>
      <c r="BY40" s="402" t="str">
        <f>IF('各会計、関係団体の財政状況及び健全化判断比率'!B74="","",'各会計、関係団体の財政状況及び健全化判断比率'!B74)</f>
        <v>宇都宮西中核工業団地事務組合（工業用水道事業会計）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2">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2">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2">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398" t="s">
        <v>204</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2">
      <c r="E47" s="398" t="s">
        <v>205</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2">
      <c r="E48" s="398" t="s">
        <v>206</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2">
      <c r="E49" s="400" t="s">
        <v>207</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2">
      <c r="E50" s="398" t="s">
        <v>208</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2">
      <c r="E51" s="398" t="s">
        <v>209</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2">
      <c r="E52" s="398" t="s">
        <v>210</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2">
      <c r="E53" s="355" t="s">
        <v>591</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60" zoomScaleNormal="60" zoomScaleSheetLayoutView="100" workbookViewId="0">
      <selection activeCell="CM16" sqref="CM16:CQ16"/>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84" t="s">
        <v>558</v>
      </c>
      <c r="D34" s="1184"/>
      <c r="E34" s="1185"/>
      <c r="F34" s="32">
        <v>7.41</v>
      </c>
      <c r="G34" s="33">
        <v>7.42</v>
      </c>
      <c r="H34" s="33">
        <v>14.13</v>
      </c>
      <c r="I34" s="33">
        <v>12.72</v>
      </c>
      <c r="J34" s="34">
        <v>9.4700000000000006</v>
      </c>
      <c r="K34" s="22"/>
      <c r="L34" s="22"/>
      <c r="M34" s="22"/>
      <c r="N34" s="22"/>
      <c r="O34" s="22"/>
      <c r="P34" s="22"/>
    </row>
    <row r="35" spans="1:16" ht="39" customHeight="1" x14ac:dyDescent="0.2">
      <c r="A35" s="22"/>
      <c r="B35" s="35"/>
      <c r="C35" s="1178" t="s">
        <v>559</v>
      </c>
      <c r="D35" s="1179"/>
      <c r="E35" s="1180"/>
      <c r="F35" s="36">
        <v>9.99</v>
      </c>
      <c r="G35" s="37">
        <v>9.36</v>
      </c>
      <c r="H35" s="37">
        <v>8.27</v>
      </c>
      <c r="I35" s="37">
        <v>6.74</v>
      </c>
      <c r="J35" s="38">
        <v>5.84</v>
      </c>
      <c r="K35" s="22"/>
      <c r="L35" s="22"/>
      <c r="M35" s="22"/>
      <c r="N35" s="22"/>
      <c r="O35" s="22"/>
      <c r="P35" s="22"/>
    </row>
    <row r="36" spans="1:16" ht="39" customHeight="1" x14ac:dyDescent="0.2">
      <c r="A36" s="22"/>
      <c r="B36" s="35"/>
      <c r="C36" s="1178" t="s">
        <v>560</v>
      </c>
      <c r="D36" s="1179"/>
      <c r="E36" s="1180"/>
      <c r="F36" s="36" t="s">
        <v>511</v>
      </c>
      <c r="G36" s="37">
        <v>1.65</v>
      </c>
      <c r="H36" s="37">
        <v>2.1800000000000002</v>
      </c>
      <c r="I36" s="37">
        <v>3.07</v>
      </c>
      <c r="J36" s="38">
        <v>2.64</v>
      </c>
      <c r="K36" s="22"/>
      <c r="L36" s="22"/>
      <c r="M36" s="22"/>
      <c r="N36" s="22"/>
      <c r="O36" s="22"/>
      <c r="P36" s="22"/>
    </row>
    <row r="37" spans="1:16" ht="39" customHeight="1" x14ac:dyDescent="0.2">
      <c r="A37" s="22"/>
      <c r="B37" s="35"/>
      <c r="C37" s="1178" t="s">
        <v>561</v>
      </c>
      <c r="D37" s="1179"/>
      <c r="E37" s="1180"/>
      <c r="F37" s="36">
        <v>1.65</v>
      </c>
      <c r="G37" s="37">
        <v>0.73</v>
      </c>
      <c r="H37" s="37">
        <v>0.38</v>
      </c>
      <c r="I37" s="37">
        <v>0.69</v>
      </c>
      <c r="J37" s="38">
        <v>1.21</v>
      </c>
      <c r="K37" s="22"/>
      <c r="L37" s="22"/>
      <c r="M37" s="22"/>
      <c r="N37" s="22"/>
      <c r="O37" s="22"/>
      <c r="P37" s="22"/>
    </row>
    <row r="38" spans="1:16" ht="39" customHeight="1" x14ac:dyDescent="0.2">
      <c r="A38" s="22"/>
      <c r="B38" s="35"/>
      <c r="C38" s="1178" t="s">
        <v>562</v>
      </c>
      <c r="D38" s="1179"/>
      <c r="E38" s="1180"/>
      <c r="F38" s="36">
        <v>2.7</v>
      </c>
      <c r="G38" s="37">
        <v>1.93</v>
      </c>
      <c r="H38" s="37">
        <v>1.22</v>
      </c>
      <c r="I38" s="37">
        <v>1.44</v>
      </c>
      <c r="J38" s="38">
        <v>1.1200000000000001</v>
      </c>
      <c r="K38" s="22"/>
      <c r="L38" s="22"/>
      <c r="M38" s="22"/>
      <c r="N38" s="22"/>
      <c r="O38" s="22"/>
      <c r="P38" s="22"/>
    </row>
    <row r="39" spans="1:16" ht="39" customHeight="1" x14ac:dyDescent="0.2">
      <c r="A39" s="22"/>
      <c r="B39" s="35"/>
      <c r="C39" s="1178" t="s">
        <v>563</v>
      </c>
      <c r="D39" s="1179"/>
      <c r="E39" s="1180"/>
      <c r="F39" s="36">
        <v>0.02</v>
      </c>
      <c r="G39" s="37">
        <v>0.02</v>
      </c>
      <c r="H39" s="37">
        <v>0.04</v>
      </c>
      <c r="I39" s="37">
        <v>0.03</v>
      </c>
      <c r="J39" s="38">
        <v>0.04</v>
      </c>
      <c r="K39" s="22"/>
      <c r="L39" s="22"/>
      <c r="M39" s="22"/>
      <c r="N39" s="22"/>
      <c r="O39" s="22"/>
      <c r="P39" s="22"/>
    </row>
    <row r="40" spans="1:16" ht="39" customHeight="1" x14ac:dyDescent="0.2">
      <c r="A40" s="22"/>
      <c r="B40" s="35"/>
      <c r="C40" s="1178" t="s">
        <v>564</v>
      </c>
      <c r="D40" s="1179"/>
      <c r="E40" s="1180"/>
      <c r="F40" s="36" t="s">
        <v>511</v>
      </c>
      <c r="G40" s="37" t="s">
        <v>511</v>
      </c>
      <c r="H40" s="37" t="s">
        <v>511</v>
      </c>
      <c r="I40" s="37" t="s">
        <v>511</v>
      </c>
      <c r="J40" s="38">
        <v>0</v>
      </c>
      <c r="K40" s="22"/>
      <c r="L40" s="22"/>
      <c r="M40" s="22"/>
      <c r="N40" s="22"/>
      <c r="O40" s="22"/>
      <c r="P40" s="22"/>
    </row>
    <row r="41" spans="1:16" ht="39" customHeight="1" x14ac:dyDescent="0.2">
      <c r="A41" s="22"/>
      <c r="B41" s="35"/>
      <c r="C41" s="1178" t="s">
        <v>565</v>
      </c>
      <c r="D41" s="1179"/>
      <c r="E41" s="1180"/>
      <c r="F41" s="36" t="s">
        <v>511</v>
      </c>
      <c r="G41" s="37" t="s">
        <v>511</v>
      </c>
      <c r="H41" s="37" t="s">
        <v>511</v>
      </c>
      <c r="I41" s="37" t="s">
        <v>511</v>
      </c>
      <c r="J41" s="38">
        <v>0</v>
      </c>
      <c r="K41" s="22"/>
      <c r="L41" s="22"/>
      <c r="M41" s="22"/>
      <c r="N41" s="22"/>
      <c r="O41" s="22"/>
      <c r="P41" s="22"/>
    </row>
    <row r="42" spans="1:16" ht="39" customHeight="1" x14ac:dyDescent="0.2">
      <c r="A42" s="22"/>
      <c r="B42" s="39"/>
      <c r="C42" s="1178" t="s">
        <v>566</v>
      </c>
      <c r="D42" s="1179"/>
      <c r="E42" s="1180"/>
      <c r="F42" s="36" t="s">
        <v>511</v>
      </c>
      <c r="G42" s="37" t="s">
        <v>511</v>
      </c>
      <c r="H42" s="37" t="s">
        <v>511</v>
      </c>
      <c r="I42" s="37" t="s">
        <v>511</v>
      </c>
      <c r="J42" s="38" t="s">
        <v>511</v>
      </c>
      <c r="K42" s="22"/>
      <c r="L42" s="22"/>
      <c r="M42" s="22"/>
      <c r="N42" s="22"/>
      <c r="O42" s="22"/>
      <c r="P42" s="22"/>
    </row>
    <row r="43" spans="1:16" ht="39" customHeight="1" thickBot="1" x14ac:dyDescent="0.25">
      <c r="A43" s="22"/>
      <c r="B43" s="40"/>
      <c r="C43" s="1181" t="s">
        <v>567</v>
      </c>
      <c r="D43" s="1182"/>
      <c r="E43" s="1183"/>
      <c r="F43" s="41">
        <v>4.7</v>
      </c>
      <c r="G43" s="42">
        <v>3.64</v>
      </c>
      <c r="H43" s="42" t="s">
        <v>511</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KHjVSX0ESpaEKtAje/sDI9+yrfO+/VRxlwEslnut6TjXBqSqdpnms9lksMkFV7rBXsTERNAvp0JhT/0q4CNetg==" saltValue="V0d5gTDsX0halp1Pm1SD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7" zoomScale="70" zoomScaleNormal="70" zoomScaleSheetLayoutView="55" workbookViewId="0">
      <selection activeCell="P55" sqref="P55"/>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04" t="s">
        <v>11</v>
      </c>
      <c r="C45" s="1205"/>
      <c r="D45" s="58"/>
      <c r="E45" s="1210" t="s">
        <v>12</v>
      </c>
      <c r="F45" s="1210"/>
      <c r="G45" s="1210"/>
      <c r="H45" s="1210"/>
      <c r="I45" s="1210"/>
      <c r="J45" s="1211"/>
      <c r="K45" s="59">
        <v>6652</v>
      </c>
      <c r="L45" s="60">
        <v>6306</v>
      </c>
      <c r="M45" s="60">
        <v>6484</v>
      </c>
      <c r="N45" s="60">
        <v>6481</v>
      </c>
      <c r="O45" s="61">
        <v>6379</v>
      </c>
      <c r="P45" s="48"/>
      <c r="Q45" s="48"/>
      <c r="R45" s="48"/>
      <c r="S45" s="48"/>
      <c r="T45" s="48"/>
      <c r="U45" s="48"/>
    </row>
    <row r="46" spans="1:21" ht="30.75" customHeight="1" x14ac:dyDescent="0.2">
      <c r="A46" s="48"/>
      <c r="B46" s="1206"/>
      <c r="C46" s="1207"/>
      <c r="D46" s="62"/>
      <c r="E46" s="1188" t="s">
        <v>13</v>
      </c>
      <c r="F46" s="1188"/>
      <c r="G46" s="1188"/>
      <c r="H46" s="1188"/>
      <c r="I46" s="1188"/>
      <c r="J46" s="1189"/>
      <c r="K46" s="63" t="s">
        <v>511</v>
      </c>
      <c r="L46" s="64" t="s">
        <v>511</v>
      </c>
      <c r="M46" s="64" t="s">
        <v>511</v>
      </c>
      <c r="N46" s="64" t="s">
        <v>511</v>
      </c>
      <c r="O46" s="65" t="s">
        <v>511</v>
      </c>
      <c r="P46" s="48"/>
      <c r="Q46" s="48"/>
      <c r="R46" s="48"/>
      <c r="S46" s="48"/>
      <c r="T46" s="48"/>
      <c r="U46" s="48"/>
    </row>
    <row r="47" spans="1:21" ht="30.75" customHeight="1" x14ac:dyDescent="0.2">
      <c r="A47" s="48"/>
      <c r="B47" s="1206"/>
      <c r="C47" s="1207"/>
      <c r="D47" s="62"/>
      <c r="E47" s="1188" t="s">
        <v>14</v>
      </c>
      <c r="F47" s="1188"/>
      <c r="G47" s="1188"/>
      <c r="H47" s="1188"/>
      <c r="I47" s="1188"/>
      <c r="J47" s="1189"/>
      <c r="K47" s="63" t="s">
        <v>511</v>
      </c>
      <c r="L47" s="64" t="s">
        <v>511</v>
      </c>
      <c r="M47" s="64" t="s">
        <v>511</v>
      </c>
      <c r="N47" s="64" t="s">
        <v>511</v>
      </c>
      <c r="O47" s="65" t="s">
        <v>511</v>
      </c>
      <c r="P47" s="48"/>
      <c r="Q47" s="48"/>
      <c r="R47" s="48"/>
      <c r="S47" s="48"/>
      <c r="T47" s="48"/>
      <c r="U47" s="48"/>
    </row>
    <row r="48" spans="1:21" ht="30.75" customHeight="1" x14ac:dyDescent="0.2">
      <c r="A48" s="48"/>
      <c r="B48" s="1206"/>
      <c r="C48" s="1207"/>
      <c r="D48" s="62"/>
      <c r="E48" s="1188" t="s">
        <v>15</v>
      </c>
      <c r="F48" s="1188"/>
      <c r="G48" s="1188"/>
      <c r="H48" s="1188"/>
      <c r="I48" s="1188"/>
      <c r="J48" s="1189"/>
      <c r="K48" s="63">
        <v>2204</v>
      </c>
      <c r="L48" s="64">
        <v>1890</v>
      </c>
      <c r="M48" s="64">
        <v>1750</v>
      </c>
      <c r="N48" s="64">
        <v>1751</v>
      </c>
      <c r="O48" s="65">
        <v>1490</v>
      </c>
      <c r="P48" s="48"/>
      <c r="Q48" s="48"/>
      <c r="R48" s="48"/>
      <c r="S48" s="48"/>
      <c r="T48" s="48"/>
      <c r="U48" s="48"/>
    </row>
    <row r="49" spans="1:21" ht="30.75" customHeight="1" x14ac:dyDescent="0.2">
      <c r="A49" s="48"/>
      <c r="B49" s="1206"/>
      <c r="C49" s="1207"/>
      <c r="D49" s="62"/>
      <c r="E49" s="1188" t="s">
        <v>16</v>
      </c>
      <c r="F49" s="1188"/>
      <c r="G49" s="1188"/>
      <c r="H49" s="1188"/>
      <c r="I49" s="1188"/>
      <c r="J49" s="1189"/>
      <c r="K49" s="63">
        <v>19</v>
      </c>
      <c r="L49" s="64">
        <v>20</v>
      </c>
      <c r="M49" s="64">
        <v>20</v>
      </c>
      <c r="N49" s="64">
        <v>20</v>
      </c>
      <c r="O49" s="65">
        <v>19</v>
      </c>
      <c r="P49" s="48"/>
      <c r="Q49" s="48"/>
      <c r="R49" s="48"/>
      <c r="S49" s="48"/>
      <c r="T49" s="48"/>
      <c r="U49" s="48"/>
    </row>
    <row r="50" spans="1:21" ht="30.75" customHeight="1" x14ac:dyDescent="0.2">
      <c r="A50" s="48"/>
      <c r="B50" s="1206"/>
      <c r="C50" s="1207"/>
      <c r="D50" s="62"/>
      <c r="E50" s="1188" t="s">
        <v>17</v>
      </c>
      <c r="F50" s="1188"/>
      <c r="G50" s="1188"/>
      <c r="H50" s="1188"/>
      <c r="I50" s="1188"/>
      <c r="J50" s="1189"/>
      <c r="K50" s="63">
        <v>26</v>
      </c>
      <c r="L50" s="64">
        <v>25</v>
      </c>
      <c r="M50" s="64">
        <v>12</v>
      </c>
      <c r="N50" s="64">
        <v>0</v>
      </c>
      <c r="O50" s="65">
        <v>0</v>
      </c>
      <c r="P50" s="48"/>
      <c r="Q50" s="48"/>
      <c r="R50" s="48"/>
      <c r="S50" s="48"/>
      <c r="T50" s="48"/>
      <c r="U50" s="48"/>
    </row>
    <row r="51" spans="1:21" ht="30.75" customHeight="1" x14ac:dyDescent="0.2">
      <c r="A51" s="48"/>
      <c r="B51" s="1208"/>
      <c r="C51" s="120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5803</v>
      </c>
      <c r="L52" s="64">
        <v>5625</v>
      </c>
      <c r="M52" s="64">
        <v>5186</v>
      </c>
      <c r="N52" s="64">
        <v>5517</v>
      </c>
      <c r="O52" s="65">
        <v>5513</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3098</v>
      </c>
      <c r="L53" s="69">
        <v>2616</v>
      </c>
      <c r="M53" s="69">
        <v>3080</v>
      </c>
      <c r="N53" s="69">
        <v>2735</v>
      </c>
      <c r="O53" s="70">
        <v>2375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3">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194" t="s">
        <v>25</v>
      </c>
      <c r="C57" s="1195"/>
      <c r="D57" s="1198" t="s">
        <v>26</v>
      </c>
      <c r="E57" s="1199"/>
      <c r="F57" s="1199"/>
      <c r="G57" s="1199"/>
      <c r="H57" s="1199"/>
      <c r="I57" s="1199"/>
      <c r="J57" s="1200"/>
      <c r="K57" s="83" t="s">
        <v>511</v>
      </c>
      <c r="L57" s="84" t="s">
        <v>511</v>
      </c>
      <c r="M57" s="84" t="s">
        <v>511</v>
      </c>
      <c r="N57" s="84" t="s">
        <v>511</v>
      </c>
      <c r="O57" s="85" t="s">
        <v>511</v>
      </c>
    </row>
    <row r="58" spans="1:21" ht="31.5" customHeight="1" thickBot="1" x14ac:dyDescent="0.25">
      <c r="B58" s="1196"/>
      <c r="C58" s="1197"/>
      <c r="D58" s="1201" t="s">
        <v>27</v>
      </c>
      <c r="E58" s="1202"/>
      <c r="F58" s="1202"/>
      <c r="G58" s="1202"/>
      <c r="H58" s="1202"/>
      <c r="I58" s="1202"/>
      <c r="J58" s="1203"/>
      <c r="K58" s="86" t="s">
        <v>511</v>
      </c>
      <c r="L58" s="87" t="s">
        <v>511</v>
      </c>
      <c r="M58" s="87" t="s">
        <v>511</v>
      </c>
      <c r="N58" s="87" t="s">
        <v>511</v>
      </c>
      <c r="O58" s="88" t="s">
        <v>511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41" zoomScale="80" zoomScaleNormal="80" zoomScaleSheetLayoutView="100" workbookViewId="0">
      <selection activeCell="CM16" sqref="CM16:CQ16"/>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552</v>
      </c>
      <c r="J40" s="100" t="s">
        <v>553</v>
      </c>
      <c r="K40" s="100" t="s">
        <v>554</v>
      </c>
      <c r="L40" s="100" t="s">
        <v>555</v>
      </c>
      <c r="M40" s="101" t="s">
        <v>556</v>
      </c>
    </row>
    <row r="41" spans="2:13" ht="27.75" customHeight="1" x14ac:dyDescent="0.2">
      <c r="B41" s="1224" t="s">
        <v>30</v>
      </c>
      <c r="C41" s="1225"/>
      <c r="D41" s="102"/>
      <c r="E41" s="1226" t="s">
        <v>31</v>
      </c>
      <c r="F41" s="1226"/>
      <c r="G41" s="1226"/>
      <c r="H41" s="1227"/>
      <c r="I41" s="346">
        <v>59579</v>
      </c>
      <c r="J41" s="347">
        <v>57978</v>
      </c>
      <c r="K41" s="347">
        <v>58535</v>
      </c>
      <c r="L41" s="347">
        <v>60657</v>
      </c>
      <c r="M41" s="348">
        <v>60129</v>
      </c>
    </row>
    <row r="42" spans="2:13" ht="27.75" customHeight="1" x14ac:dyDescent="0.2">
      <c r="B42" s="1214"/>
      <c r="C42" s="1215"/>
      <c r="D42" s="103"/>
      <c r="E42" s="1218" t="s">
        <v>32</v>
      </c>
      <c r="F42" s="1218"/>
      <c r="G42" s="1218"/>
      <c r="H42" s="1219"/>
      <c r="I42" s="349">
        <v>37</v>
      </c>
      <c r="J42" s="350">
        <v>12</v>
      </c>
      <c r="K42" s="350" t="s">
        <v>511</v>
      </c>
      <c r="L42" s="350">
        <v>3213</v>
      </c>
      <c r="M42" s="351">
        <v>3262</v>
      </c>
    </row>
    <row r="43" spans="2:13" ht="27.75" customHeight="1" x14ac:dyDescent="0.2">
      <c r="B43" s="1214"/>
      <c r="C43" s="1215"/>
      <c r="D43" s="103"/>
      <c r="E43" s="1218" t="s">
        <v>33</v>
      </c>
      <c r="F43" s="1218"/>
      <c r="G43" s="1218"/>
      <c r="H43" s="1219"/>
      <c r="I43" s="349">
        <v>24601</v>
      </c>
      <c r="J43" s="350">
        <v>22510</v>
      </c>
      <c r="K43" s="350">
        <v>20201</v>
      </c>
      <c r="L43" s="350">
        <v>18363</v>
      </c>
      <c r="M43" s="351">
        <v>16672</v>
      </c>
    </row>
    <row r="44" spans="2:13" ht="27.75" customHeight="1" x14ac:dyDescent="0.2">
      <c r="B44" s="1214"/>
      <c r="C44" s="1215"/>
      <c r="D44" s="103"/>
      <c r="E44" s="1218" t="s">
        <v>34</v>
      </c>
      <c r="F44" s="1218"/>
      <c r="G44" s="1218"/>
      <c r="H44" s="1219"/>
      <c r="I44" s="349">
        <v>136</v>
      </c>
      <c r="J44" s="350">
        <v>109</v>
      </c>
      <c r="K44" s="350">
        <v>82</v>
      </c>
      <c r="L44" s="350">
        <v>55</v>
      </c>
      <c r="M44" s="351">
        <v>28</v>
      </c>
    </row>
    <row r="45" spans="2:13" ht="27.75" customHeight="1" x14ac:dyDescent="0.2">
      <c r="B45" s="1214"/>
      <c r="C45" s="1215"/>
      <c r="D45" s="103"/>
      <c r="E45" s="1218" t="s">
        <v>35</v>
      </c>
      <c r="F45" s="1218"/>
      <c r="G45" s="1218"/>
      <c r="H45" s="1219"/>
      <c r="I45" s="349">
        <v>10737</v>
      </c>
      <c r="J45" s="350">
        <v>10005</v>
      </c>
      <c r="K45" s="350">
        <v>9624</v>
      </c>
      <c r="L45" s="350">
        <v>9441</v>
      </c>
      <c r="M45" s="351">
        <v>9363</v>
      </c>
    </row>
    <row r="46" spans="2:13" ht="27.75" customHeight="1" x14ac:dyDescent="0.2">
      <c r="B46" s="1214"/>
      <c r="C46" s="1215"/>
      <c r="D46" s="104"/>
      <c r="E46" s="1218" t="s">
        <v>36</v>
      </c>
      <c r="F46" s="1218"/>
      <c r="G46" s="1218"/>
      <c r="H46" s="1219"/>
      <c r="I46" s="349">
        <v>193</v>
      </c>
      <c r="J46" s="350">
        <v>92</v>
      </c>
      <c r="K46" s="350">
        <v>90</v>
      </c>
      <c r="L46" s="350">
        <v>200</v>
      </c>
      <c r="M46" s="351">
        <v>194</v>
      </c>
    </row>
    <row r="47" spans="2:13" ht="27.75" customHeight="1" x14ac:dyDescent="0.2">
      <c r="B47" s="1214"/>
      <c r="C47" s="1215"/>
      <c r="D47" s="105"/>
      <c r="E47" s="1228" t="s">
        <v>37</v>
      </c>
      <c r="F47" s="1229"/>
      <c r="G47" s="1229"/>
      <c r="H47" s="1230"/>
      <c r="I47" s="349" t="s">
        <v>511</v>
      </c>
      <c r="J47" s="350" t="s">
        <v>511</v>
      </c>
      <c r="K47" s="350" t="s">
        <v>511</v>
      </c>
      <c r="L47" s="350" t="s">
        <v>511</v>
      </c>
      <c r="M47" s="351" t="s">
        <v>511</v>
      </c>
    </row>
    <row r="48" spans="2:13" ht="27.75" customHeight="1" x14ac:dyDescent="0.2">
      <c r="B48" s="1214"/>
      <c r="C48" s="1215"/>
      <c r="D48" s="103"/>
      <c r="E48" s="1218" t="s">
        <v>38</v>
      </c>
      <c r="F48" s="1218"/>
      <c r="G48" s="1218"/>
      <c r="H48" s="1219"/>
      <c r="I48" s="349" t="s">
        <v>511</v>
      </c>
      <c r="J48" s="350" t="s">
        <v>511</v>
      </c>
      <c r="K48" s="350" t="s">
        <v>511</v>
      </c>
      <c r="L48" s="350" t="s">
        <v>511</v>
      </c>
      <c r="M48" s="351" t="s">
        <v>511</v>
      </c>
    </row>
    <row r="49" spans="2:13" ht="27.75" customHeight="1" x14ac:dyDescent="0.2">
      <c r="B49" s="1216"/>
      <c r="C49" s="1217"/>
      <c r="D49" s="103"/>
      <c r="E49" s="1218" t="s">
        <v>39</v>
      </c>
      <c r="F49" s="1218"/>
      <c r="G49" s="1218"/>
      <c r="H49" s="1219"/>
      <c r="I49" s="349" t="s">
        <v>511</v>
      </c>
      <c r="J49" s="350" t="s">
        <v>511</v>
      </c>
      <c r="K49" s="350" t="s">
        <v>511</v>
      </c>
      <c r="L49" s="350" t="s">
        <v>511</v>
      </c>
      <c r="M49" s="351" t="s">
        <v>511</v>
      </c>
    </row>
    <row r="50" spans="2:13" ht="27.75" customHeight="1" x14ac:dyDescent="0.2">
      <c r="B50" s="1212" t="s">
        <v>40</v>
      </c>
      <c r="C50" s="1213"/>
      <c r="D50" s="106"/>
      <c r="E50" s="1218" t="s">
        <v>41</v>
      </c>
      <c r="F50" s="1218"/>
      <c r="G50" s="1218"/>
      <c r="H50" s="1219"/>
      <c r="I50" s="349">
        <v>12233</v>
      </c>
      <c r="J50" s="350">
        <v>14162</v>
      </c>
      <c r="K50" s="350">
        <v>10478</v>
      </c>
      <c r="L50" s="350">
        <v>12627</v>
      </c>
      <c r="M50" s="351">
        <v>18054</v>
      </c>
    </row>
    <row r="51" spans="2:13" ht="27.75" customHeight="1" x14ac:dyDescent="0.2">
      <c r="B51" s="1214"/>
      <c r="C51" s="1215"/>
      <c r="D51" s="103"/>
      <c r="E51" s="1218" t="s">
        <v>42</v>
      </c>
      <c r="F51" s="1218"/>
      <c r="G51" s="1218"/>
      <c r="H51" s="1219"/>
      <c r="I51" s="349">
        <v>5194</v>
      </c>
      <c r="J51" s="350">
        <v>5771</v>
      </c>
      <c r="K51" s="350">
        <v>5849</v>
      </c>
      <c r="L51" s="350">
        <v>5655</v>
      </c>
      <c r="M51" s="351">
        <v>5553</v>
      </c>
    </row>
    <row r="52" spans="2:13" ht="27.75" customHeight="1" x14ac:dyDescent="0.2">
      <c r="B52" s="1216"/>
      <c r="C52" s="1217"/>
      <c r="D52" s="103"/>
      <c r="E52" s="1218" t="s">
        <v>43</v>
      </c>
      <c r="F52" s="1218"/>
      <c r="G52" s="1218"/>
      <c r="H52" s="1219"/>
      <c r="I52" s="349">
        <v>58182</v>
      </c>
      <c r="J52" s="350">
        <v>57361</v>
      </c>
      <c r="K52" s="350">
        <v>58229</v>
      </c>
      <c r="L52" s="350">
        <v>59222</v>
      </c>
      <c r="M52" s="351">
        <v>59164</v>
      </c>
    </row>
    <row r="53" spans="2:13" ht="27.75" customHeight="1" thickBot="1" x14ac:dyDescent="0.25">
      <c r="B53" s="1220" t="s">
        <v>44</v>
      </c>
      <c r="C53" s="1221"/>
      <c r="D53" s="107"/>
      <c r="E53" s="1222" t="s">
        <v>45</v>
      </c>
      <c r="F53" s="1222"/>
      <c r="G53" s="1222"/>
      <c r="H53" s="1223"/>
      <c r="I53" s="352">
        <v>19674</v>
      </c>
      <c r="J53" s="353">
        <v>13411</v>
      </c>
      <c r="K53" s="353">
        <v>13978</v>
      </c>
      <c r="L53" s="353">
        <v>14426</v>
      </c>
      <c r="M53" s="354">
        <v>6877</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hjASmImza1eInXApNod02PWdaEfnrSVJXBGxcHyqTEtLdSbp5uW/7v0GoEiR5c1rErZexqeOFVyR62DDsmZ2w==" saltValue="aKYpIcNdkHJU1wh7UFZF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56" zoomScale="70" zoomScaleNormal="70" zoomScaleSheetLayoutView="100" workbookViewId="0">
      <selection activeCell="CM16" sqref="CM16:CQ16"/>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554</v>
      </c>
      <c r="G54" s="116" t="s">
        <v>555</v>
      </c>
      <c r="H54" s="117" t="s">
        <v>556</v>
      </c>
    </row>
    <row r="55" spans="2:8" ht="52.5" customHeight="1" x14ac:dyDescent="0.2">
      <c r="B55" s="118"/>
      <c r="C55" s="1239" t="s">
        <v>48</v>
      </c>
      <c r="D55" s="1239"/>
      <c r="E55" s="1240"/>
      <c r="F55" s="119">
        <v>3850</v>
      </c>
      <c r="G55" s="119">
        <v>5700</v>
      </c>
      <c r="H55" s="120">
        <v>8193</v>
      </c>
    </row>
    <row r="56" spans="2:8" ht="52.5" customHeight="1" x14ac:dyDescent="0.2">
      <c r="B56" s="121"/>
      <c r="C56" s="1241" t="s">
        <v>49</v>
      </c>
      <c r="D56" s="1241"/>
      <c r="E56" s="1242"/>
      <c r="F56" s="122">
        <v>993</v>
      </c>
      <c r="G56" s="122">
        <v>825</v>
      </c>
      <c r="H56" s="123">
        <v>2811</v>
      </c>
    </row>
    <row r="57" spans="2:8" ht="53.25" customHeight="1" x14ac:dyDescent="0.2">
      <c r="B57" s="121"/>
      <c r="C57" s="1243" t="s">
        <v>50</v>
      </c>
      <c r="D57" s="1243"/>
      <c r="E57" s="1244"/>
      <c r="F57" s="124">
        <v>3182</v>
      </c>
      <c r="G57" s="124">
        <v>3636</v>
      </c>
      <c r="H57" s="125">
        <v>3995</v>
      </c>
    </row>
    <row r="58" spans="2:8" ht="45.75" customHeight="1" x14ac:dyDescent="0.2">
      <c r="B58" s="126"/>
      <c r="C58" s="1231" t="s">
        <v>574</v>
      </c>
      <c r="D58" s="1232"/>
      <c r="E58" s="1233"/>
      <c r="F58" s="127">
        <v>949</v>
      </c>
      <c r="G58" s="127">
        <v>927</v>
      </c>
      <c r="H58" s="128">
        <v>1044</v>
      </c>
    </row>
    <row r="59" spans="2:8" ht="45.75" customHeight="1" x14ac:dyDescent="0.2">
      <c r="B59" s="126"/>
      <c r="C59" s="1231" t="s">
        <v>575</v>
      </c>
      <c r="D59" s="1232"/>
      <c r="E59" s="1233"/>
      <c r="F59" s="127" t="s">
        <v>579</v>
      </c>
      <c r="G59" s="127" t="s">
        <v>579</v>
      </c>
      <c r="H59" s="128">
        <v>649</v>
      </c>
    </row>
    <row r="60" spans="2:8" ht="45.75" customHeight="1" x14ac:dyDescent="0.2">
      <c r="B60" s="126"/>
      <c r="C60" s="1231" t="s">
        <v>576</v>
      </c>
      <c r="D60" s="1232"/>
      <c r="E60" s="1233"/>
      <c r="F60" s="127">
        <v>681</v>
      </c>
      <c r="G60" s="127">
        <v>681</v>
      </c>
      <c r="H60" s="128">
        <v>572</v>
      </c>
    </row>
    <row r="61" spans="2:8" ht="45.75" customHeight="1" x14ac:dyDescent="0.2">
      <c r="B61" s="126"/>
      <c r="C61" s="1231" t="s">
        <v>577</v>
      </c>
      <c r="D61" s="1232"/>
      <c r="E61" s="1233"/>
      <c r="F61" s="127" t="s">
        <v>579</v>
      </c>
      <c r="G61" s="127">
        <v>44</v>
      </c>
      <c r="H61" s="128">
        <v>363</v>
      </c>
    </row>
    <row r="62" spans="2:8" ht="45.75" customHeight="1" thickBot="1" x14ac:dyDescent="0.25">
      <c r="B62" s="129"/>
      <c r="C62" s="1234" t="s">
        <v>578</v>
      </c>
      <c r="D62" s="1235"/>
      <c r="E62" s="1236"/>
      <c r="F62" s="130" t="s">
        <v>579</v>
      </c>
      <c r="G62" s="130">
        <v>310</v>
      </c>
      <c r="H62" s="131">
        <v>286</v>
      </c>
    </row>
    <row r="63" spans="2:8" ht="52.5" customHeight="1" thickBot="1" x14ac:dyDescent="0.25">
      <c r="B63" s="132"/>
      <c r="C63" s="1237" t="s">
        <v>51</v>
      </c>
      <c r="D63" s="1237"/>
      <c r="E63" s="1238"/>
      <c r="F63" s="133">
        <v>8025</v>
      </c>
      <c r="G63" s="133">
        <v>10160</v>
      </c>
      <c r="H63" s="134">
        <v>15000</v>
      </c>
    </row>
    <row r="64" spans="2:8" ht="13" x14ac:dyDescent="0.2"/>
  </sheetData>
  <sheetProtection algorithmName="SHA-512" hashValue="t2qApnFM/HPUSxim/EBYzODabFlVnthRBgonBSRofDEmmFLoxNYg4OziIfyZGs0ONxMUWCwgIScF1heW7z03QQ==" saltValue="M9OFGzHXRO9Gsov+VC8z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topLeftCell="A46" zoomScale="90" zoomScaleNormal="90" workbookViewId="0">
      <selection activeCell="AN65" sqref="AN65:DC69"/>
    </sheetView>
  </sheetViews>
  <sheetFormatPr defaultColWidth="0" defaultRowHeight="0" customHeight="1" zeroHeight="1" x14ac:dyDescent="0.2"/>
  <cols>
    <col min="1" max="1" width="6.36328125" style="362" customWidth="1"/>
    <col min="2" max="107" width="2.453125" style="362" customWidth="1"/>
    <col min="108" max="108" width="6.08984375" style="364" customWidth="1"/>
    <col min="109" max="109" width="5.90625" style="363" customWidth="1"/>
    <col min="110" max="16384" width="8.6328125" style="362" hidden="1"/>
  </cols>
  <sheetData>
    <row r="1" spans="1:109" ht="42.75" customHeight="1" x14ac:dyDescent="0.2">
      <c r="A1" s="397"/>
      <c r="B1" s="396"/>
      <c r="DD1" s="362"/>
      <c r="DE1" s="362"/>
    </row>
    <row r="2" spans="1:109" ht="25.5" customHeight="1" x14ac:dyDescent="0.2">
      <c r="A2" s="395"/>
      <c r="C2" s="395"/>
      <c r="O2" s="395"/>
      <c r="P2" s="395"/>
      <c r="Q2" s="395"/>
      <c r="R2" s="395"/>
      <c r="S2" s="395"/>
      <c r="T2" s="395"/>
      <c r="U2" s="395"/>
      <c r="V2" s="395"/>
      <c r="W2" s="395"/>
      <c r="X2" s="395"/>
      <c r="Y2" s="395"/>
      <c r="Z2" s="395"/>
      <c r="AA2" s="395"/>
      <c r="AB2" s="395"/>
      <c r="AC2" s="395"/>
      <c r="AD2" s="395"/>
      <c r="AE2" s="395"/>
      <c r="AF2" s="395"/>
      <c r="AG2" s="395"/>
      <c r="AH2" s="395"/>
      <c r="AI2" s="395"/>
      <c r="AU2" s="395"/>
      <c r="BG2" s="395"/>
      <c r="BS2" s="395"/>
      <c r="CE2" s="395"/>
      <c r="CQ2" s="395"/>
      <c r="DD2" s="362"/>
      <c r="DE2" s="362"/>
    </row>
    <row r="3" spans="1:109" ht="25.5" customHeight="1" x14ac:dyDescent="0.2">
      <c r="A3" s="395"/>
      <c r="C3" s="395"/>
      <c r="O3" s="395"/>
      <c r="P3" s="395"/>
      <c r="Q3" s="395"/>
      <c r="R3" s="395"/>
      <c r="S3" s="395"/>
      <c r="T3" s="395"/>
      <c r="U3" s="395"/>
      <c r="V3" s="395"/>
      <c r="W3" s="395"/>
      <c r="X3" s="395"/>
      <c r="Y3" s="395"/>
      <c r="Z3" s="395"/>
      <c r="AA3" s="395"/>
      <c r="AB3" s="395"/>
      <c r="AC3" s="395"/>
      <c r="AD3" s="395"/>
      <c r="AE3" s="395"/>
      <c r="AF3" s="395"/>
      <c r="AG3" s="395"/>
      <c r="AH3" s="395"/>
      <c r="AI3" s="395"/>
      <c r="AU3" s="395"/>
      <c r="BG3" s="395"/>
      <c r="BS3" s="395"/>
      <c r="CE3" s="395"/>
      <c r="CQ3" s="395"/>
      <c r="DD3" s="362"/>
      <c r="DE3" s="362"/>
    </row>
    <row r="4" spans="1:109" s="250" customFormat="1" ht="13" x14ac:dyDescent="0.2">
      <c r="A4" s="39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row>
    <row r="5" spans="1:109" s="250" customFormat="1" ht="13" x14ac:dyDescent="0.2">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row>
    <row r="6" spans="1:109" s="250" customFormat="1" ht="13" x14ac:dyDescent="0.2">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row>
    <row r="7" spans="1:109" s="250" customFormat="1" ht="13" x14ac:dyDescent="0.2">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5"/>
    </row>
    <row r="8" spans="1:109" s="250" customFormat="1" ht="13" x14ac:dyDescent="0.2">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row>
    <row r="9" spans="1:109" s="250" customFormat="1" ht="13" x14ac:dyDescent="0.2">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row>
    <row r="10" spans="1:109" s="250" customFormat="1" ht="13" x14ac:dyDescent="0.2">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395"/>
      <c r="DD10" s="395"/>
      <c r="DE10" s="395"/>
    </row>
    <row r="11" spans="1:109" s="250" customFormat="1" ht="13" x14ac:dyDescent="0.2">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row>
    <row r="12" spans="1:109" s="250" customFormat="1" ht="13" x14ac:dyDescent="0.2">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row>
    <row r="13" spans="1:109" s="250" customFormat="1" ht="13" x14ac:dyDescent="0.2">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row>
    <row r="14" spans="1:109" s="250" customFormat="1" ht="13" x14ac:dyDescent="0.2">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row>
    <row r="15" spans="1:109" s="250" customFormat="1" ht="13" x14ac:dyDescent="0.2">
      <c r="A15" s="362"/>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row>
    <row r="16" spans="1:109" s="250" customFormat="1" ht="13" x14ac:dyDescent="0.2">
      <c r="A16" s="362"/>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row>
    <row r="17" spans="1:109" s="250" customFormat="1" ht="13" x14ac:dyDescent="0.2">
      <c r="A17" s="362"/>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row>
    <row r="18" spans="1:109" s="250" customFormat="1" ht="13" x14ac:dyDescent="0.2">
      <c r="A18" s="362"/>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row>
    <row r="19" spans="1:109" ht="13" x14ac:dyDescent="0.2">
      <c r="DD19" s="362"/>
      <c r="DE19" s="362"/>
    </row>
    <row r="20" spans="1:109" ht="13" x14ac:dyDescent="0.2">
      <c r="DD20" s="362"/>
      <c r="DE20" s="362"/>
    </row>
    <row r="21" spans="1:109" ht="17.25" customHeight="1" x14ac:dyDescent="0.2">
      <c r="B21" s="394"/>
      <c r="C21" s="391"/>
      <c r="D21" s="391"/>
      <c r="E21" s="391"/>
      <c r="F21" s="391"/>
      <c r="G21" s="391"/>
      <c r="H21" s="391"/>
      <c r="I21" s="391"/>
      <c r="J21" s="391"/>
      <c r="K21" s="391"/>
      <c r="L21" s="391"/>
      <c r="M21" s="391"/>
      <c r="N21" s="393"/>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3"/>
      <c r="AU21" s="391"/>
      <c r="AV21" s="391"/>
      <c r="AW21" s="391"/>
      <c r="AX21" s="391"/>
      <c r="AY21" s="391"/>
      <c r="AZ21" s="391"/>
      <c r="BA21" s="391"/>
      <c r="BB21" s="391"/>
      <c r="BC21" s="391"/>
      <c r="BD21" s="391"/>
      <c r="BE21" s="391"/>
      <c r="BF21" s="393"/>
      <c r="BG21" s="391"/>
      <c r="BH21" s="391"/>
      <c r="BI21" s="391"/>
      <c r="BJ21" s="391"/>
      <c r="BK21" s="391"/>
      <c r="BL21" s="391"/>
      <c r="BM21" s="391"/>
      <c r="BN21" s="391"/>
      <c r="BO21" s="391"/>
      <c r="BP21" s="391"/>
      <c r="BQ21" s="391"/>
      <c r="BR21" s="393"/>
      <c r="BS21" s="391"/>
      <c r="BT21" s="391"/>
      <c r="BU21" s="391"/>
      <c r="BV21" s="391"/>
      <c r="BW21" s="391"/>
      <c r="BX21" s="391"/>
      <c r="BY21" s="391"/>
      <c r="BZ21" s="391"/>
      <c r="CA21" s="391"/>
      <c r="CB21" s="391"/>
      <c r="CC21" s="391"/>
      <c r="CD21" s="393"/>
      <c r="CE21" s="391"/>
      <c r="CF21" s="391"/>
      <c r="CG21" s="391"/>
      <c r="CH21" s="391"/>
      <c r="CI21" s="391"/>
      <c r="CJ21" s="391"/>
      <c r="CK21" s="391"/>
      <c r="CL21" s="391"/>
      <c r="CM21" s="391"/>
      <c r="CN21" s="391"/>
      <c r="CO21" s="391"/>
      <c r="CP21" s="393"/>
      <c r="CQ21" s="391"/>
      <c r="CR21" s="391"/>
      <c r="CS21" s="391"/>
      <c r="CT21" s="391"/>
      <c r="CU21" s="391"/>
      <c r="CV21" s="391"/>
      <c r="CW21" s="391"/>
      <c r="CX21" s="391"/>
      <c r="CY21" s="391"/>
      <c r="CZ21" s="391"/>
      <c r="DA21" s="391"/>
      <c r="DB21" s="393"/>
      <c r="DC21" s="391"/>
      <c r="DD21" s="390"/>
      <c r="DE21" s="362"/>
    </row>
    <row r="22" spans="1:109" ht="17.25" customHeight="1" x14ac:dyDescent="0.2">
      <c r="B22" s="363"/>
    </row>
    <row r="23" spans="1:109" ht="13" x14ac:dyDescent="0.2">
      <c r="B23" s="363"/>
    </row>
    <row r="24" spans="1:109" ht="13" x14ac:dyDescent="0.2">
      <c r="B24" s="363"/>
    </row>
    <row r="25" spans="1:109" ht="13" x14ac:dyDescent="0.2">
      <c r="B25" s="363"/>
    </row>
    <row r="26" spans="1:109" ht="13" x14ac:dyDescent="0.2">
      <c r="B26" s="363"/>
    </row>
    <row r="27" spans="1:109" ht="13" x14ac:dyDescent="0.2">
      <c r="B27" s="363"/>
    </row>
    <row r="28" spans="1:109" ht="13" x14ac:dyDescent="0.2">
      <c r="B28" s="363"/>
    </row>
    <row r="29" spans="1:109" ht="13" x14ac:dyDescent="0.2">
      <c r="B29" s="363"/>
    </row>
    <row r="30" spans="1:109" ht="13" x14ac:dyDescent="0.2">
      <c r="B30" s="363"/>
    </row>
    <row r="31" spans="1:109" ht="13" x14ac:dyDescent="0.2">
      <c r="B31" s="363"/>
    </row>
    <row r="32" spans="1:109" ht="13" x14ac:dyDescent="0.2">
      <c r="B32" s="363"/>
    </row>
    <row r="33" spans="2:109" ht="13" x14ac:dyDescent="0.2">
      <c r="B33" s="363"/>
    </row>
    <row r="34" spans="2:109" ht="13" x14ac:dyDescent="0.2">
      <c r="B34" s="363"/>
    </row>
    <row r="35" spans="2:109" ht="13" x14ac:dyDescent="0.2">
      <c r="B35" s="363"/>
    </row>
    <row r="36" spans="2:109" ht="13" x14ac:dyDescent="0.2">
      <c r="B36" s="363"/>
    </row>
    <row r="37" spans="2:109" ht="13" x14ac:dyDescent="0.2">
      <c r="B37" s="363"/>
    </row>
    <row r="38" spans="2:109" ht="13" x14ac:dyDescent="0.2">
      <c r="B38" s="363"/>
    </row>
    <row r="39" spans="2:109" ht="13" x14ac:dyDescent="0.2">
      <c r="B39" s="367"/>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5"/>
    </row>
    <row r="40" spans="2:109" ht="13" x14ac:dyDescent="0.2">
      <c r="B40" s="382"/>
      <c r="DD40" s="382"/>
      <c r="DE40" s="362"/>
    </row>
    <row r="41" spans="2:109" ht="16.5" x14ac:dyDescent="0.2">
      <c r="B41" s="392"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0"/>
    </row>
    <row r="42" spans="2:109" ht="13" x14ac:dyDescent="0.2">
      <c r="B42" s="363"/>
      <c r="G42" s="378"/>
      <c r="I42" s="377"/>
      <c r="J42" s="377"/>
      <c r="K42" s="377"/>
      <c r="AM42" s="378"/>
      <c r="AN42" s="378" t="s">
        <v>598</v>
      </c>
      <c r="AP42" s="377"/>
      <c r="AQ42" s="377"/>
      <c r="AR42" s="377"/>
      <c r="AY42" s="378"/>
      <c r="BA42" s="377"/>
      <c r="BB42" s="377"/>
      <c r="BC42" s="377"/>
      <c r="BK42" s="378"/>
      <c r="BM42" s="377"/>
      <c r="BN42" s="377"/>
      <c r="BO42" s="377"/>
      <c r="BW42" s="378"/>
      <c r="BY42" s="377"/>
      <c r="BZ42" s="377"/>
      <c r="CA42" s="377"/>
      <c r="CI42" s="378"/>
      <c r="CK42" s="377"/>
      <c r="CL42" s="377"/>
      <c r="CM42" s="377"/>
      <c r="CU42" s="378"/>
      <c r="CW42" s="377"/>
      <c r="CX42" s="377"/>
      <c r="CY42" s="377"/>
    </row>
    <row r="43" spans="2:109" ht="13.5" customHeight="1" x14ac:dyDescent="0.2">
      <c r="B43" s="363"/>
      <c r="AN43" s="1257" t="s">
        <v>601</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 x14ac:dyDescent="0.2">
      <c r="B44" s="363"/>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 x14ac:dyDescent="0.2">
      <c r="B45" s="363"/>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 x14ac:dyDescent="0.2">
      <c r="B46" s="363"/>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 x14ac:dyDescent="0.2">
      <c r="B47" s="363"/>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 x14ac:dyDescent="0.2">
      <c r="B48" s="363"/>
      <c r="H48" s="369"/>
      <c r="I48" s="369"/>
      <c r="J48" s="369"/>
      <c r="AN48" s="369"/>
      <c r="AO48" s="369"/>
      <c r="AP48" s="369"/>
      <c r="AZ48" s="369"/>
      <c r="BA48" s="369"/>
      <c r="BB48" s="369"/>
      <c r="BL48" s="369"/>
      <c r="BM48" s="369"/>
      <c r="BN48" s="369"/>
      <c r="BX48" s="369"/>
      <c r="BY48" s="369"/>
      <c r="BZ48" s="369"/>
      <c r="CJ48" s="369"/>
      <c r="CK48" s="369"/>
      <c r="CL48" s="369"/>
      <c r="CV48" s="369"/>
      <c r="CW48" s="369"/>
      <c r="CX48" s="369"/>
    </row>
    <row r="49" spans="1:109" ht="13" x14ac:dyDescent="0.2">
      <c r="B49" s="363"/>
      <c r="AN49" s="362" t="s">
        <v>596</v>
      </c>
    </row>
    <row r="50" spans="1:109" ht="13" x14ac:dyDescent="0.2">
      <c r="B50" s="363"/>
      <c r="G50" s="1251"/>
      <c r="H50" s="1251"/>
      <c r="I50" s="1251"/>
      <c r="J50" s="1251"/>
      <c r="K50" s="371"/>
      <c r="L50" s="371"/>
      <c r="M50" s="370"/>
      <c r="N50" s="37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7" t="s">
        <v>552</v>
      </c>
      <c r="BQ50" s="1247"/>
      <c r="BR50" s="1247"/>
      <c r="BS50" s="1247"/>
      <c r="BT50" s="1247"/>
      <c r="BU50" s="1247"/>
      <c r="BV50" s="1247"/>
      <c r="BW50" s="1247"/>
      <c r="BX50" s="1247" t="s">
        <v>553</v>
      </c>
      <c r="BY50" s="1247"/>
      <c r="BZ50" s="1247"/>
      <c r="CA50" s="1247"/>
      <c r="CB50" s="1247"/>
      <c r="CC50" s="1247"/>
      <c r="CD50" s="1247"/>
      <c r="CE50" s="1247"/>
      <c r="CF50" s="1247" t="s">
        <v>554</v>
      </c>
      <c r="CG50" s="1247"/>
      <c r="CH50" s="1247"/>
      <c r="CI50" s="1247"/>
      <c r="CJ50" s="1247"/>
      <c r="CK50" s="1247"/>
      <c r="CL50" s="1247"/>
      <c r="CM50" s="1247"/>
      <c r="CN50" s="1247" t="s">
        <v>555</v>
      </c>
      <c r="CO50" s="1247"/>
      <c r="CP50" s="1247"/>
      <c r="CQ50" s="1247"/>
      <c r="CR50" s="1247"/>
      <c r="CS50" s="1247"/>
      <c r="CT50" s="1247"/>
      <c r="CU50" s="1247"/>
      <c r="CV50" s="1247" t="s">
        <v>556</v>
      </c>
      <c r="CW50" s="1247"/>
      <c r="CX50" s="1247"/>
      <c r="CY50" s="1247"/>
      <c r="CZ50" s="1247"/>
      <c r="DA50" s="1247"/>
      <c r="DB50" s="1247"/>
      <c r="DC50" s="1247"/>
    </row>
    <row r="51" spans="1:109" ht="13.5" customHeight="1" x14ac:dyDescent="0.2">
      <c r="B51" s="363"/>
      <c r="G51" s="1256"/>
      <c r="H51" s="1256"/>
      <c r="I51" s="1266"/>
      <c r="J51" s="1266"/>
      <c r="K51" s="1252"/>
      <c r="L51" s="1252"/>
      <c r="M51" s="1252"/>
      <c r="N51" s="1252"/>
      <c r="AM51" s="369"/>
      <c r="AN51" s="1248" t="s">
        <v>595</v>
      </c>
      <c r="AO51" s="1248"/>
      <c r="AP51" s="1248"/>
      <c r="AQ51" s="1248"/>
      <c r="AR51" s="1248"/>
      <c r="AS51" s="1248"/>
      <c r="AT51" s="1248"/>
      <c r="AU51" s="1248"/>
      <c r="AV51" s="1248"/>
      <c r="AW51" s="1248"/>
      <c r="AX51" s="1248"/>
      <c r="AY51" s="1248"/>
      <c r="AZ51" s="1248"/>
      <c r="BA51" s="1248"/>
      <c r="BB51" s="1248" t="s">
        <v>593</v>
      </c>
      <c r="BC51" s="1248"/>
      <c r="BD51" s="1248"/>
      <c r="BE51" s="1248"/>
      <c r="BF51" s="1248"/>
      <c r="BG51" s="1248"/>
      <c r="BH51" s="1248"/>
      <c r="BI51" s="1248"/>
      <c r="BJ51" s="1248"/>
      <c r="BK51" s="1248"/>
      <c r="BL51" s="1248"/>
      <c r="BM51" s="1248"/>
      <c r="BN51" s="1248"/>
      <c r="BO51" s="1248"/>
      <c r="BP51" s="1245">
        <v>63.4</v>
      </c>
      <c r="BQ51" s="1245"/>
      <c r="BR51" s="1245"/>
      <c r="BS51" s="1245"/>
      <c r="BT51" s="1245"/>
      <c r="BU51" s="1245"/>
      <c r="BV51" s="1245"/>
      <c r="BW51" s="1245"/>
      <c r="BX51" s="1245">
        <v>43.3</v>
      </c>
      <c r="BY51" s="1245"/>
      <c r="BZ51" s="1245"/>
      <c r="CA51" s="1245"/>
      <c r="CB51" s="1245"/>
      <c r="CC51" s="1245"/>
      <c r="CD51" s="1245"/>
      <c r="CE51" s="1245"/>
      <c r="CF51" s="1245">
        <v>45.2</v>
      </c>
      <c r="CG51" s="1245"/>
      <c r="CH51" s="1245"/>
      <c r="CI51" s="1245"/>
      <c r="CJ51" s="1245"/>
      <c r="CK51" s="1245"/>
      <c r="CL51" s="1245"/>
      <c r="CM51" s="1245"/>
      <c r="CN51" s="1245">
        <v>45</v>
      </c>
      <c r="CO51" s="1245"/>
      <c r="CP51" s="1245"/>
      <c r="CQ51" s="1245"/>
      <c r="CR51" s="1245"/>
      <c r="CS51" s="1245"/>
      <c r="CT51" s="1245"/>
      <c r="CU51" s="1245"/>
      <c r="CV51" s="1245">
        <v>20.9</v>
      </c>
      <c r="CW51" s="1245"/>
      <c r="CX51" s="1245"/>
      <c r="CY51" s="1245"/>
      <c r="CZ51" s="1245"/>
      <c r="DA51" s="1245"/>
      <c r="DB51" s="1245"/>
      <c r="DC51" s="1245"/>
    </row>
    <row r="52" spans="1:109" ht="13" x14ac:dyDescent="0.2">
      <c r="B52" s="363"/>
      <c r="G52" s="1256"/>
      <c r="H52" s="1256"/>
      <c r="I52" s="1266"/>
      <c r="J52" s="1266"/>
      <c r="K52" s="1252"/>
      <c r="L52" s="1252"/>
      <c r="M52" s="1252"/>
      <c r="N52" s="1252"/>
      <c r="AM52" s="36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 x14ac:dyDescent="0.2">
      <c r="A53" s="377"/>
      <c r="B53" s="363"/>
      <c r="G53" s="1256"/>
      <c r="H53" s="1256"/>
      <c r="I53" s="1251"/>
      <c r="J53" s="1251"/>
      <c r="K53" s="1252"/>
      <c r="L53" s="1252"/>
      <c r="M53" s="1252"/>
      <c r="N53" s="1252"/>
      <c r="AM53" s="369"/>
      <c r="AN53" s="1248"/>
      <c r="AO53" s="1248"/>
      <c r="AP53" s="1248"/>
      <c r="AQ53" s="1248"/>
      <c r="AR53" s="1248"/>
      <c r="AS53" s="1248"/>
      <c r="AT53" s="1248"/>
      <c r="AU53" s="1248"/>
      <c r="AV53" s="1248"/>
      <c r="AW53" s="1248"/>
      <c r="AX53" s="1248"/>
      <c r="AY53" s="1248"/>
      <c r="AZ53" s="1248"/>
      <c r="BA53" s="1248"/>
      <c r="BB53" s="1248" t="s">
        <v>600</v>
      </c>
      <c r="BC53" s="1248"/>
      <c r="BD53" s="1248"/>
      <c r="BE53" s="1248"/>
      <c r="BF53" s="1248"/>
      <c r="BG53" s="1248"/>
      <c r="BH53" s="1248"/>
      <c r="BI53" s="1248"/>
      <c r="BJ53" s="1248"/>
      <c r="BK53" s="1248"/>
      <c r="BL53" s="1248"/>
      <c r="BM53" s="1248"/>
      <c r="BN53" s="1248"/>
      <c r="BO53" s="1248"/>
      <c r="BP53" s="1245">
        <v>58.1</v>
      </c>
      <c r="BQ53" s="1245"/>
      <c r="BR53" s="1245"/>
      <c r="BS53" s="1245"/>
      <c r="BT53" s="1245"/>
      <c r="BU53" s="1245"/>
      <c r="BV53" s="1245"/>
      <c r="BW53" s="1245"/>
      <c r="BX53" s="1245">
        <v>59.5</v>
      </c>
      <c r="BY53" s="1245"/>
      <c r="BZ53" s="1245"/>
      <c r="CA53" s="1245"/>
      <c r="CB53" s="1245"/>
      <c r="CC53" s="1245"/>
      <c r="CD53" s="1245"/>
      <c r="CE53" s="1245"/>
      <c r="CF53" s="1245">
        <v>60.8</v>
      </c>
      <c r="CG53" s="1245"/>
      <c r="CH53" s="1245"/>
      <c r="CI53" s="1245"/>
      <c r="CJ53" s="1245"/>
      <c r="CK53" s="1245"/>
      <c r="CL53" s="1245"/>
      <c r="CM53" s="1245"/>
      <c r="CN53" s="1245">
        <v>61.6</v>
      </c>
      <c r="CO53" s="1245"/>
      <c r="CP53" s="1245"/>
      <c r="CQ53" s="1245"/>
      <c r="CR53" s="1245"/>
      <c r="CS53" s="1245"/>
      <c r="CT53" s="1245"/>
      <c r="CU53" s="1245"/>
      <c r="CV53" s="1245">
        <v>54.4</v>
      </c>
      <c r="CW53" s="1245"/>
      <c r="CX53" s="1245"/>
      <c r="CY53" s="1245"/>
      <c r="CZ53" s="1245"/>
      <c r="DA53" s="1245"/>
      <c r="DB53" s="1245"/>
      <c r="DC53" s="1245"/>
    </row>
    <row r="54" spans="1:109" ht="13" x14ac:dyDescent="0.2">
      <c r="A54" s="377"/>
      <c r="B54" s="363"/>
      <c r="G54" s="1256"/>
      <c r="H54" s="1256"/>
      <c r="I54" s="1251"/>
      <c r="J54" s="1251"/>
      <c r="K54" s="1252"/>
      <c r="L54" s="1252"/>
      <c r="M54" s="1252"/>
      <c r="N54" s="1252"/>
      <c r="AM54" s="36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 x14ac:dyDescent="0.2">
      <c r="A55" s="377"/>
      <c r="B55" s="363"/>
      <c r="G55" s="1251"/>
      <c r="H55" s="1251"/>
      <c r="I55" s="1251"/>
      <c r="J55" s="1251"/>
      <c r="K55" s="1252"/>
      <c r="L55" s="1252"/>
      <c r="M55" s="1252"/>
      <c r="N55" s="1252"/>
      <c r="AN55" s="1247" t="s">
        <v>594</v>
      </c>
      <c r="AO55" s="1247"/>
      <c r="AP55" s="1247"/>
      <c r="AQ55" s="1247"/>
      <c r="AR55" s="1247"/>
      <c r="AS55" s="1247"/>
      <c r="AT55" s="1247"/>
      <c r="AU55" s="1247"/>
      <c r="AV55" s="1247"/>
      <c r="AW55" s="1247"/>
      <c r="AX55" s="1247"/>
      <c r="AY55" s="1247"/>
      <c r="AZ55" s="1247"/>
      <c r="BA55" s="1247"/>
      <c r="BB55" s="1248" t="s">
        <v>593</v>
      </c>
      <c r="BC55" s="1248"/>
      <c r="BD55" s="1248"/>
      <c r="BE55" s="1248"/>
      <c r="BF55" s="1248"/>
      <c r="BG55" s="1248"/>
      <c r="BH55" s="1248"/>
      <c r="BI55" s="1248"/>
      <c r="BJ55" s="1248"/>
      <c r="BK55" s="1248"/>
      <c r="BL55" s="1248"/>
      <c r="BM55" s="1248"/>
      <c r="BN55" s="1248"/>
      <c r="BO55" s="1248"/>
      <c r="BP55" s="1245">
        <v>20.100000000000001</v>
      </c>
      <c r="BQ55" s="1245"/>
      <c r="BR55" s="1245"/>
      <c r="BS55" s="1245"/>
      <c r="BT55" s="1245"/>
      <c r="BU55" s="1245"/>
      <c r="BV55" s="1245"/>
      <c r="BW55" s="1245"/>
      <c r="BX55" s="1245">
        <v>16</v>
      </c>
      <c r="BY55" s="1245"/>
      <c r="BZ55" s="1245"/>
      <c r="CA55" s="1245"/>
      <c r="CB55" s="1245"/>
      <c r="CC55" s="1245"/>
      <c r="CD55" s="1245"/>
      <c r="CE55" s="1245"/>
      <c r="CF55" s="1245">
        <v>18.399999999999999</v>
      </c>
      <c r="CG55" s="1245"/>
      <c r="CH55" s="1245"/>
      <c r="CI55" s="1245"/>
      <c r="CJ55" s="1245"/>
      <c r="CK55" s="1245"/>
      <c r="CL55" s="1245"/>
      <c r="CM55" s="1245"/>
      <c r="CN55" s="1245">
        <v>13.5</v>
      </c>
      <c r="CO55" s="1245"/>
      <c r="CP55" s="1245"/>
      <c r="CQ55" s="1245"/>
      <c r="CR55" s="1245"/>
      <c r="CS55" s="1245"/>
      <c r="CT55" s="1245"/>
      <c r="CU55" s="1245"/>
      <c r="CV55" s="1245">
        <v>1.5</v>
      </c>
      <c r="CW55" s="1245"/>
      <c r="CX55" s="1245"/>
      <c r="CY55" s="1245"/>
      <c r="CZ55" s="1245"/>
      <c r="DA55" s="1245"/>
      <c r="DB55" s="1245"/>
      <c r="DC55" s="1245"/>
    </row>
    <row r="56" spans="1:109" ht="13" x14ac:dyDescent="0.2">
      <c r="A56" s="377"/>
      <c r="B56" s="363"/>
      <c r="G56" s="1251"/>
      <c r="H56" s="1251"/>
      <c r="I56" s="1251"/>
      <c r="J56" s="1251"/>
      <c r="K56" s="1252"/>
      <c r="L56" s="1252"/>
      <c r="M56" s="1252"/>
      <c r="N56" s="1252"/>
      <c r="AN56" s="1247"/>
      <c r="AO56" s="1247"/>
      <c r="AP56" s="1247"/>
      <c r="AQ56" s="1247"/>
      <c r="AR56" s="1247"/>
      <c r="AS56" s="1247"/>
      <c r="AT56" s="1247"/>
      <c r="AU56" s="1247"/>
      <c r="AV56" s="1247"/>
      <c r="AW56" s="1247"/>
      <c r="AX56" s="1247"/>
      <c r="AY56" s="1247"/>
      <c r="AZ56" s="1247"/>
      <c r="BA56" s="1247"/>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7" customFormat="1" ht="13" x14ac:dyDescent="0.2">
      <c r="B57" s="383"/>
      <c r="G57" s="1251"/>
      <c r="H57" s="1251"/>
      <c r="I57" s="1249"/>
      <c r="J57" s="1249"/>
      <c r="K57" s="1252"/>
      <c r="L57" s="1252"/>
      <c r="M57" s="1252"/>
      <c r="N57" s="1252"/>
      <c r="AM57" s="362"/>
      <c r="AN57" s="1247"/>
      <c r="AO57" s="1247"/>
      <c r="AP57" s="1247"/>
      <c r="AQ57" s="1247"/>
      <c r="AR57" s="1247"/>
      <c r="AS57" s="1247"/>
      <c r="AT57" s="1247"/>
      <c r="AU57" s="1247"/>
      <c r="AV57" s="1247"/>
      <c r="AW57" s="1247"/>
      <c r="AX57" s="1247"/>
      <c r="AY57" s="1247"/>
      <c r="AZ57" s="1247"/>
      <c r="BA57" s="1247"/>
      <c r="BB57" s="1248" t="s">
        <v>600</v>
      </c>
      <c r="BC57" s="1248"/>
      <c r="BD57" s="1248"/>
      <c r="BE57" s="1248"/>
      <c r="BF57" s="1248"/>
      <c r="BG57" s="1248"/>
      <c r="BH57" s="1248"/>
      <c r="BI57" s="1248"/>
      <c r="BJ57" s="1248"/>
      <c r="BK57" s="1248"/>
      <c r="BL57" s="1248"/>
      <c r="BM57" s="1248"/>
      <c r="BN57" s="1248"/>
      <c r="BO57" s="1248"/>
      <c r="BP57" s="1245">
        <v>57.7</v>
      </c>
      <c r="BQ57" s="1245"/>
      <c r="BR57" s="1245"/>
      <c r="BS57" s="1245"/>
      <c r="BT57" s="1245"/>
      <c r="BU57" s="1245"/>
      <c r="BV57" s="1245"/>
      <c r="BW57" s="1245"/>
      <c r="BX57" s="1245">
        <v>58.8</v>
      </c>
      <c r="BY57" s="1245"/>
      <c r="BZ57" s="1245"/>
      <c r="CA57" s="1245"/>
      <c r="CB57" s="1245"/>
      <c r="CC57" s="1245"/>
      <c r="CD57" s="1245"/>
      <c r="CE57" s="1245"/>
      <c r="CF57" s="1245">
        <v>59.8</v>
      </c>
      <c r="CG57" s="1245"/>
      <c r="CH57" s="1245"/>
      <c r="CI57" s="1245"/>
      <c r="CJ57" s="1245"/>
      <c r="CK57" s="1245"/>
      <c r="CL57" s="1245"/>
      <c r="CM57" s="1245"/>
      <c r="CN57" s="1245">
        <v>60.2</v>
      </c>
      <c r="CO57" s="1245"/>
      <c r="CP57" s="1245"/>
      <c r="CQ57" s="1245"/>
      <c r="CR57" s="1245"/>
      <c r="CS57" s="1245"/>
      <c r="CT57" s="1245"/>
      <c r="CU57" s="1245"/>
      <c r="CV57" s="1245">
        <v>58.6</v>
      </c>
      <c r="CW57" s="1245"/>
      <c r="CX57" s="1245"/>
      <c r="CY57" s="1245"/>
      <c r="CZ57" s="1245"/>
      <c r="DA57" s="1245"/>
      <c r="DB57" s="1245"/>
      <c r="DC57" s="1245"/>
      <c r="DD57" s="388"/>
      <c r="DE57" s="383"/>
    </row>
    <row r="58" spans="1:109" s="377" customFormat="1" ht="13" x14ac:dyDescent="0.2">
      <c r="A58" s="362"/>
      <c r="B58" s="383"/>
      <c r="G58" s="1251"/>
      <c r="H58" s="1251"/>
      <c r="I58" s="1249"/>
      <c r="J58" s="1249"/>
      <c r="K58" s="1252"/>
      <c r="L58" s="1252"/>
      <c r="M58" s="1252"/>
      <c r="N58" s="1252"/>
      <c r="AM58" s="362"/>
      <c r="AN58" s="1247"/>
      <c r="AO58" s="1247"/>
      <c r="AP58" s="1247"/>
      <c r="AQ58" s="1247"/>
      <c r="AR58" s="1247"/>
      <c r="AS58" s="1247"/>
      <c r="AT58" s="1247"/>
      <c r="AU58" s="1247"/>
      <c r="AV58" s="1247"/>
      <c r="AW58" s="1247"/>
      <c r="AX58" s="1247"/>
      <c r="AY58" s="1247"/>
      <c r="AZ58" s="1247"/>
      <c r="BA58" s="1247"/>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8"/>
      <c r="DE58" s="383"/>
    </row>
    <row r="59" spans="1:109" s="377" customFormat="1" ht="13" x14ac:dyDescent="0.2">
      <c r="A59" s="362"/>
      <c r="B59" s="383"/>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3"/>
    </row>
    <row r="60" spans="1:109" s="377" customFormat="1" ht="13" x14ac:dyDescent="0.2">
      <c r="A60" s="362"/>
      <c r="B60" s="383"/>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3"/>
    </row>
    <row r="61" spans="1:109" s="377" customFormat="1" ht="13" x14ac:dyDescent="0.2">
      <c r="A61" s="362"/>
      <c r="B61" s="387"/>
      <c r="C61" s="386"/>
      <c r="D61" s="386"/>
      <c r="E61" s="386"/>
      <c r="F61" s="386"/>
      <c r="G61" s="386"/>
      <c r="H61" s="386"/>
      <c r="I61" s="386"/>
      <c r="J61" s="386"/>
      <c r="K61" s="386"/>
      <c r="L61" s="386"/>
      <c r="M61" s="385"/>
      <c r="N61" s="385"/>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5"/>
      <c r="AT61" s="385"/>
      <c r="AU61" s="386"/>
      <c r="AV61" s="386"/>
      <c r="AW61" s="386"/>
      <c r="AX61" s="386"/>
      <c r="AY61" s="386"/>
      <c r="AZ61" s="386"/>
      <c r="BA61" s="386"/>
      <c r="BB61" s="386"/>
      <c r="BC61" s="386"/>
      <c r="BD61" s="386"/>
      <c r="BE61" s="385"/>
      <c r="BF61" s="385"/>
      <c r="BG61" s="386"/>
      <c r="BH61" s="386"/>
      <c r="BI61" s="386"/>
      <c r="BJ61" s="386"/>
      <c r="BK61" s="386"/>
      <c r="BL61" s="386"/>
      <c r="BM61" s="386"/>
      <c r="BN61" s="386"/>
      <c r="BO61" s="386"/>
      <c r="BP61" s="386"/>
      <c r="BQ61" s="385"/>
      <c r="BR61" s="385"/>
      <c r="BS61" s="386"/>
      <c r="BT61" s="386"/>
      <c r="BU61" s="386"/>
      <c r="BV61" s="386"/>
      <c r="BW61" s="386"/>
      <c r="BX61" s="386"/>
      <c r="BY61" s="386"/>
      <c r="BZ61" s="386"/>
      <c r="CA61" s="386"/>
      <c r="CB61" s="386"/>
      <c r="CC61" s="385"/>
      <c r="CD61" s="385"/>
      <c r="CE61" s="386"/>
      <c r="CF61" s="386"/>
      <c r="CG61" s="386"/>
      <c r="CH61" s="386"/>
      <c r="CI61" s="386"/>
      <c r="CJ61" s="386"/>
      <c r="CK61" s="386"/>
      <c r="CL61" s="386"/>
      <c r="CM61" s="386"/>
      <c r="CN61" s="386"/>
      <c r="CO61" s="385"/>
      <c r="CP61" s="385"/>
      <c r="CQ61" s="386"/>
      <c r="CR61" s="386"/>
      <c r="CS61" s="386"/>
      <c r="CT61" s="386"/>
      <c r="CU61" s="386"/>
      <c r="CV61" s="386"/>
      <c r="CW61" s="386"/>
      <c r="CX61" s="386"/>
      <c r="CY61" s="386"/>
      <c r="CZ61" s="386"/>
      <c r="DA61" s="385"/>
      <c r="DB61" s="385"/>
      <c r="DC61" s="385"/>
      <c r="DD61" s="384"/>
      <c r="DE61" s="383"/>
    </row>
    <row r="62" spans="1:109" ht="13" x14ac:dyDescent="0.2">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62"/>
    </row>
    <row r="63" spans="1:109" ht="16.5" x14ac:dyDescent="0.2">
      <c r="B63" s="381" t="s">
        <v>599</v>
      </c>
    </row>
    <row r="64" spans="1:109" ht="13" x14ac:dyDescent="0.2">
      <c r="B64" s="363"/>
      <c r="G64" s="378"/>
      <c r="I64" s="380"/>
      <c r="J64" s="380"/>
      <c r="K64" s="380"/>
      <c r="L64" s="380"/>
      <c r="M64" s="380"/>
      <c r="N64" s="379"/>
      <c r="AM64" s="378"/>
      <c r="AN64" s="378" t="s">
        <v>598</v>
      </c>
      <c r="AP64" s="377"/>
      <c r="AQ64" s="377"/>
      <c r="AR64" s="377"/>
      <c r="AY64" s="378"/>
      <c r="BA64" s="377"/>
      <c r="BB64" s="377"/>
      <c r="BC64" s="377"/>
      <c r="BK64" s="378"/>
      <c r="BM64" s="377"/>
      <c r="BN64" s="377"/>
      <c r="BO64" s="377"/>
      <c r="BW64" s="378"/>
      <c r="BY64" s="377"/>
      <c r="BZ64" s="377"/>
      <c r="CA64" s="377"/>
      <c r="CI64" s="378"/>
      <c r="CK64" s="377"/>
      <c r="CL64" s="377"/>
      <c r="CM64" s="377"/>
      <c r="CU64" s="378"/>
      <c r="CW64" s="377"/>
      <c r="CX64" s="377"/>
      <c r="CY64" s="377"/>
    </row>
    <row r="65" spans="2:107" ht="13" x14ac:dyDescent="0.2">
      <c r="B65" s="363"/>
      <c r="AN65" s="1257" t="s">
        <v>597</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 x14ac:dyDescent="0.2">
      <c r="B66" s="363"/>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 x14ac:dyDescent="0.2">
      <c r="B67" s="363"/>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 x14ac:dyDescent="0.2">
      <c r="B68" s="363"/>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 x14ac:dyDescent="0.2">
      <c r="B69" s="363"/>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 x14ac:dyDescent="0.2">
      <c r="B70" s="363"/>
      <c r="H70" s="376"/>
      <c r="I70" s="376"/>
      <c r="J70" s="374"/>
      <c r="K70" s="374"/>
      <c r="L70" s="373"/>
      <c r="M70" s="374"/>
      <c r="N70" s="373"/>
      <c r="AN70" s="369"/>
      <c r="AO70" s="369"/>
      <c r="AP70" s="369"/>
      <c r="AZ70" s="369"/>
      <c r="BA70" s="369"/>
      <c r="BB70" s="369"/>
      <c r="BL70" s="369"/>
      <c r="BM70" s="369"/>
      <c r="BN70" s="369"/>
      <c r="BX70" s="369"/>
      <c r="BY70" s="369"/>
      <c r="BZ70" s="369"/>
      <c r="CJ70" s="369"/>
      <c r="CK70" s="369"/>
      <c r="CL70" s="369"/>
      <c r="CV70" s="369"/>
      <c r="CW70" s="369"/>
      <c r="CX70" s="369"/>
    </row>
    <row r="71" spans="2:107" ht="13" x14ac:dyDescent="0.2">
      <c r="B71" s="363"/>
      <c r="G71" s="372"/>
      <c r="I71" s="375"/>
      <c r="J71" s="374"/>
      <c r="K71" s="374"/>
      <c r="L71" s="373"/>
      <c r="M71" s="374"/>
      <c r="N71" s="373"/>
      <c r="AM71" s="372"/>
      <c r="AN71" s="362" t="s">
        <v>596</v>
      </c>
    </row>
    <row r="72" spans="2:107" ht="13" x14ac:dyDescent="0.2">
      <c r="B72" s="363"/>
      <c r="G72" s="1251"/>
      <c r="H72" s="1251"/>
      <c r="I72" s="1251"/>
      <c r="J72" s="1251"/>
      <c r="K72" s="371"/>
      <c r="L72" s="371"/>
      <c r="M72" s="370"/>
      <c r="N72" s="37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7" t="s">
        <v>552</v>
      </c>
      <c r="BQ72" s="1247"/>
      <c r="BR72" s="1247"/>
      <c r="BS72" s="1247"/>
      <c r="BT72" s="1247"/>
      <c r="BU72" s="1247"/>
      <c r="BV72" s="1247"/>
      <c r="BW72" s="1247"/>
      <c r="BX72" s="1247" t="s">
        <v>553</v>
      </c>
      <c r="BY72" s="1247"/>
      <c r="BZ72" s="1247"/>
      <c r="CA72" s="1247"/>
      <c r="CB72" s="1247"/>
      <c r="CC72" s="1247"/>
      <c r="CD72" s="1247"/>
      <c r="CE72" s="1247"/>
      <c r="CF72" s="1247" t="s">
        <v>554</v>
      </c>
      <c r="CG72" s="1247"/>
      <c r="CH72" s="1247"/>
      <c r="CI72" s="1247"/>
      <c r="CJ72" s="1247"/>
      <c r="CK72" s="1247"/>
      <c r="CL72" s="1247"/>
      <c r="CM72" s="1247"/>
      <c r="CN72" s="1247" t="s">
        <v>555</v>
      </c>
      <c r="CO72" s="1247"/>
      <c r="CP72" s="1247"/>
      <c r="CQ72" s="1247"/>
      <c r="CR72" s="1247"/>
      <c r="CS72" s="1247"/>
      <c r="CT72" s="1247"/>
      <c r="CU72" s="1247"/>
      <c r="CV72" s="1247" t="s">
        <v>556</v>
      </c>
      <c r="CW72" s="1247"/>
      <c r="CX72" s="1247"/>
      <c r="CY72" s="1247"/>
      <c r="CZ72" s="1247"/>
      <c r="DA72" s="1247"/>
      <c r="DB72" s="1247"/>
      <c r="DC72" s="1247"/>
    </row>
    <row r="73" spans="2:107" ht="13" x14ac:dyDescent="0.2">
      <c r="B73" s="363"/>
      <c r="G73" s="1256"/>
      <c r="H73" s="1256"/>
      <c r="I73" s="1256"/>
      <c r="J73" s="1256"/>
      <c r="K73" s="1246"/>
      <c r="L73" s="1246"/>
      <c r="M73" s="1246"/>
      <c r="N73" s="1246"/>
      <c r="AM73" s="369"/>
      <c r="AN73" s="1248" t="s">
        <v>595</v>
      </c>
      <c r="AO73" s="1248"/>
      <c r="AP73" s="1248"/>
      <c r="AQ73" s="1248"/>
      <c r="AR73" s="1248"/>
      <c r="AS73" s="1248"/>
      <c r="AT73" s="1248"/>
      <c r="AU73" s="1248"/>
      <c r="AV73" s="1248"/>
      <c r="AW73" s="1248"/>
      <c r="AX73" s="1248"/>
      <c r="AY73" s="1248"/>
      <c r="AZ73" s="1248"/>
      <c r="BA73" s="1248"/>
      <c r="BB73" s="1248" t="s">
        <v>593</v>
      </c>
      <c r="BC73" s="1248"/>
      <c r="BD73" s="1248"/>
      <c r="BE73" s="1248"/>
      <c r="BF73" s="1248"/>
      <c r="BG73" s="1248"/>
      <c r="BH73" s="1248"/>
      <c r="BI73" s="1248"/>
      <c r="BJ73" s="1248"/>
      <c r="BK73" s="1248"/>
      <c r="BL73" s="1248"/>
      <c r="BM73" s="1248"/>
      <c r="BN73" s="1248"/>
      <c r="BO73" s="1248"/>
      <c r="BP73" s="1245">
        <v>63.4</v>
      </c>
      <c r="BQ73" s="1245"/>
      <c r="BR73" s="1245"/>
      <c r="BS73" s="1245"/>
      <c r="BT73" s="1245"/>
      <c r="BU73" s="1245"/>
      <c r="BV73" s="1245"/>
      <c r="BW73" s="1245"/>
      <c r="BX73" s="1245">
        <v>43.3</v>
      </c>
      <c r="BY73" s="1245"/>
      <c r="BZ73" s="1245"/>
      <c r="CA73" s="1245"/>
      <c r="CB73" s="1245"/>
      <c r="CC73" s="1245"/>
      <c r="CD73" s="1245"/>
      <c r="CE73" s="1245"/>
      <c r="CF73" s="1245">
        <v>45.2</v>
      </c>
      <c r="CG73" s="1245"/>
      <c r="CH73" s="1245"/>
      <c r="CI73" s="1245"/>
      <c r="CJ73" s="1245"/>
      <c r="CK73" s="1245"/>
      <c r="CL73" s="1245"/>
      <c r="CM73" s="1245"/>
      <c r="CN73" s="1245">
        <v>45</v>
      </c>
      <c r="CO73" s="1245"/>
      <c r="CP73" s="1245"/>
      <c r="CQ73" s="1245"/>
      <c r="CR73" s="1245"/>
      <c r="CS73" s="1245"/>
      <c r="CT73" s="1245"/>
      <c r="CU73" s="1245"/>
      <c r="CV73" s="1245">
        <v>20.9</v>
      </c>
      <c r="CW73" s="1245"/>
      <c r="CX73" s="1245"/>
      <c r="CY73" s="1245"/>
      <c r="CZ73" s="1245"/>
      <c r="DA73" s="1245"/>
      <c r="DB73" s="1245"/>
      <c r="DC73" s="1245"/>
    </row>
    <row r="74" spans="2:107" ht="13" x14ac:dyDescent="0.2">
      <c r="B74" s="363"/>
      <c r="G74" s="1256"/>
      <c r="H74" s="1256"/>
      <c r="I74" s="1256"/>
      <c r="J74" s="1256"/>
      <c r="K74" s="1246"/>
      <c r="L74" s="1246"/>
      <c r="M74" s="1246"/>
      <c r="N74" s="1246"/>
      <c r="AM74" s="36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 x14ac:dyDescent="0.2">
      <c r="B75" s="363"/>
      <c r="G75" s="1256"/>
      <c r="H75" s="1256"/>
      <c r="I75" s="1251"/>
      <c r="J75" s="1251"/>
      <c r="K75" s="1252"/>
      <c r="L75" s="1252"/>
      <c r="M75" s="1252"/>
      <c r="N75" s="1252"/>
      <c r="AM75" s="369"/>
      <c r="AN75" s="1248"/>
      <c r="AO75" s="1248"/>
      <c r="AP75" s="1248"/>
      <c r="AQ75" s="1248"/>
      <c r="AR75" s="1248"/>
      <c r="AS75" s="1248"/>
      <c r="AT75" s="1248"/>
      <c r="AU75" s="1248"/>
      <c r="AV75" s="1248"/>
      <c r="AW75" s="1248"/>
      <c r="AX75" s="1248"/>
      <c r="AY75" s="1248"/>
      <c r="AZ75" s="1248"/>
      <c r="BA75" s="1248"/>
      <c r="BB75" s="1248" t="s">
        <v>592</v>
      </c>
      <c r="BC75" s="1248"/>
      <c r="BD75" s="1248"/>
      <c r="BE75" s="1248"/>
      <c r="BF75" s="1248"/>
      <c r="BG75" s="1248"/>
      <c r="BH75" s="1248"/>
      <c r="BI75" s="1248"/>
      <c r="BJ75" s="1248"/>
      <c r="BK75" s="1248"/>
      <c r="BL75" s="1248"/>
      <c r="BM75" s="1248"/>
      <c r="BN75" s="1248"/>
      <c r="BO75" s="1248"/>
      <c r="BP75" s="1245">
        <v>10.8</v>
      </c>
      <c r="BQ75" s="1245"/>
      <c r="BR75" s="1245"/>
      <c r="BS75" s="1245"/>
      <c r="BT75" s="1245"/>
      <c r="BU75" s="1245"/>
      <c r="BV75" s="1245"/>
      <c r="BW75" s="1245"/>
      <c r="BX75" s="1245">
        <v>9.8000000000000007</v>
      </c>
      <c r="BY75" s="1245"/>
      <c r="BZ75" s="1245"/>
      <c r="CA75" s="1245"/>
      <c r="CB75" s="1245"/>
      <c r="CC75" s="1245"/>
      <c r="CD75" s="1245"/>
      <c r="CE75" s="1245"/>
      <c r="CF75" s="1245">
        <v>9.4</v>
      </c>
      <c r="CG75" s="1245"/>
      <c r="CH75" s="1245"/>
      <c r="CI75" s="1245"/>
      <c r="CJ75" s="1245"/>
      <c r="CK75" s="1245"/>
      <c r="CL75" s="1245"/>
      <c r="CM75" s="1245"/>
      <c r="CN75" s="1245">
        <v>8.9</v>
      </c>
      <c r="CO75" s="1245"/>
      <c r="CP75" s="1245"/>
      <c r="CQ75" s="1245"/>
      <c r="CR75" s="1245"/>
      <c r="CS75" s="1245"/>
      <c r="CT75" s="1245"/>
      <c r="CU75" s="1245"/>
      <c r="CV75" s="1245">
        <v>8.5</v>
      </c>
      <c r="CW75" s="1245"/>
      <c r="CX75" s="1245"/>
      <c r="CY75" s="1245"/>
      <c r="CZ75" s="1245"/>
      <c r="DA75" s="1245"/>
      <c r="DB75" s="1245"/>
      <c r="DC75" s="1245"/>
    </row>
    <row r="76" spans="2:107" ht="13" x14ac:dyDescent="0.2">
      <c r="B76" s="363"/>
      <c r="G76" s="1256"/>
      <c r="H76" s="1256"/>
      <c r="I76" s="1251"/>
      <c r="J76" s="1251"/>
      <c r="K76" s="1252"/>
      <c r="L76" s="1252"/>
      <c r="M76" s="1252"/>
      <c r="N76" s="1252"/>
      <c r="AM76" s="36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 x14ac:dyDescent="0.2">
      <c r="B77" s="363"/>
      <c r="G77" s="1251"/>
      <c r="H77" s="1251"/>
      <c r="I77" s="1251"/>
      <c r="J77" s="1251"/>
      <c r="K77" s="1246"/>
      <c r="L77" s="1246"/>
      <c r="M77" s="1246"/>
      <c r="N77" s="1246"/>
      <c r="AN77" s="1247" t="s">
        <v>594</v>
      </c>
      <c r="AO77" s="1247"/>
      <c r="AP77" s="1247"/>
      <c r="AQ77" s="1247"/>
      <c r="AR77" s="1247"/>
      <c r="AS77" s="1247"/>
      <c r="AT77" s="1247"/>
      <c r="AU77" s="1247"/>
      <c r="AV77" s="1247"/>
      <c r="AW77" s="1247"/>
      <c r="AX77" s="1247"/>
      <c r="AY77" s="1247"/>
      <c r="AZ77" s="1247"/>
      <c r="BA77" s="1247"/>
      <c r="BB77" s="1248" t="s">
        <v>593</v>
      </c>
      <c r="BC77" s="1248"/>
      <c r="BD77" s="1248"/>
      <c r="BE77" s="1248"/>
      <c r="BF77" s="1248"/>
      <c r="BG77" s="1248"/>
      <c r="BH77" s="1248"/>
      <c r="BI77" s="1248"/>
      <c r="BJ77" s="1248"/>
      <c r="BK77" s="1248"/>
      <c r="BL77" s="1248"/>
      <c r="BM77" s="1248"/>
      <c r="BN77" s="1248"/>
      <c r="BO77" s="1248"/>
      <c r="BP77" s="1245">
        <v>20.100000000000001</v>
      </c>
      <c r="BQ77" s="1245"/>
      <c r="BR77" s="1245"/>
      <c r="BS77" s="1245"/>
      <c r="BT77" s="1245"/>
      <c r="BU77" s="1245"/>
      <c r="BV77" s="1245"/>
      <c r="BW77" s="1245"/>
      <c r="BX77" s="1245">
        <v>16</v>
      </c>
      <c r="BY77" s="1245"/>
      <c r="BZ77" s="1245"/>
      <c r="CA77" s="1245"/>
      <c r="CB77" s="1245"/>
      <c r="CC77" s="1245"/>
      <c r="CD77" s="1245"/>
      <c r="CE77" s="1245"/>
      <c r="CF77" s="1245">
        <v>18.399999999999999</v>
      </c>
      <c r="CG77" s="1245"/>
      <c r="CH77" s="1245"/>
      <c r="CI77" s="1245"/>
      <c r="CJ77" s="1245"/>
      <c r="CK77" s="1245"/>
      <c r="CL77" s="1245"/>
      <c r="CM77" s="1245"/>
      <c r="CN77" s="1245">
        <v>13.5</v>
      </c>
      <c r="CO77" s="1245"/>
      <c r="CP77" s="1245"/>
      <c r="CQ77" s="1245"/>
      <c r="CR77" s="1245"/>
      <c r="CS77" s="1245"/>
      <c r="CT77" s="1245"/>
      <c r="CU77" s="1245"/>
      <c r="CV77" s="1245">
        <v>1.5</v>
      </c>
      <c r="CW77" s="1245"/>
      <c r="CX77" s="1245"/>
      <c r="CY77" s="1245"/>
      <c r="CZ77" s="1245"/>
      <c r="DA77" s="1245"/>
      <c r="DB77" s="1245"/>
      <c r="DC77" s="1245"/>
    </row>
    <row r="78" spans="2:107" ht="13" x14ac:dyDescent="0.2">
      <c r="B78" s="363"/>
      <c r="G78" s="1251"/>
      <c r="H78" s="1251"/>
      <c r="I78" s="1251"/>
      <c r="J78" s="1251"/>
      <c r="K78" s="1246"/>
      <c r="L78" s="1246"/>
      <c r="M78" s="1246"/>
      <c r="N78" s="1246"/>
      <c r="AN78" s="1247"/>
      <c r="AO78" s="1247"/>
      <c r="AP78" s="1247"/>
      <c r="AQ78" s="1247"/>
      <c r="AR78" s="1247"/>
      <c r="AS78" s="1247"/>
      <c r="AT78" s="1247"/>
      <c r="AU78" s="1247"/>
      <c r="AV78" s="1247"/>
      <c r="AW78" s="1247"/>
      <c r="AX78" s="1247"/>
      <c r="AY78" s="1247"/>
      <c r="AZ78" s="1247"/>
      <c r="BA78" s="1247"/>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 x14ac:dyDescent="0.2">
      <c r="B79" s="363"/>
      <c r="G79" s="1251"/>
      <c r="H79" s="1251"/>
      <c r="I79" s="1249"/>
      <c r="J79" s="1249"/>
      <c r="K79" s="1250"/>
      <c r="L79" s="1250"/>
      <c r="M79" s="1250"/>
      <c r="N79" s="1250"/>
      <c r="AN79" s="1247"/>
      <c r="AO79" s="1247"/>
      <c r="AP79" s="1247"/>
      <c r="AQ79" s="1247"/>
      <c r="AR79" s="1247"/>
      <c r="AS79" s="1247"/>
      <c r="AT79" s="1247"/>
      <c r="AU79" s="1247"/>
      <c r="AV79" s="1247"/>
      <c r="AW79" s="1247"/>
      <c r="AX79" s="1247"/>
      <c r="AY79" s="1247"/>
      <c r="AZ79" s="1247"/>
      <c r="BA79" s="1247"/>
      <c r="BB79" s="1248" t="s">
        <v>592</v>
      </c>
      <c r="BC79" s="1248"/>
      <c r="BD79" s="1248"/>
      <c r="BE79" s="1248"/>
      <c r="BF79" s="1248"/>
      <c r="BG79" s="1248"/>
      <c r="BH79" s="1248"/>
      <c r="BI79" s="1248"/>
      <c r="BJ79" s="1248"/>
      <c r="BK79" s="1248"/>
      <c r="BL79" s="1248"/>
      <c r="BM79" s="1248"/>
      <c r="BN79" s="1248"/>
      <c r="BO79" s="1248"/>
      <c r="BP79" s="1245">
        <v>5.8</v>
      </c>
      <c r="BQ79" s="1245"/>
      <c r="BR79" s="1245"/>
      <c r="BS79" s="1245"/>
      <c r="BT79" s="1245"/>
      <c r="BU79" s="1245"/>
      <c r="BV79" s="1245"/>
      <c r="BW79" s="1245"/>
      <c r="BX79" s="1245">
        <v>5.3</v>
      </c>
      <c r="BY79" s="1245"/>
      <c r="BZ79" s="1245"/>
      <c r="CA79" s="1245"/>
      <c r="CB79" s="1245"/>
      <c r="CC79" s="1245"/>
      <c r="CD79" s="1245"/>
      <c r="CE79" s="1245"/>
      <c r="CF79" s="1245">
        <v>5</v>
      </c>
      <c r="CG79" s="1245"/>
      <c r="CH79" s="1245"/>
      <c r="CI79" s="1245"/>
      <c r="CJ79" s="1245"/>
      <c r="CK79" s="1245"/>
      <c r="CL79" s="1245"/>
      <c r="CM79" s="1245"/>
      <c r="CN79" s="1245">
        <v>4.3</v>
      </c>
      <c r="CO79" s="1245"/>
      <c r="CP79" s="1245"/>
      <c r="CQ79" s="1245"/>
      <c r="CR79" s="1245"/>
      <c r="CS79" s="1245"/>
      <c r="CT79" s="1245"/>
      <c r="CU79" s="1245"/>
      <c r="CV79" s="1245">
        <v>3.9</v>
      </c>
      <c r="CW79" s="1245"/>
      <c r="CX79" s="1245"/>
      <c r="CY79" s="1245"/>
      <c r="CZ79" s="1245"/>
      <c r="DA79" s="1245"/>
      <c r="DB79" s="1245"/>
      <c r="DC79" s="1245"/>
    </row>
    <row r="80" spans="2:107" ht="13" x14ac:dyDescent="0.2">
      <c r="B80" s="363"/>
      <c r="G80" s="1251"/>
      <c r="H80" s="1251"/>
      <c r="I80" s="1249"/>
      <c r="J80" s="1249"/>
      <c r="K80" s="1250"/>
      <c r="L80" s="1250"/>
      <c r="M80" s="1250"/>
      <c r="N80" s="1250"/>
      <c r="AN80" s="1247"/>
      <c r="AO80" s="1247"/>
      <c r="AP80" s="1247"/>
      <c r="AQ80" s="1247"/>
      <c r="AR80" s="1247"/>
      <c r="AS80" s="1247"/>
      <c r="AT80" s="1247"/>
      <c r="AU80" s="1247"/>
      <c r="AV80" s="1247"/>
      <c r="AW80" s="1247"/>
      <c r="AX80" s="1247"/>
      <c r="AY80" s="1247"/>
      <c r="AZ80" s="1247"/>
      <c r="BA80" s="1247"/>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 x14ac:dyDescent="0.2">
      <c r="B81" s="363"/>
    </row>
    <row r="82" spans="2:109" ht="16.5" x14ac:dyDescent="0.2">
      <c r="B82" s="363"/>
      <c r="K82" s="368"/>
      <c r="L82" s="368"/>
      <c r="M82" s="368"/>
      <c r="N82" s="368"/>
      <c r="AQ82" s="368"/>
      <c r="AR82" s="368"/>
      <c r="AS82" s="368"/>
      <c r="AT82" s="368"/>
      <c r="BC82" s="368"/>
      <c r="BD82" s="368"/>
      <c r="BE82" s="368"/>
      <c r="BF82" s="368"/>
      <c r="BO82" s="368"/>
      <c r="BP82" s="368"/>
      <c r="BQ82" s="368"/>
      <c r="BR82" s="368"/>
      <c r="CA82" s="368"/>
      <c r="CB82" s="368"/>
      <c r="CC82" s="368"/>
      <c r="CD82" s="368"/>
      <c r="CM82" s="368"/>
      <c r="CN82" s="368"/>
      <c r="CO82" s="368"/>
      <c r="CP82" s="368"/>
      <c r="CY82" s="368"/>
      <c r="CZ82" s="368"/>
      <c r="DA82" s="368"/>
      <c r="DB82" s="368"/>
      <c r="DC82" s="368"/>
    </row>
    <row r="83" spans="2:109" ht="13" x14ac:dyDescent="0.2">
      <c r="B83" s="367"/>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5"/>
    </row>
    <row r="84" spans="2:109" ht="13" x14ac:dyDescent="0.2">
      <c r="DD84" s="362"/>
      <c r="DE84" s="362"/>
    </row>
    <row r="85" spans="2:109" ht="13" x14ac:dyDescent="0.2">
      <c r="DD85" s="362"/>
      <c r="DE85" s="362"/>
    </row>
  </sheetData>
  <sheetProtection algorithmName="SHA-512" hashValue="SzMlwiNGAtHprNRoLikrT0EFBC2QHfPVTSTqXUx/SicVKBxU9ZnnUmAoWn/DfL/VYpDOcdGqtmPFJM0fU+Wbvw==" saltValue="7gct4JRkjfoHKgLnUZ8Ok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view="pageBreakPreview" topLeftCell="A77" zoomScale="80" zoomScaleNormal="76" zoomScaleSheetLayoutView="80" workbookViewId="0">
      <selection activeCell="AF112" sqref="AF112"/>
    </sheetView>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 x14ac:dyDescent="0.2">
      <c r="S2" s="250"/>
      <c r="AH2" s="250"/>
    </row>
    <row r="3" spans="1: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 x14ac:dyDescent="0.2"/>
    <row r="5" spans="1:34" ht="13" x14ac:dyDescent="0.2"/>
    <row r="6" spans="1:34" ht="13" x14ac:dyDescent="0.2"/>
    <row r="7" spans="1:34" ht="13" x14ac:dyDescent="0.2"/>
    <row r="8" spans="1:34" ht="13" x14ac:dyDescent="0.2"/>
    <row r="9" spans="1:34" ht="13" x14ac:dyDescent="0.2">
      <c r="AH9" s="25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499</v>
      </c>
    </row>
  </sheetData>
  <sheetProtection algorithmName="SHA-512" hashValue="jQrcVTECWVulAxG798iYQu/saRqnyV/Iung/Mg8ldvx8rcjmoFS5kan3k0Ixmnya5iNj9MGuUiZKSlRdmOVdAA==" saltValue="QhkWZhWziv4eIpqKB1yYp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tabSelected="1" topLeftCell="E61" zoomScale="80" zoomScaleNormal="80" workbookViewId="0">
      <selection activeCell="CN112" sqref="CN112"/>
    </sheetView>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 x14ac:dyDescent="0.2">
      <c r="S2" s="250"/>
      <c r="AH2" s="250"/>
    </row>
    <row r="3" spans="2: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 x14ac:dyDescent="0.2"/>
    <row r="5" spans="2:34" ht="13" x14ac:dyDescent="0.2"/>
    <row r="6" spans="2:34" ht="13" x14ac:dyDescent="0.2"/>
    <row r="7" spans="2:34" ht="13" x14ac:dyDescent="0.2"/>
    <row r="8" spans="2:34" ht="13" x14ac:dyDescent="0.2"/>
    <row r="9" spans="2:34" ht="13" x14ac:dyDescent="0.2">
      <c r="AH9" s="25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c r="AG59" s="250"/>
      <c r="AH59" s="250"/>
    </row>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499</v>
      </c>
    </row>
  </sheetData>
  <sheetProtection algorithmName="SHA-512" hashValue="shsqjk9TribIsqEPZ31kIbmIoS2+jNBNZBWjIOZoIOnxYPn1xKynrMnH9rLdXujZmFyKAFCqWFCVkhu9TpG7jA==" saltValue="dRX2DgHRHOrKE348ZCrZV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549</v>
      </c>
      <c r="G2" s="148"/>
      <c r="H2" s="149"/>
    </row>
    <row r="3" spans="1:8" x14ac:dyDescent="0.2">
      <c r="A3" s="145" t="s">
        <v>542</v>
      </c>
      <c r="B3" s="150"/>
      <c r="C3" s="151"/>
      <c r="D3" s="152">
        <v>48523</v>
      </c>
      <c r="E3" s="153"/>
      <c r="F3" s="154">
        <v>51875</v>
      </c>
      <c r="G3" s="155"/>
      <c r="H3" s="156"/>
    </row>
    <row r="4" spans="1:8" x14ac:dyDescent="0.2">
      <c r="A4" s="157"/>
      <c r="B4" s="158"/>
      <c r="C4" s="159"/>
      <c r="D4" s="160">
        <v>25106</v>
      </c>
      <c r="E4" s="161"/>
      <c r="F4" s="162">
        <v>29372</v>
      </c>
      <c r="G4" s="163"/>
      <c r="H4" s="164"/>
    </row>
    <row r="5" spans="1:8" x14ac:dyDescent="0.2">
      <c r="A5" s="145" t="s">
        <v>544</v>
      </c>
      <c r="B5" s="150"/>
      <c r="C5" s="151"/>
      <c r="D5" s="152">
        <v>37052</v>
      </c>
      <c r="E5" s="153"/>
      <c r="F5" s="154">
        <v>48064</v>
      </c>
      <c r="G5" s="155"/>
      <c r="H5" s="156"/>
    </row>
    <row r="6" spans="1:8" x14ac:dyDescent="0.2">
      <c r="A6" s="157"/>
      <c r="B6" s="158"/>
      <c r="C6" s="159"/>
      <c r="D6" s="160">
        <v>21595</v>
      </c>
      <c r="E6" s="161"/>
      <c r="F6" s="162">
        <v>30373</v>
      </c>
      <c r="G6" s="163"/>
      <c r="H6" s="164"/>
    </row>
    <row r="7" spans="1:8" x14ac:dyDescent="0.2">
      <c r="A7" s="145" t="s">
        <v>545</v>
      </c>
      <c r="B7" s="150"/>
      <c r="C7" s="151"/>
      <c r="D7" s="152">
        <v>48838</v>
      </c>
      <c r="E7" s="153"/>
      <c r="F7" s="154">
        <v>56662</v>
      </c>
      <c r="G7" s="155"/>
      <c r="H7" s="156"/>
    </row>
    <row r="8" spans="1:8" x14ac:dyDescent="0.2">
      <c r="A8" s="157"/>
      <c r="B8" s="158"/>
      <c r="C8" s="159"/>
      <c r="D8" s="160">
        <v>31105</v>
      </c>
      <c r="E8" s="161"/>
      <c r="F8" s="162">
        <v>34709</v>
      </c>
      <c r="G8" s="163"/>
      <c r="H8" s="164"/>
    </row>
    <row r="9" spans="1:8" x14ac:dyDescent="0.2">
      <c r="A9" s="145" t="s">
        <v>546</v>
      </c>
      <c r="B9" s="150"/>
      <c r="C9" s="151"/>
      <c r="D9" s="152">
        <v>58403</v>
      </c>
      <c r="E9" s="153"/>
      <c r="F9" s="154">
        <v>60285</v>
      </c>
      <c r="G9" s="155"/>
      <c r="H9" s="156"/>
    </row>
    <row r="10" spans="1:8" x14ac:dyDescent="0.2">
      <c r="A10" s="157"/>
      <c r="B10" s="158"/>
      <c r="C10" s="159"/>
      <c r="D10" s="160">
        <v>23635</v>
      </c>
      <c r="E10" s="161"/>
      <c r="F10" s="162">
        <v>36445</v>
      </c>
      <c r="G10" s="163"/>
      <c r="H10" s="164"/>
    </row>
    <row r="11" spans="1:8" x14ac:dyDescent="0.2">
      <c r="A11" s="145" t="s">
        <v>547</v>
      </c>
      <c r="B11" s="150"/>
      <c r="C11" s="151"/>
      <c r="D11" s="152">
        <v>38935</v>
      </c>
      <c r="E11" s="153"/>
      <c r="F11" s="154">
        <v>52714</v>
      </c>
      <c r="G11" s="155"/>
      <c r="H11" s="156"/>
    </row>
    <row r="12" spans="1:8" x14ac:dyDescent="0.2">
      <c r="A12" s="157"/>
      <c r="B12" s="158"/>
      <c r="C12" s="165"/>
      <c r="D12" s="160">
        <v>24674</v>
      </c>
      <c r="E12" s="161"/>
      <c r="F12" s="162">
        <v>29032</v>
      </c>
      <c r="G12" s="163"/>
      <c r="H12" s="164"/>
    </row>
    <row r="13" spans="1:8" x14ac:dyDescent="0.2">
      <c r="A13" s="145"/>
      <c r="B13" s="150"/>
      <c r="C13" s="166"/>
      <c r="D13" s="167">
        <v>46350</v>
      </c>
      <c r="E13" s="168"/>
      <c r="F13" s="169">
        <v>53920</v>
      </c>
      <c r="G13" s="170"/>
      <c r="H13" s="156"/>
    </row>
    <row r="14" spans="1:8" x14ac:dyDescent="0.2">
      <c r="A14" s="157"/>
      <c r="B14" s="158"/>
      <c r="C14" s="159"/>
      <c r="D14" s="160">
        <v>25223</v>
      </c>
      <c r="E14" s="161"/>
      <c r="F14" s="162">
        <v>31986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7.42</v>
      </c>
      <c r="C19" s="171">
        <f>ROUND(VALUE(SUBSTITUTE(実質収支比率等に係る経年分析!G$48,"▲","-")),2)</f>
        <v>7.43</v>
      </c>
      <c r="D19" s="171">
        <f>ROUND(VALUE(SUBSTITUTE(実質収支比率等に係る経年分析!H$48,"▲","-")),2)</f>
        <v>14.14</v>
      </c>
      <c r="E19" s="171">
        <f>ROUND(VALUE(SUBSTITUTE(実質収支比率等に係る経年分析!I$48,"▲","-")),2)</f>
        <v>12.73</v>
      </c>
      <c r="F19" s="171">
        <f>ROUND(VALUE(SUBSTITUTE(実質収支比率等に係る経年分析!J$48,"▲","-")),2)</f>
        <v>9.48</v>
      </c>
    </row>
    <row r="20" spans="1:11" x14ac:dyDescent="0.2">
      <c r="A20" s="171" t="s">
        <v>55</v>
      </c>
      <c r="B20" s="171">
        <f>ROUND(VALUE(SUBSTITUTE(実質収支比率等に係る経年分析!F$47,"▲","-")),2)</f>
        <v>18.95</v>
      </c>
      <c r="C20" s="171">
        <f>ROUND(VALUE(SUBSTITUTE(実質収支比率等に係る経年分析!G$47,"▲","-")),2)</f>
        <v>22.12</v>
      </c>
      <c r="D20" s="171">
        <f>ROUND(VALUE(SUBSTITUTE(実質収支比率等に係る経年分析!H$47,"▲","-")),2)</f>
        <v>10.88</v>
      </c>
      <c r="E20" s="171">
        <f>ROUND(VALUE(SUBSTITUTE(実質収支比率等に係る経年分析!I$47,"▲","-")),2)</f>
        <v>15.46</v>
      </c>
      <c r="F20" s="171">
        <f>ROUND(VALUE(SUBSTITUTE(実質収支比率等に係る経年分析!J$47,"▲","-")),2)</f>
        <v>21.77</v>
      </c>
    </row>
    <row r="21" spans="1:11" x14ac:dyDescent="0.2">
      <c r="A21" s="171" t="s">
        <v>56</v>
      </c>
      <c r="B21" s="171">
        <f>IF(ISNUMBER(VALUE(SUBSTITUTE(実質収支比率等に係る経年分析!F$49,"▲","-"))),ROUND(VALUE(SUBSTITUTE(実質収支比率等に係る経年分析!F$49,"▲","-")),2),NA())</f>
        <v>0.19</v>
      </c>
      <c r="C21" s="171">
        <f>IF(ISNUMBER(VALUE(SUBSTITUTE(実質収支比率等に係る経年分析!G$49,"▲","-"))),ROUND(VALUE(SUBSTITUTE(実質収支比率等に係る経年分析!G$49,"▲","-")),2),NA())</f>
        <v>3.05</v>
      </c>
      <c r="D21" s="171">
        <f>IF(ISNUMBER(VALUE(SUBSTITUTE(実質収支比率等に係る経年分析!H$49,"▲","-"))),ROUND(VALUE(SUBSTITUTE(実質収支比率等に係る経年分析!H$49,"▲","-")),2),NA())</f>
        <v>-4.99</v>
      </c>
      <c r="E21" s="171">
        <f>IF(ISNUMBER(VALUE(SUBSTITUTE(実質収支比率等に係る経年分析!I$49,"▲","-"))),ROUND(VALUE(SUBSTITUTE(実質収支比率等に係る経年分析!I$49,"▲","-")),2),NA())</f>
        <v>4.17</v>
      </c>
      <c r="F21" s="171">
        <f>IF(ISNUMBER(VALUE(SUBSTITUTE(実質収支比率等に係る経年分析!J$49,"▲","-"))),ROUND(VALUE(SUBSTITUTE(実質収支比率等に係る経年分析!J$49,"▲","-")),2),NA())</f>
        <v>3.68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4.7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3.64</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平川産業団地特別会計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栃木インター西産業団地特別会計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1.93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1.1200000000000001</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1.21</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2.1800000000000002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2.64</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9.36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8.27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6.74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5.84</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7.41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7.42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14.13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12.72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9.4700000000000006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5803</v>
      </c>
      <c r="E42" s="173"/>
      <c r="F42" s="173"/>
      <c r="G42" s="173">
        <f>'実質公債費比率（分子）の構造'!L$52</f>
        <v>5625</v>
      </c>
      <c r="H42" s="173"/>
      <c r="I42" s="173"/>
      <c r="J42" s="173">
        <f>'実質公債費比率（分子）の構造'!M$52</f>
        <v>5186</v>
      </c>
      <c r="K42" s="173"/>
      <c r="L42" s="173"/>
      <c r="M42" s="173">
        <f>'実質公債費比率（分子）の構造'!N$52</f>
        <v>5517</v>
      </c>
      <c r="N42" s="173"/>
      <c r="O42" s="173"/>
      <c r="P42" s="173">
        <f>'実質公債費比率（分子）の構造'!O$52</f>
        <v>5513</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26</v>
      </c>
      <c r="C44" s="173"/>
      <c r="D44" s="173"/>
      <c r="E44" s="173">
        <f>'実質公債費比率（分子）の構造'!L$50</f>
        <v>25</v>
      </c>
      <c r="F44" s="173"/>
      <c r="G44" s="173"/>
      <c r="H44" s="173">
        <f>'実質公債費比率（分子）の構造'!M$50</f>
        <v>12</v>
      </c>
      <c r="I44" s="173"/>
      <c r="J44" s="173"/>
      <c r="K44" s="173">
        <f>'実質公債費比率（分子）の構造'!N$50</f>
        <v>0</v>
      </c>
      <c r="L44" s="173"/>
      <c r="M44" s="173"/>
      <c r="N44" s="173">
        <f>'実質公債費比率（分子）の構造'!O$50</f>
        <v>0</v>
      </c>
      <c r="O44" s="173"/>
      <c r="P44" s="173"/>
    </row>
    <row r="45" spans="1:16" x14ac:dyDescent="0.2">
      <c r="A45" s="173" t="s">
        <v>66</v>
      </c>
      <c r="B45" s="173">
        <f>'実質公債費比率（分子）の構造'!K$49</f>
        <v>19</v>
      </c>
      <c r="C45" s="173"/>
      <c r="D45" s="173"/>
      <c r="E45" s="173">
        <f>'実質公債費比率（分子）の構造'!L$49</f>
        <v>20</v>
      </c>
      <c r="F45" s="173"/>
      <c r="G45" s="173"/>
      <c r="H45" s="173">
        <f>'実質公債費比率（分子）の構造'!M$49</f>
        <v>20</v>
      </c>
      <c r="I45" s="173"/>
      <c r="J45" s="173"/>
      <c r="K45" s="173">
        <f>'実質公債費比率（分子）の構造'!N$49</f>
        <v>20</v>
      </c>
      <c r="L45" s="173"/>
      <c r="M45" s="173"/>
      <c r="N45" s="173">
        <f>'実質公債費比率（分子）の構造'!O$49</f>
        <v>19</v>
      </c>
      <c r="O45" s="173"/>
      <c r="P45" s="173"/>
    </row>
    <row r="46" spans="1:16" x14ac:dyDescent="0.2">
      <c r="A46" s="173" t="s">
        <v>67</v>
      </c>
      <c r="B46" s="173">
        <f>'実質公債費比率（分子）の構造'!K$48</f>
        <v>2204</v>
      </c>
      <c r="C46" s="173"/>
      <c r="D46" s="173"/>
      <c r="E46" s="173">
        <f>'実質公債費比率（分子）の構造'!L$48</f>
        <v>1890</v>
      </c>
      <c r="F46" s="173"/>
      <c r="G46" s="173"/>
      <c r="H46" s="173">
        <f>'実質公債費比率（分子）の構造'!M$48</f>
        <v>1750</v>
      </c>
      <c r="I46" s="173"/>
      <c r="J46" s="173"/>
      <c r="K46" s="173">
        <f>'実質公債費比率（分子）の構造'!N$48</f>
        <v>1751</v>
      </c>
      <c r="L46" s="173"/>
      <c r="M46" s="173"/>
      <c r="N46" s="173">
        <f>'実質公債費比率（分子）の構造'!O$48</f>
        <v>1490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6652</v>
      </c>
      <c r="C49" s="173"/>
      <c r="D49" s="173"/>
      <c r="E49" s="173">
        <f>'実質公債費比率（分子）の構造'!L$45</f>
        <v>6306</v>
      </c>
      <c r="F49" s="173"/>
      <c r="G49" s="173"/>
      <c r="H49" s="173">
        <f>'実質公債費比率（分子）の構造'!M$45</f>
        <v>6484</v>
      </c>
      <c r="I49" s="173"/>
      <c r="J49" s="173"/>
      <c r="K49" s="173">
        <f>'実質公債費比率（分子）の構造'!N$45</f>
        <v>6481</v>
      </c>
      <c r="L49" s="173"/>
      <c r="M49" s="173"/>
      <c r="N49" s="173">
        <f>'実質公債費比率（分子）の構造'!O$45</f>
        <v>6379</v>
      </c>
      <c r="O49" s="173"/>
      <c r="P49" s="173"/>
    </row>
    <row r="50" spans="1:16" x14ac:dyDescent="0.2">
      <c r="A50" s="173" t="s">
        <v>71</v>
      </c>
      <c r="B50" s="173" t="e">
        <f>NA()</f>
        <v>#N/A</v>
      </c>
      <c r="C50" s="173">
        <f>IF(ISNUMBER('実質公債費比率（分子）の構造'!K$53),'実質公債費比率（分子）の構造'!K$53,NA())</f>
        <v>3098</v>
      </c>
      <c r="D50" s="173" t="e">
        <f>NA()</f>
        <v>#N/A</v>
      </c>
      <c r="E50" s="173" t="e">
        <f>NA()</f>
        <v>#N/A</v>
      </c>
      <c r="F50" s="173">
        <f>IF(ISNUMBER('実質公債費比率（分子）の構造'!L$53),'実質公債費比率（分子）の構造'!L$53,NA())</f>
        <v>2616</v>
      </c>
      <c r="G50" s="173" t="e">
        <f>NA()</f>
        <v>#N/A</v>
      </c>
      <c r="H50" s="173" t="e">
        <f>NA()</f>
        <v>#N/A</v>
      </c>
      <c r="I50" s="173">
        <f>IF(ISNUMBER('実質公債費比率（分子）の構造'!M$53),'実質公債費比率（分子）の構造'!M$53,NA())</f>
        <v>3080</v>
      </c>
      <c r="J50" s="173" t="e">
        <f>NA()</f>
        <v>#N/A</v>
      </c>
      <c r="K50" s="173" t="e">
        <f>NA()</f>
        <v>#N/A</v>
      </c>
      <c r="L50" s="173">
        <f>IF(ISNUMBER('実質公債費比率（分子）の構造'!N$53),'実質公債費比率（分子）の構造'!N$53,NA())</f>
        <v>2735</v>
      </c>
      <c r="M50" s="173" t="e">
        <f>NA()</f>
        <v>#N/A</v>
      </c>
      <c r="N50" s="173" t="e">
        <f>NA()</f>
        <v>#N/A</v>
      </c>
      <c r="O50" s="173">
        <f>IF(ISNUMBER('実質公債費比率（分子）の構造'!O$53),'実質公債費比率（分子）の構造'!O$53,NA())</f>
        <v>2375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58182</v>
      </c>
      <c r="E56" s="172"/>
      <c r="F56" s="172"/>
      <c r="G56" s="172">
        <f>'将来負担比率（分子）の構造'!J$52</f>
        <v>57361</v>
      </c>
      <c r="H56" s="172"/>
      <c r="I56" s="172"/>
      <c r="J56" s="172">
        <f>'将来負担比率（分子）の構造'!K$52</f>
        <v>58229</v>
      </c>
      <c r="K56" s="172"/>
      <c r="L56" s="172"/>
      <c r="M56" s="172">
        <f>'将来負担比率（分子）の構造'!L$52</f>
        <v>59222</v>
      </c>
      <c r="N56" s="172"/>
      <c r="O56" s="172"/>
      <c r="P56" s="172">
        <f>'将来負担比率（分子）の構造'!M$52</f>
        <v>59164</v>
      </c>
    </row>
    <row r="57" spans="1:16" x14ac:dyDescent="0.2">
      <c r="A57" s="172" t="s">
        <v>42</v>
      </c>
      <c r="B57" s="172"/>
      <c r="C57" s="172"/>
      <c r="D57" s="172">
        <f>'将来負担比率（分子）の構造'!I$51</f>
        <v>5194</v>
      </c>
      <c r="E57" s="172"/>
      <c r="F57" s="172"/>
      <c r="G57" s="172">
        <f>'将来負担比率（分子）の構造'!J$51</f>
        <v>5771</v>
      </c>
      <c r="H57" s="172"/>
      <c r="I57" s="172"/>
      <c r="J57" s="172">
        <f>'将来負担比率（分子）の構造'!K$51</f>
        <v>5849</v>
      </c>
      <c r="K57" s="172"/>
      <c r="L57" s="172"/>
      <c r="M57" s="172">
        <f>'将来負担比率（分子）の構造'!L$51</f>
        <v>5655</v>
      </c>
      <c r="N57" s="172"/>
      <c r="O57" s="172"/>
      <c r="P57" s="172">
        <f>'将来負担比率（分子）の構造'!M$51</f>
        <v>5553</v>
      </c>
    </row>
    <row r="58" spans="1:16" x14ac:dyDescent="0.2">
      <c r="A58" s="172" t="s">
        <v>41</v>
      </c>
      <c r="B58" s="172"/>
      <c r="C58" s="172"/>
      <c r="D58" s="172">
        <f>'将来負担比率（分子）の構造'!I$50</f>
        <v>12233</v>
      </c>
      <c r="E58" s="172"/>
      <c r="F58" s="172"/>
      <c r="G58" s="172">
        <f>'将来負担比率（分子）の構造'!J$50</f>
        <v>14162</v>
      </c>
      <c r="H58" s="172"/>
      <c r="I58" s="172"/>
      <c r="J58" s="172">
        <f>'将来負担比率（分子）の構造'!K$50</f>
        <v>10478</v>
      </c>
      <c r="K58" s="172"/>
      <c r="L58" s="172"/>
      <c r="M58" s="172">
        <f>'将来負担比率（分子）の構造'!L$50</f>
        <v>12627</v>
      </c>
      <c r="N58" s="172"/>
      <c r="O58" s="172"/>
      <c r="P58" s="172">
        <f>'将来負担比率（分子）の構造'!M$50</f>
        <v>18054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193</v>
      </c>
      <c r="C61" s="172"/>
      <c r="D61" s="172"/>
      <c r="E61" s="172">
        <f>'将来負担比率（分子）の構造'!J$46</f>
        <v>92</v>
      </c>
      <c r="F61" s="172"/>
      <c r="G61" s="172"/>
      <c r="H61" s="172">
        <f>'将来負担比率（分子）の構造'!K$46</f>
        <v>90</v>
      </c>
      <c r="I61" s="172"/>
      <c r="J61" s="172"/>
      <c r="K61" s="172">
        <f>'将来負担比率（分子）の構造'!L$46</f>
        <v>200</v>
      </c>
      <c r="L61" s="172"/>
      <c r="M61" s="172"/>
      <c r="N61" s="172">
        <f>'将来負担比率（分子）の構造'!M$46</f>
        <v>194</v>
      </c>
      <c r="O61" s="172"/>
      <c r="P61" s="172"/>
    </row>
    <row r="62" spans="1:16" x14ac:dyDescent="0.2">
      <c r="A62" s="172" t="s">
        <v>35</v>
      </c>
      <c r="B62" s="172">
        <f>'将来負担比率（分子）の構造'!I$45</f>
        <v>10737</v>
      </c>
      <c r="C62" s="172"/>
      <c r="D62" s="172"/>
      <c r="E62" s="172">
        <f>'将来負担比率（分子）の構造'!J$45</f>
        <v>10005</v>
      </c>
      <c r="F62" s="172"/>
      <c r="G62" s="172"/>
      <c r="H62" s="172">
        <f>'将来負担比率（分子）の構造'!K$45</f>
        <v>9624</v>
      </c>
      <c r="I62" s="172"/>
      <c r="J62" s="172"/>
      <c r="K62" s="172">
        <f>'将来負担比率（分子）の構造'!L$45</f>
        <v>9441</v>
      </c>
      <c r="L62" s="172"/>
      <c r="M62" s="172"/>
      <c r="N62" s="172">
        <f>'将来負担比率（分子）の構造'!M$45</f>
        <v>9363</v>
      </c>
      <c r="O62" s="172"/>
      <c r="P62" s="172"/>
    </row>
    <row r="63" spans="1:16" x14ac:dyDescent="0.2">
      <c r="A63" s="172" t="s">
        <v>34</v>
      </c>
      <c r="B63" s="172">
        <f>'将来負担比率（分子）の構造'!I$44</f>
        <v>136</v>
      </c>
      <c r="C63" s="172"/>
      <c r="D63" s="172"/>
      <c r="E63" s="172">
        <f>'将来負担比率（分子）の構造'!J$44</f>
        <v>109</v>
      </c>
      <c r="F63" s="172"/>
      <c r="G63" s="172"/>
      <c r="H63" s="172">
        <f>'将来負担比率（分子）の構造'!K$44</f>
        <v>82</v>
      </c>
      <c r="I63" s="172"/>
      <c r="J63" s="172"/>
      <c r="K63" s="172">
        <f>'将来負担比率（分子）の構造'!L$44</f>
        <v>55</v>
      </c>
      <c r="L63" s="172"/>
      <c r="M63" s="172"/>
      <c r="N63" s="172">
        <f>'将来負担比率（分子）の構造'!M$44</f>
        <v>28</v>
      </c>
      <c r="O63" s="172"/>
      <c r="P63" s="172"/>
    </row>
    <row r="64" spans="1:16" x14ac:dyDescent="0.2">
      <c r="A64" s="172" t="s">
        <v>33</v>
      </c>
      <c r="B64" s="172">
        <f>'将来負担比率（分子）の構造'!I$43</f>
        <v>24601</v>
      </c>
      <c r="C64" s="172"/>
      <c r="D64" s="172"/>
      <c r="E64" s="172">
        <f>'将来負担比率（分子）の構造'!J$43</f>
        <v>22510</v>
      </c>
      <c r="F64" s="172"/>
      <c r="G64" s="172"/>
      <c r="H64" s="172">
        <f>'将来負担比率（分子）の構造'!K$43</f>
        <v>20201</v>
      </c>
      <c r="I64" s="172"/>
      <c r="J64" s="172"/>
      <c r="K64" s="172">
        <f>'将来負担比率（分子）の構造'!L$43</f>
        <v>18363</v>
      </c>
      <c r="L64" s="172"/>
      <c r="M64" s="172"/>
      <c r="N64" s="172">
        <f>'将来負担比率（分子）の構造'!M$43</f>
        <v>16672</v>
      </c>
      <c r="O64" s="172"/>
      <c r="P64" s="172"/>
    </row>
    <row r="65" spans="1:16" x14ac:dyDescent="0.2">
      <c r="A65" s="172" t="s">
        <v>32</v>
      </c>
      <c r="B65" s="172">
        <f>'将来負担比率（分子）の構造'!I$42</f>
        <v>37</v>
      </c>
      <c r="C65" s="172"/>
      <c r="D65" s="172"/>
      <c r="E65" s="172">
        <f>'将来負担比率（分子）の構造'!J$42</f>
        <v>12</v>
      </c>
      <c r="F65" s="172"/>
      <c r="G65" s="172"/>
      <c r="H65" s="172" t="str">
        <f>'将来負担比率（分子）の構造'!K$42</f>
        <v>-</v>
      </c>
      <c r="I65" s="172"/>
      <c r="J65" s="172"/>
      <c r="K65" s="172">
        <f>'将来負担比率（分子）の構造'!L$42</f>
        <v>3213</v>
      </c>
      <c r="L65" s="172"/>
      <c r="M65" s="172"/>
      <c r="N65" s="172">
        <f>'将来負担比率（分子）の構造'!M$42</f>
        <v>3262</v>
      </c>
      <c r="O65" s="172"/>
      <c r="P65" s="172"/>
    </row>
    <row r="66" spans="1:16" x14ac:dyDescent="0.2">
      <c r="A66" s="172" t="s">
        <v>31</v>
      </c>
      <c r="B66" s="172">
        <f>'将来負担比率（分子）の構造'!I$41</f>
        <v>59579</v>
      </c>
      <c r="C66" s="172"/>
      <c r="D66" s="172"/>
      <c r="E66" s="172">
        <f>'将来負担比率（分子）の構造'!J$41</f>
        <v>57978</v>
      </c>
      <c r="F66" s="172"/>
      <c r="G66" s="172"/>
      <c r="H66" s="172">
        <f>'将来負担比率（分子）の構造'!K$41</f>
        <v>58535</v>
      </c>
      <c r="I66" s="172"/>
      <c r="J66" s="172"/>
      <c r="K66" s="172">
        <f>'将来負担比率（分子）の構造'!L$41</f>
        <v>60657</v>
      </c>
      <c r="L66" s="172"/>
      <c r="M66" s="172"/>
      <c r="N66" s="172">
        <f>'将来負担比率（分子）の構造'!M$41</f>
        <v>60129</v>
      </c>
      <c r="O66" s="172"/>
      <c r="P66" s="172"/>
    </row>
    <row r="67" spans="1:16" x14ac:dyDescent="0.2">
      <c r="A67" s="172" t="s">
        <v>75</v>
      </c>
      <c r="B67" s="172" t="e">
        <f>NA()</f>
        <v>#N/A</v>
      </c>
      <c r="C67" s="172">
        <f>IF(ISNUMBER('将来負担比率（分子）の構造'!I$53), IF('将来負担比率（分子）の構造'!I$53 &lt; 0, 0, '将来負担比率（分子）の構造'!I$53), NA())</f>
        <v>19674</v>
      </c>
      <c r="D67" s="172" t="e">
        <f>NA()</f>
        <v>#N/A</v>
      </c>
      <c r="E67" s="172" t="e">
        <f>NA()</f>
        <v>#N/A</v>
      </c>
      <c r="F67" s="172">
        <f>IF(ISNUMBER('将来負担比率（分子）の構造'!J$53), IF('将来負担比率（分子）の構造'!J$53 &lt; 0, 0, '将来負担比率（分子）の構造'!J$53), NA())</f>
        <v>13411</v>
      </c>
      <c r="G67" s="172" t="e">
        <f>NA()</f>
        <v>#N/A</v>
      </c>
      <c r="H67" s="172" t="e">
        <f>NA()</f>
        <v>#N/A</v>
      </c>
      <c r="I67" s="172">
        <f>IF(ISNUMBER('将来負担比率（分子）の構造'!K$53), IF('将来負担比率（分子）の構造'!K$53 &lt; 0, 0, '将来負担比率（分子）の構造'!K$53), NA())</f>
        <v>13978</v>
      </c>
      <c r="J67" s="172" t="e">
        <f>NA()</f>
        <v>#N/A</v>
      </c>
      <c r="K67" s="172" t="e">
        <f>NA()</f>
        <v>#N/A</v>
      </c>
      <c r="L67" s="172">
        <f>IF(ISNUMBER('将来負担比率（分子）の構造'!L$53), IF('将来負担比率（分子）の構造'!L$53 &lt; 0, 0, '将来負担比率（分子）の構造'!L$53), NA())</f>
        <v>14426</v>
      </c>
      <c r="M67" s="172" t="e">
        <f>NA()</f>
        <v>#N/A</v>
      </c>
      <c r="N67" s="172" t="e">
        <f>NA()</f>
        <v>#N/A</v>
      </c>
      <c r="O67" s="172">
        <f>IF(ISNUMBER('将来負担比率（分子）の構造'!M$53), IF('将来負担比率（分子）の構造'!M$53 &lt; 0, 0, '将来負担比率（分子）の構造'!M$53), NA())</f>
        <v>6877</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3850</v>
      </c>
      <c r="C72" s="176">
        <f>基金残高に係る経年分析!G55</f>
        <v>5700</v>
      </c>
      <c r="D72" s="176">
        <f>基金残高に係る経年分析!H55</f>
        <v>8193</v>
      </c>
    </row>
    <row r="73" spans="1:16" x14ac:dyDescent="0.2">
      <c r="A73" s="175" t="s">
        <v>78</v>
      </c>
      <c r="B73" s="176">
        <f>基金残高に係る経年分析!F56</f>
        <v>993</v>
      </c>
      <c r="C73" s="176">
        <f>基金残高に係る経年分析!G56</f>
        <v>825</v>
      </c>
      <c r="D73" s="176">
        <f>基金残高に係る経年分析!H56</f>
        <v>2811</v>
      </c>
    </row>
    <row r="74" spans="1:16" x14ac:dyDescent="0.2">
      <c r="A74" s="175" t="s">
        <v>79</v>
      </c>
      <c r="B74" s="176">
        <f>基金残高に係る経年分析!F57</f>
        <v>3182</v>
      </c>
      <c r="C74" s="176">
        <f>基金残高に係る経年分析!G57</f>
        <v>3636</v>
      </c>
      <c r="D74" s="176">
        <f>基金残高に係る経年分析!H57</f>
        <v>3995</v>
      </c>
    </row>
  </sheetData>
  <sheetProtection algorithmName="SHA-512" hashValue="bE4G2paL8FhjmLemLNiGsyp6Y8MSCW63ZhIOE8KjsbDZBE47yX2zGVzhXz71ulcRgr03dIe1wReqP7dG5EYgBQ==" saltValue="J5061WSdlFYfoxsCZh/E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B30" sqref="B30:Q30"/>
    </sheetView>
  </sheetViews>
  <sheetFormatPr defaultColWidth="0" defaultRowHeight="11.25" customHeight="1" zeroHeight="1" x14ac:dyDescent="0.2"/>
  <cols>
    <col min="1" max="1" width="1.6328125" style="211" customWidth="1"/>
    <col min="2" max="2" width="2.36328125" style="211" customWidth="1"/>
    <col min="3" max="16" width="2.6328125" style="211" customWidth="1"/>
    <col min="17" max="17" width="2.36328125" style="211" customWidth="1"/>
    <col min="18" max="95" width="1.6328125" style="211" customWidth="1"/>
    <col min="96" max="133" width="1.6328125" style="217" customWidth="1"/>
    <col min="134" max="143" width="1.63281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6" t="s">
        <v>211</v>
      </c>
      <c r="DI1" s="637"/>
      <c r="DJ1" s="637"/>
      <c r="DK1" s="637"/>
      <c r="DL1" s="637"/>
      <c r="DM1" s="637"/>
      <c r="DN1" s="638"/>
      <c r="DO1" s="211"/>
      <c r="DP1" s="636" t="s">
        <v>212</v>
      </c>
      <c r="DQ1" s="637"/>
      <c r="DR1" s="637"/>
      <c r="DS1" s="637"/>
      <c r="DT1" s="637"/>
      <c r="DU1" s="637"/>
      <c r="DV1" s="637"/>
      <c r="DW1" s="637"/>
      <c r="DX1" s="637"/>
      <c r="DY1" s="637"/>
      <c r="DZ1" s="637"/>
      <c r="EA1" s="637"/>
      <c r="EB1" s="637"/>
      <c r="EC1" s="638"/>
      <c r="ED1" s="210"/>
      <c r="EE1" s="210"/>
      <c r="EF1" s="210"/>
      <c r="EG1" s="210"/>
      <c r="EH1" s="210"/>
      <c r="EI1" s="210"/>
      <c r="EJ1" s="210"/>
      <c r="EK1" s="210"/>
      <c r="EL1" s="210"/>
      <c r="EM1" s="210"/>
    </row>
    <row r="2" spans="2:143" ht="22.5" customHeight="1" x14ac:dyDescent="0.2">
      <c r="B2" s="212" t="s">
        <v>213</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39" t="s">
        <v>214</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215</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216</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2">
      <c r="B4" s="639" t="s">
        <v>1</v>
      </c>
      <c r="C4" s="640"/>
      <c r="D4" s="640"/>
      <c r="E4" s="640"/>
      <c r="F4" s="640"/>
      <c r="G4" s="640"/>
      <c r="H4" s="640"/>
      <c r="I4" s="640"/>
      <c r="J4" s="640"/>
      <c r="K4" s="640"/>
      <c r="L4" s="640"/>
      <c r="M4" s="640"/>
      <c r="N4" s="640"/>
      <c r="O4" s="640"/>
      <c r="P4" s="640"/>
      <c r="Q4" s="641"/>
      <c r="R4" s="639" t="s">
        <v>217</v>
      </c>
      <c r="S4" s="640"/>
      <c r="T4" s="640"/>
      <c r="U4" s="640"/>
      <c r="V4" s="640"/>
      <c r="W4" s="640"/>
      <c r="X4" s="640"/>
      <c r="Y4" s="641"/>
      <c r="Z4" s="639" t="s">
        <v>218</v>
      </c>
      <c r="AA4" s="640"/>
      <c r="AB4" s="640"/>
      <c r="AC4" s="641"/>
      <c r="AD4" s="639" t="s">
        <v>219</v>
      </c>
      <c r="AE4" s="640"/>
      <c r="AF4" s="640"/>
      <c r="AG4" s="640"/>
      <c r="AH4" s="640"/>
      <c r="AI4" s="640"/>
      <c r="AJ4" s="640"/>
      <c r="AK4" s="641"/>
      <c r="AL4" s="639" t="s">
        <v>218</v>
      </c>
      <c r="AM4" s="640"/>
      <c r="AN4" s="640"/>
      <c r="AO4" s="641"/>
      <c r="AP4" s="642" t="s">
        <v>220</v>
      </c>
      <c r="AQ4" s="642"/>
      <c r="AR4" s="642"/>
      <c r="AS4" s="642"/>
      <c r="AT4" s="642"/>
      <c r="AU4" s="642"/>
      <c r="AV4" s="642"/>
      <c r="AW4" s="642"/>
      <c r="AX4" s="642"/>
      <c r="AY4" s="642"/>
      <c r="AZ4" s="642"/>
      <c r="BA4" s="642"/>
      <c r="BB4" s="642"/>
      <c r="BC4" s="642"/>
      <c r="BD4" s="642"/>
      <c r="BE4" s="642"/>
      <c r="BF4" s="642"/>
      <c r="BG4" s="642" t="s">
        <v>221</v>
      </c>
      <c r="BH4" s="642"/>
      <c r="BI4" s="642"/>
      <c r="BJ4" s="642"/>
      <c r="BK4" s="642"/>
      <c r="BL4" s="642"/>
      <c r="BM4" s="642"/>
      <c r="BN4" s="642"/>
      <c r="BO4" s="642" t="s">
        <v>218</v>
      </c>
      <c r="BP4" s="642"/>
      <c r="BQ4" s="642"/>
      <c r="BR4" s="642"/>
      <c r="BS4" s="642" t="s">
        <v>222</v>
      </c>
      <c r="BT4" s="642"/>
      <c r="BU4" s="642"/>
      <c r="BV4" s="642"/>
      <c r="BW4" s="642"/>
      <c r="BX4" s="642"/>
      <c r="BY4" s="642"/>
      <c r="BZ4" s="642"/>
      <c r="CA4" s="642"/>
      <c r="CB4" s="642"/>
      <c r="CD4" s="639" t="s">
        <v>223</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2">
      <c r="B5" s="643" t="s">
        <v>224</v>
      </c>
      <c r="C5" s="644"/>
      <c r="D5" s="644"/>
      <c r="E5" s="644"/>
      <c r="F5" s="644"/>
      <c r="G5" s="644"/>
      <c r="H5" s="644"/>
      <c r="I5" s="644"/>
      <c r="J5" s="644"/>
      <c r="K5" s="644"/>
      <c r="L5" s="644"/>
      <c r="M5" s="644"/>
      <c r="N5" s="644"/>
      <c r="O5" s="644"/>
      <c r="P5" s="644"/>
      <c r="Q5" s="645"/>
      <c r="R5" s="646">
        <v>21907890</v>
      </c>
      <c r="S5" s="647"/>
      <c r="T5" s="647"/>
      <c r="U5" s="647"/>
      <c r="V5" s="647"/>
      <c r="W5" s="647"/>
      <c r="X5" s="647"/>
      <c r="Y5" s="648"/>
      <c r="Z5" s="649">
        <v>28.6</v>
      </c>
      <c r="AA5" s="649"/>
      <c r="AB5" s="649"/>
      <c r="AC5" s="649"/>
      <c r="AD5" s="650">
        <v>21144142</v>
      </c>
      <c r="AE5" s="650"/>
      <c r="AF5" s="650"/>
      <c r="AG5" s="650"/>
      <c r="AH5" s="650"/>
      <c r="AI5" s="650"/>
      <c r="AJ5" s="650"/>
      <c r="AK5" s="650"/>
      <c r="AL5" s="651">
        <v>57.9</v>
      </c>
      <c r="AM5" s="652"/>
      <c r="AN5" s="652"/>
      <c r="AO5" s="653"/>
      <c r="AP5" s="643" t="s">
        <v>225</v>
      </c>
      <c r="AQ5" s="644"/>
      <c r="AR5" s="644"/>
      <c r="AS5" s="644"/>
      <c r="AT5" s="644"/>
      <c r="AU5" s="644"/>
      <c r="AV5" s="644"/>
      <c r="AW5" s="644"/>
      <c r="AX5" s="644"/>
      <c r="AY5" s="644"/>
      <c r="AZ5" s="644"/>
      <c r="BA5" s="644"/>
      <c r="BB5" s="644"/>
      <c r="BC5" s="644"/>
      <c r="BD5" s="644"/>
      <c r="BE5" s="644"/>
      <c r="BF5" s="645"/>
      <c r="BG5" s="657">
        <v>21128802</v>
      </c>
      <c r="BH5" s="658"/>
      <c r="BI5" s="658"/>
      <c r="BJ5" s="658"/>
      <c r="BK5" s="658"/>
      <c r="BL5" s="658"/>
      <c r="BM5" s="658"/>
      <c r="BN5" s="659"/>
      <c r="BO5" s="660">
        <v>96.4</v>
      </c>
      <c r="BP5" s="660"/>
      <c r="BQ5" s="660"/>
      <c r="BR5" s="660"/>
      <c r="BS5" s="661">
        <v>356352</v>
      </c>
      <c r="BT5" s="661"/>
      <c r="BU5" s="661"/>
      <c r="BV5" s="661"/>
      <c r="BW5" s="661"/>
      <c r="BX5" s="661"/>
      <c r="BY5" s="661"/>
      <c r="BZ5" s="661"/>
      <c r="CA5" s="661"/>
      <c r="CB5" s="665"/>
      <c r="CD5" s="639" t="s">
        <v>220</v>
      </c>
      <c r="CE5" s="640"/>
      <c r="CF5" s="640"/>
      <c r="CG5" s="640"/>
      <c r="CH5" s="640"/>
      <c r="CI5" s="640"/>
      <c r="CJ5" s="640"/>
      <c r="CK5" s="640"/>
      <c r="CL5" s="640"/>
      <c r="CM5" s="640"/>
      <c r="CN5" s="640"/>
      <c r="CO5" s="640"/>
      <c r="CP5" s="640"/>
      <c r="CQ5" s="641"/>
      <c r="CR5" s="639" t="s">
        <v>226</v>
      </c>
      <c r="CS5" s="640"/>
      <c r="CT5" s="640"/>
      <c r="CU5" s="640"/>
      <c r="CV5" s="640"/>
      <c r="CW5" s="640"/>
      <c r="CX5" s="640"/>
      <c r="CY5" s="641"/>
      <c r="CZ5" s="639" t="s">
        <v>218</v>
      </c>
      <c r="DA5" s="640"/>
      <c r="DB5" s="640"/>
      <c r="DC5" s="641"/>
      <c r="DD5" s="639" t="s">
        <v>227</v>
      </c>
      <c r="DE5" s="640"/>
      <c r="DF5" s="640"/>
      <c r="DG5" s="640"/>
      <c r="DH5" s="640"/>
      <c r="DI5" s="640"/>
      <c r="DJ5" s="640"/>
      <c r="DK5" s="640"/>
      <c r="DL5" s="640"/>
      <c r="DM5" s="640"/>
      <c r="DN5" s="640"/>
      <c r="DO5" s="640"/>
      <c r="DP5" s="641"/>
      <c r="DQ5" s="639" t="s">
        <v>228</v>
      </c>
      <c r="DR5" s="640"/>
      <c r="DS5" s="640"/>
      <c r="DT5" s="640"/>
      <c r="DU5" s="640"/>
      <c r="DV5" s="640"/>
      <c r="DW5" s="640"/>
      <c r="DX5" s="640"/>
      <c r="DY5" s="640"/>
      <c r="DZ5" s="640"/>
      <c r="EA5" s="640"/>
      <c r="EB5" s="640"/>
      <c r="EC5" s="641"/>
    </row>
    <row r="6" spans="2:143" ht="11.25" customHeight="1" x14ac:dyDescent="0.2">
      <c r="B6" s="654" t="s">
        <v>229</v>
      </c>
      <c r="C6" s="655"/>
      <c r="D6" s="655"/>
      <c r="E6" s="655"/>
      <c r="F6" s="655"/>
      <c r="G6" s="655"/>
      <c r="H6" s="655"/>
      <c r="I6" s="655"/>
      <c r="J6" s="655"/>
      <c r="K6" s="655"/>
      <c r="L6" s="655"/>
      <c r="M6" s="655"/>
      <c r="N6" s="655"/>
      <c r="O6" s="655"/>
      <c r="P6" s="655"/>
      <c r="Q6" s="656"/>
      <c r="R6" s="657">
        <v>626419</v>
      </c>
      <c r="S6" s="658"/>
      <c r="T6" s="658"/>
      <c r="U6" s="658"/>
      <c r="V6" s="658"/>
      <c r="W6" s="658"/>
      <c r="X6" s="658"/>
      <c r="Y6" s="659"/>
      <c r="Z6" s="660">
        <v>0.8</v>
      </c>
      <c r="AA6" s="660"/>
      <c r="AB6" s="660"/>
      <c r="AC6" s="660"/>
      <c r="AD6" s="661">
        <v>626419</v>
      </c>
      <c r="AE6" s="661"/>
      <c r="AF6" s="661"/>
      <c r="AG6" s="661"/>
      <c r="AH6" s="661"/>
      <c r="AI6" s="661"/>
      <c r="AJ6" s="661"/>
      <c r="AK6" s="661"/>
      <c r="AL6" s="662">
        <v>1.7</v>
      </c>
      <c r="AM6" s="663"/>
      <c r="AN6" s="663"/>
      <c r="AO6" s="664"/>
      <c r="AP6" s="654" t="s">
        <v>230</v>
      </c>
      <c r="AQ6" s="655"/>
      <c r="AR6" s="655"/>
      <c r="AS6" s="655"/>
      <c r="AT6" s="655"/>
      <c r="AU6" s="655"/>
      <c r="AV6" s="655"/>
      <c r="AW6" s="655"/>
      <c r="AX6" s="655"/>
      <c r="AY6" s="655"/>
      <c r="AZ6" s="655"/>
      <c r="BA6" s="655"/>
      <c r="BB6" s="655"/>
      <c r="BC6" s="655"/>
      <c r="BD6" s="655"/>
      <c r="BE6" s="655"/>
      <c r="BF6" s="656"/>
      <c r="BG6" s="657">
        <v>21128802</v>
      </c>
      <c r="BH6" s="658"/>
      <c r="BI6" s="658"/>
      <c r="BJ6" s="658"/>
      <c r="BK6" s="658"/>
      <c r="BL6" s="658"/>
      <c r="BM6" s="658"/>
      <c r="BN6" s="659"/>
      <c r="BO6" s="660">
        <v>96.4</v>
      </c>
      <c r="BP6" s="660"/>
      <c r="BQ6" s="660"/>
      <c r="BR6" s="660"/>
      <c r="BS6" s="661">
        <v>356352</v>
      </c>
      <c r="BT6" s="661"/>
      <c r="BU6" s="661"/>
      <c r="BV6" s="661"/>
      <c r="BW6" s="661"/>
      <c r="BX6" s="661"/>
      <c r="BY6" s="661"/>
      <c r="BZ6" s="661"/>
      <c r="CA6" s="661"/>
      <c r="CB6" s="665"/>
      <c r="CD6" s="643" t="s">
        <v>231</v>
      </c>
      <c r="CE6" s="644"/>
      <c r="CF6" s="644"/>
      <c r="CG6" s="644"/>
      <c r="CH6" s="644"/>
      <c r="CI6" s="644"/>
      <c r="CJ6" s="644"/>
      <c r="CK6" s="644"/>
      <c r="CL6" s="644"/>
      <c r="CM6" s="644"/>
      <c r="CN6" s="644"/>
      <c r="CO6" s="644"/>
      <c r="CP6" s="644"/>
      <c r="CQ6" s="645"/>
      <c r="CR6" s="657">
        <v>357901</v>
      </c>
      <c r="CS6" s="658"/>
      <c r="CT6" s="658"/>
      <c r="CU6" s="658"/>
      <c r="CV6" s="658"/>
      <c r="CW6" s="658"/>
      <c r="CX6" s="658"/>
      <c r="CY6" s="659"/>
      <c r="CZ6" s="651">
        <v>0.5</v>
      </c>
      <c r="DA6" s="652"/>
      <c r="DB6" s="652"/>
      <c r="DC6" s="668"/>
      <c r="DD6" s="666" t="s">
        <v>129</v>
      </c>
      <c r="DE6" s="658"/>
      <c r="DF6" s="658"/>
      <c r="DG6" s="658"/>
      <c r="DH6" s="658"/>
      <c r="DI6" s="658"/>
      <c r="DJ6" s="658"/>
      <c r="DK6" s="658"/>
      <c r="DL6" s="658"/>
      <c r="DM6" s="658"/>
      <c r="DN6" s="658"/>
      <c r="DO6" s="658"/>
      <c r="DP6" s="659"/>
      <c r="DQ6" s="666">
        <v>357422</v>
      </c>
      <c r="DR6" s="658"/>
      <c r="DS6" s="658"/>
      <c r="DT6" s="658"/>
      <c r="DU6" s="658"/>
      <c r="DV6" s="658"/>
      <c r="DW6" s="658"/>
      <c r="DX6" s="658"/>
      <c r="DY6" s="658"/>
      <c r="DZ6" s="658"/>
      <c r="EA6" s="658"/>
      <c r="EB6" s="658"/>
      <c r="EC6" s="667"/>
    </row>
    <row r="7" spans="2:143" ht="11.25" customHeight="1" x14ac:dyDescent="0.2">
      <c r="B7" s="654" t="s">
        <v>232</v>
      </c>
      <c r="C7" s="655"/>
      <c r="D7" s="655"/>
      <c r="E7" s="655"/>
      <c r="F7" s="655"/>
      <c r="G7" s="655"/>
      <c r="H7" s="655"/>
      <c r="I7" s="655"/>
      <c r="J7" s="655"/>
      <c r="K7" s="655"/>
      <c r="L7" s="655"/>
      <c r="M7" s="655"/>
      <c r="N7" s="655"/>
      <c r="O7" s="655"/>
      <c r="P7" s="655"/>
      <c r="Q7" s="656"/>
      <c r="R7" s="657">
        <v>11228</v>
      </c>
      <c r="S7" s="658"/>
      <c r="T7" s="658"/>
      <c r="U7" s="658"/>
      <c r="V7" s="658"/>
      <c r="W7" s="658"/>
      <c r="X7" s="658"/>
      <c r="Y7" s="659"/>
      <c r="Z7" s="660">
        <v>0</v>
      </c>
      <c r="AA7" s="660"/>
      <c r="AB7" s="660"/>
      <c r="AC7" s="660"/>
      <c r="AD7" s="661">
        <v>11228</v>
      </c>
      <c r="AE7" s="661"/>
      <c r="AF7" s="661"/>
      <c r="AG7" s="661"/>
      <c r="AH7" s="661"/>
      <c r="AI7" s="661"/>
      <c r="AJ7" s="661"/>
      <c r="AK7" s="661"/>
      <c r="AL7" s="662">
        <v>0</v>
      </c>
      <c r="AM7" s="663"/>
      <c r="AN7" s="663"/>
      <c r="AO7" s="664"/>
      <c r="AP7" s="654" t="s">
        <v>233</v>
      </c>
      <c r="AQ7" s="655"/>
      <c r="AR7" s="655"/>
      <c r="AS7" s="655"/>
      <c r="AT7" s="655"/>
      <c r="AU7" s="655"/>
      <c r="AV7" s="655"/>
      <c r="AW7" s="655"/>
      <c r="AX7" s="655"/>
      <c r="AY7" s="655"/>
      <c r="AZ7" s="655"/>
      <c r="BA7" s="655"/>
      <c r="BB7" s="655"/>
      <c r="BC7" s="655"/>
      <c r="BD7" s="655"/>
      <c r="BE7" s="655"/>
      <c r="BF7" s="656"/>
      <c r="BG7" s="657">
        <v>9198479</v>
      </c>
      <c r="BH7" s="658"/>
      <c r="BI7" s="658"/>
      <c r="BJ7" s="658"/>
      <c r="BK7" s="658"/>
      <c r="BL7" s="658"/>
      <c r="BM7" s="658"/>
      <c r="BN7" s="659"/>
      <c r="BO7" s="660">
        <v>42</v>
      </c>
      <c r="BP7" s="660"/>
      <c r="BQ7" s="660"/>
      <c r="BR7" s="660"/>
      <c r="BS7" s="661">
        <v>356352</v>
      </c>
      <c r="BT7" s="661"/>
      <c r="BU7" s="661"/>
      <c r="BV7" s="661"/>
      <c r="BW7" s="661"/>
      <c r="BX7" s="661"/>
      <c r="BY7" s="661"/>
      <c r="BZ7" s="661"/>
      <c r="CA7" s="661"/>
      <c r="CB7" s="665"/>
      <c r="CD7" s="654" t="s">
        <v>234</v>
      </c>
      <c r="CE7" s="655"/>
      <c r="CF7" s="655"/>
      <c r="CG7" s="655"/>
      <c r="CH7" s="655"/>
      <c r="CI7" s="655"/>
      <c r="CJ7" s="655"/>
      <c r="CK7" s="655"/>
      <c r="CL7" s="655"/>
      <c r="CM7" s="655"/>
      <c r="CN7" s="655"/>
      <c r="CO7" s="655"/>
      <c r="CP7" s="655"/>
      <c r="CQ7" s="656"/>
      <c r="CR7" s="657">
        <v>12022663</v>
      </c>
      <c r="CS7" s="658"/>
      <c r="CT7" s="658"/>
      <c r="CU7" s="658"/>
      <c r="CV7" s="658"/>
      <c r="CW7" s="658"/>
      <c r="CX7" s="658"/>
      <c r="CY7" s="659"/>
      <c r="CZ7" s="660">
        <v>16.5</v>
      </c>
      <c r="DA7" s="660"/>
      <c r="DB7" s="660"/>
      <c r="DC7" s="660"/>
      <c r="DD7" s="666">
        <v>505958</v>
      </c>
      <c r="DE7" s="658"/>
      <c r="DF7" s="658"/>
      <c r="DG7" s="658"/>
      <c r="DH7" s="658"/>
      <c r="DI7" s="658"/>
      <c r="DJ7" s="658"/>
      <c r="DK7" s="658"/>
      <c r="DL7" s="658"/>
      <c r="DM7" s="658"/>
      <c r="DN7" s="658"/>
      <c r="DO7" s="658"/>
      <c r="DP7" s="659"/>
      <c r="DQ7" s="666">
        <v>10755294</v>
      </c>
      <c r="DR7" s="658"/>
      <c r="DS7" s="658"/>
      <c r="DT7" s="658"/>
      <c r="DU7" s="658"/>
      <c r="DV7" s="658"/>
      <c r="DW7" s="658"/>
      <c r="DX7" s="658"/>
      <c r="DY7" s="658"/>
      <c r="DZ7" s="658"/>
      <c r="EA7" s="658"/>
      <c r="EB7" s="658"/>
      <c r="EC7" s="667"/>
    </row>
    <row r="8" spans="2:143" ht="11.25" customHeight="1" x14ac:dyDescent="0.2">
      <c r="B8" s="654" t="s">
        <v>235</v>
      </c>
      <c r="C8" s="655"/>
      <c r="D8" s="655"/>
      <c r="E8" s="655"/>
      <c r="F8" s="655"/>
      <c r="G8" s="655"/>
      <c r="H8" s="655"/>
      <c r="I8" s="655"/>
      <c r="J8" s="655"/>
      <c r="K8" s="655"/>
      <c r="L8" s="655"/>
      <c r="M8" s="655"/>
      <c r="N8" s="655"/>
      <c r="O8" s="655"/>
      <c r="P8" s="655"/>
      <c r="Q8" s="656"/>
      <c r="R8" s="657">
        <v>115269</v>
      </c>
      <c r="S8" s="658"/>
      <c r="T8" s="658"/>
      <c r="U8" s="658"/>
      <c r="V8" s="658"/>
      <c r="W8" s="658"/>
      <c r="X8" s="658"/>
      <c r="Y8" s="659"/>
      <c r="Z8" s="660">
        <v>0.2</v>
      </c>
      <c r="AA8" s="660"/>
      <c r="AB8" s="660"/>
      <c r="AC8" s="660"/>
      <c r="AD8" s="661">
        <v>115269</v>
      </c>
      <c r="AE8" s="661"/>
      <c r="AF8" s="661"/>
      <c r="AG8" s="661"/>
      <c r="AH8" s="661"/>
      <c r="AI8" s="661"/>
      <c r="AJ8" s="661"/>
      <c r="AK8" s="661"/>
      <c r="AL8" s="662">
        <v>0.3</v>
      </c>
      <c r="AM8" s="663"/>
      <c r="AN8" s="663"/>
      <c r="AO8" s="664"/>
      <c r="AP8" s="654" t="s">
        <v>236</v>
      </c>
      <c r="AQ8" s="655"/>
      <c r="AR8" s="655"/>
      <c r="AS8" s="655"/>
      <c r="AT8" s="655"/>
      <c r="AU8" s="655"/>
      <c r="AV8" s="655"/>
      <c r="AW8" s="655"/>
      <c r="AX8" s="655"/>
      <c r="AY8" s="655"/>
      <c r="AZ8" s="655"/>
      <c r="BA8" s="655"/>
      <c r="BB8" s="655"/>
      <c r="BC8" s="655"/>
      <c r="BD8" s="655"/>
      <c r="BE8" s="655"/>
      <c r="BF8" s="656"/>
      <c r="BG8" s="657">
        <v>287683</v>
      </c>
      <c r="BH8" s="658"/>
      <c r="BI8" s="658"/>
      <c r="BJ8" s="658"/>
      <c r="BK8" s="658"/>
      <c r="BL8" s="658"/>
      <c r="BM8" s="658"/>
      <c r="BN8" s="659"/>
      <c r="BO8" s="660">
        <v>1.3</v>
      </c>
      <c r="BP8" s="660"/>
      <c r="BQ8" s="660"/>
      <c r="BR8" s="660"/>
      <c r="BS8" s="661" t="s">
        <v>129</v>
      </c>
      <c r="BT8" s="661"/>
      <c r="BU8" s="661"/>
      <c r="BV8" s="661"/>
      <c r="BW8" s="661"/>
      <c r="BX8" s="661"/>
      <c r="BY8" s="661"/>
      <c r="BZ8" s="661"/>
      <c r="CA8" s="661"/>
      <c r="CB8" s="665"/>
      <c r="CD8" s="654" t="s">
        <v>237</v>
      </c>
      <c r="CE8" s="655"/>
      <c r="CF8" s="655"/>
      <c r="CG8" s="655"/>
      <c r="CH8" s="655"/>
      <c r="CI8" s="655"/>
      <c r="CJ8" s="655"/>
      <c r="CK8" s="655"/>
      <c r="CL8" s="655"/>
      <c r="CM8" s="655"/>
      <c r="CN8" s="655"/>
      <c r="CO8" s="655"/>
      <c r="CP8" s="655"/>
      <c r="CQ8" s="656"/>
      <c r="CR8" s="657">
        <v>26399601</v>
      </c>
      <c r="CS8" s="658"/>
      <c r="CT8" s="658"/>
      <c r="CU8" s="658"/>
      <c r="CV8" s="658"/>
      <c r="CW8" s="658"/>
      <c r="CX8" s="658"/>
      <c r="CY8" s="659"/>
      <c r="CZ8" s="660">
        <v>36.200000000000003</v>
      </c>
      <c r="DA8" s="660"/>
      <c r="DB8" s="660"/>
      <c r="DC8" s="660"/>
      <c r="DD8" s="666">
        <v>146185</v>
      </c>
      <c r="DE8" s="658"/>
      <c r="DF8" s="658"/>
      <c r="DG8" s="658"/>
      <c r="DH8" s="658"/>
      <c r="DI8" s="658"/>
      <c r="DJ8" s="658"/>
      <c r="DK8" s="658"/>
      <c r="DL8" s="658"/>
      <c r="DM8" s="658"/>
      <c r="DN8" s="658"/>
      <c r="DO8" s="658"/>
      <c r="DP8" s="659"/>
      <c r="DQ8" s="666">
        <v>11636081</v>
      </c>
      <c r="DR8" s="658"/>
      <c r="DS8" s="658"/>
      <c r="DT8" s="658"/>
      <c r="DU8" s="658"/>
      <c r="DV8" s="658"/>
      <c r="DW8" s="658"/>
      <c r="DX8" s="658"/>
      <c r="DY8" s="658"/>
      <c r="DZ8" s="658"/>
      <c r="EA8" s="658"/>
      <c r="EB8" s="658"/>
      <c r="EC8" s="667"/>
    </row>
    <row r="9" spans="2:143" ht="11.25" customHeight="1" x14ac:dyDescent="0.2">
      <c r="B9" s="654" t="s">
        <v>238</v>
      </c>
      <c r="C9" s="655"/>
      <c r="D9" s="655"/>
      <c r="E9" s="655"/>
      <c r="F9" s="655"/>
      <c r="G9" s="655"/>
      <c r="H9" s="655"/>
      <c r="I9" s="655"/>
      <c r="J9" s="655"/>
      <c r="K9" s="655"/>
      <c r="L9" s="655"/>
      <c r="M9" s="655"/>
      <c r="N9" s="655"/>
      <c r="O9" s="655"/>
      <c r="P9" s="655"/>
      <c r="Q9" s="656"/>
      <c r="R9" s="657">
        <v>133080</v>
      </c>
      <c r="S9" s="658"/>
      <c r="T9" s="658"/>
      <c r="U9" s="658"/>
      <c r="V9" s="658"/>
      <c r="W9" s="658"/>
      <c r="X9" s="658"/>
      <c r="Y9" s="659"/>
      <c r="Z9" s="660">
        <v>0.2</v>
      </c>
      <c r="AA9" s="660"/>
      <c r="AB9" s="660"/>
      <c r="AC9" s="660"/>
      <c r="AD9" s="661">
        <v>133080</v>
      </c>
      <c r="AE9" s="661"/>
      <c r="AF9" s="661"/>
      <c r="AG9" s="661"/>
      <c r="AH9" s="661"/>
      <c r="AI9" s="661"/>
      <c r="AJ9" s="661"/>
      <c r="AK9" s="661"/>
      <c r="AL9" s="662">
        <v>0.4</v>
      </c>
      <c r="AM9" s="663"/>
      <c r="AN9" s="663"/>
      <c r="AO9" s="664"/>
      <c r="AP9" s="654" t="s">
        <v>239</v>
      </c>
      <c r="AQ9" s="655"/>
      <c r="AR9" s="655"/>
      <c r="AS9" s="655"/>
      <c r="AT9" s="655"/>
      <c r="AU9" s="655"/>
      <c r="AV9" s="655"/>
      <c r="AW9" s="655"/>
      <c r="AX9" s="655"/>
      <c r="AY9" s="655"/>
      <c r="AZ9" s="655"/>
      <c r="BA9" s="655"/>
      <c r="BB9" s="655"/>
      <c r="BC9" s="655"/>
      <c r="BD9" s="655"/>
      <c r="BE9" s="655"/>
      <c r="BF9" s="656"/>
      <c r="BG9" s="657">
        <v>7521977</v>
      </c>
      <c r="BH9" s="658"/>
      <c r="BI9" s="658"/>
      <c r="BJ9" s="658"/>
      <c r="BK9" s="658"/>
      <c r="BL9" s="658"/>
      <c r="BM9" s="658"/>
      <c r="BN9" s="659"/>
      <c r="BO9" s="660">
        <v>34.299999999999997</v>
      </c>
      <c r="BP9" s="660"/>
      <c r="BQ9" s="660"/>
      <c r="BR9" s="660"/>
      <c r="BS9" s="661" t="s">
        <v>129</v>
      </c>
      <c r="BT9" s="661"/>
      <c r="BU9" s="661"/>
      <c r="BV9" s="661"/>
      <c r="BW9" s="661"/>
      <c r="BX9" s="661"/>
      <c r="BY9" s="661"/>
      <c r="BZ9" s="661"/>
      <c r="CA9" s="661"/>
      <c r="CB9" s="665"/>
      <c r="CD9" s="654" t="s">
        <v>240</v>
      </c>
      <c r="CE9" s="655"/>
      <c r="CF9" s="655"/>
      <c r="CG9" s="655"/>
      <c r="CH9" s="655"/>
      <c r="CI9" s="655"/>
      <c r="CJ9" s="655"/>
      <c r="CK9" s="655"/>
      <c r="CL9" s="655"/>
      <c r="CM9" s="655"/>
      <c r="CN9" s="655"/>
      <c r="CO9" s="655"/>
      <c r="CP9" s="655"/>
      <c r="CQ9" s="656"/>
      <c r="CR9" s="657">
        <v>5975147</v>
      </c>
      <c r="CS9" s="658"/>
      <c r="CT9" s="658"/>
      <c r="CU9" s="658"/>
      <c r="CV9" s="658"/>
      <c r="CW9" s="658"/>
      <c r="CX9" s="658"/>
      <c r="CY9" s="659"/>
      <c r="CZ9" s="660">
        <v>8.1999999999999993</v>
      </c>
      <c r="DA9" s="660"/>
      <c r="DB9" s="660"/>
      <c r="DC9" s="660"/>
      <c r="DD9" s="666">
        <v>690627</v>
      </c>
      <c r="DE9" s="658"/>
      <c r="DF9" s="658"/>
      <c r="DG9" s="658"/>
      <c r="DH9" s="658"/>
      <c r="DI9" s="658"/>
      <c r="DJ9" s="658"/>
      <c r="DK9" s="658"/>
      <c r="DL9" s="658"/>
      <c r="DM9" s="658"/>
      <c r="DN9" s="658"/>
      <c r="DO9" s="658"/>
      <c r="DP9" s="659"/>
      <c r="DQ9" s="666">
        <v>3440869</v>
      </c>
      <c r="DR9" s="658"/>
      <c r="DS9" s="658"/>
      <c r="DT9" s="658"/>
      <c r="DU9" s="658"/>
      <c r="DV9" s="658"/>
      <c r="DW9" s="658"/>
      <c r="DX9" s="658"/>
      <c r="DY9" s="658"/>
      <c r="DZ9" s="658"/>
      <c r="EA9" s="658"/>
      <c r="EB9" s="658"/>
      <c r="EC9" s="667"/>
    </row>
    <row r="10" spans="2:143" ht="11.25" customHeight="1" x14ac:dyDescent="0.2">
      <c r="B10" s="654" t="s">
        <v>241</v>
      </c>
      <c r="C10" s="655"/>
      <c r="D10" s="655"/>
      <c r="E10" s="655"/>
      <c r="F10" s="655"/>
      <c r="G10" s="655"/>
      <c r="H10" s="655"/>
      <c r="I10" s="655"/>
      <c r="J10" s="655"/>
      <c r="K10" s="655"/>
      <c r="L10" s="655"/>
      <c r="M10" s="655"/>
      <c r="N10" s="655"/>
      <c r="O10" s="655"/>
      <c r="P10" s="655"/>
      <c r="Q10" s="656"/>
      <c r="R10" s="657" t="s">
        <v>129</v>
      </c>
      <c r="S10" s="658"/>
      <c r="T10" s="658"/>
      <c r="U10" s="658"/>
      <c r="V10" s="658"/>
      <c r="W10" s="658"/>
      <c r="X10" s="658"/>
      <c r="Y10" s="659"/>
      <c r="Z10" s="660" t="s">
        <v>129</v>
      </c>
      <c r="AA10" s="660"/>
      <c r="AB10" s="660"/>
      <c r="AC10" s="660"/>
      <c r="AD10" s="661" t="s">
        <v>129</v>
      </c>
      <c r="AE10" s="661"/>
      <c r="AF10" s="661"/>
      <c r="AG10" s="661"/>
      <c r="AH10" s="661"/>
      <c r="AI10" s="661"/>
      <c r="AJ10" s="661"/>
      <c r="AK10" s="661"/>
      <c r="AL10" s="662" t="s">
        <v>129</v>
      </c>
      <c r="AM10" s="663"/>
      <c r="AN10" s="663"/>
      <c r="AO10" s="664"/>
      <c r="AP10" s="654" t="s">
        <v>242</v>
      </c>
      <c r="AQ10" s="655"/>
      <c r="AR10" s="655"/>
      <c r="AS10" s="655"/>
      <c r="AT10" s="655"/>
      <c r="AU10" s="655"/>
      <c r="AV10" s="655"/>
      <c r="AW10" s="655"/>
      <c r="AX10" s="655"/>
      <c r="AY10" s="655"/>
      <c r="AZ10" s="655"/>
      <c r="BA10" s="655"/>
      <c r="BB10" s="655"/>
      <c r="BC10" s="655"/>
      <c r="BD10" s="655"/>
      <c r="BE10" s="655"/>
      <c r="BF10" s="656"/>
      <c r="BG10" s="657">
        <v>512646</v>
      </c>
      <c r="BH10" s="658"/>
      <c r="BI10" s="658"/>
      <c r="BJ10" s="658"/>
      <c r="BK10" s="658"/>
      <c r="BL10" s="658"/>
      <c r="BM10" s="658"/>
      <c r="BN10" s="659"/>
      <c r="BO10" s="660">
        <v>2.2999999999999998</v>
      </c>
      <c r="BP10" s="660"/>
      <c r="BQ10" s="660"/>
      <c r="BR10" s="660"/>
      <c r="BS10" s="661">
        <v>83898</v>
      </c>
      <c r="BT10" s="661"/>
      <c r="BU10" s="661"/>
      <c r="BV10" s="661"/>
      <c r="BW10" s="661"/>
      <c r="BX10" s="661"/>
      <c r="BY10" s="661"/>
      <c r="BZ10" s="661"/>
      <c r="CA10" s="661"/>
      <c r="CB10" s="665"/>
      <c r="CD10" s="654" t="s">
        <v>243</v>
      </c>
      <c r="CE10" s="655"/>
      <c r="CF10" s="655"/>
      <c r="CG10" s="655"/>
      <c r="CH10" s="655"/>
      <c r="CI10" s="655"/>
      <c r="CJ10" s="655"/>
      <c r="CK10" s="655"/>
      <c r="CL10" s="655"/>
      <c r="CM10" s="655"/>
      <c r="CN10" s="655"/>
      <c r="CO10" s="655"/>
      <c r="CP10" s="655"/>
      <c r="CQ10" s="656"/>
      <c r="CR10" s="657">
        <v>100833</v>
      </c>
      <c r="CS10" s="658"/>
      <c r="CT10" s="658"/>
      <c r="CU10" s="658"/>
      <c r="CV10" s="658"/>
      <c r="CW10" s="658"/>
      <c r="CX10" s="658"/>
      <c r="CY10" s="659"/>
      <c r="CZ10" s="660">
        <v>0.1</v>
      </c>
      <c r="DA10" s="660"/>
      <c r="DB10" s="660"/>
      <c r="DC10" s="660"/>
      <c r="DD10" s="666">
        <v>926</v>
      </c>
      <c r="DE10" s="658"/>
      <c r="DF10" s="658"/>
      <c r="DG10" s="658"/>
      <c r="DH10" s="658"/>
      <c r="DI10" s="658"/>
      <c r="DJ10" s="658"/>
      <c r="DK10" s="658"/>
      <c r="DL10" s="658"/>
      <c r="DM10" s="658"/>
      <c r="DN10" s="658"/>
      <c r="DO10" s="658"/>
      <c r="DP10" s="659"/>
      <c r="DQ10" s="666">
        <v>97633</v>
      </c>
      <c r="DR10" s="658"/>
      <c r="DS10" s="658"/>
      <c r="DT10" s="658"/>
      <c r="DU10" s="658"/>
      <c r="DV10" s="658"/>
      <c r="DW10" s="658"/>
      <c r="DX10" s="658"/>
      <c r="DY10" s="658"/>
      <c r="DZ10" s="658"/>
      <c r="EA10" s="658"/>
      <c r="EB10" s="658"/>
      <c r="EC10" s="667"/>
    </row>
    <row r="11" spans="2:143" ht="11.25" customHeight="1" x14ac:dyDescent="0.2">
      <c r="B11" s="654" t="s">
        <v>244</v>
      </c>
      <c r="C11" s="655"/>
      <c r="D11" s="655"/>
      <c r="E11" s="655"/>
      <c r="F11" s="655"/>
      <c r="G11" s="655"/>
      <c r="H11" s="655"/>
      <c r="I11" s="655"/>
      <c r="J11" s="655"/>
      <c r="K11" s="655"/>
      <c r="L11" s="655"/>
      <c r="M11" s="655"/>
      <c r="N11" s="655"/>
      <c r="O11" s="655"/>
      <c r="P11" s="655"/>
      <c r="Q11" s="656"/>
      <c r="R11" s="657">
        <v>3830895</v>
      </c>
      <c r="S11" s="658"/>
      <c r="T11" s="658"/>
      <c r="U11" s="658"/>
      <c r="V11" s="658"/>
      <c r="W11" s="658"/>
      <c r="X11" s="658"/>
      <c r="Y11" s="659"/>
      <c r="Z11" s="662">
        <v>5</v>
      </c>
      <c r="AA11" s="663"/>
      <c r="AB11" s="663"/>
      <c r="AC11" s="669"/>
      <c r="AD11" s="666">
        <v>3830895</v>
      </c>
      <c r="AE11" s="658"/>
      <c r="AF11" s="658"/>
      <c r="AG11" s="658"/>
      <c r="AH11" s="658"/>
      <c r="AI11" s="658"/>
      <c r="AJ11" s="658"/>
      <c r="AK11" s="659"/>
      <c r="AL11" s="662">
        <v>10.5</v>
      </c>
      <c r="AM11" s="663"/>
      <c r="AN11" s="663"/>
      <c r="AO11" s="664"/>
      <c r="AP11" s="654" t="s">
        <v>245</v>
      </c>
      <c r="AQ11" s="655"/>
      <c r="AR11" s="655"/>
      <c r="AS11" s="655"/>
      <c r="AT11" s="655"/>
      <c r="AU11" s="655"/>
      <c r="AV11" s="655"/>
      <c r="AW11" s="655"/>
      <c r="AX11" s="655"/>
      <c r="AY11" s="655"/>
      <c r="AZ11" s="655"/>
      <c r="BA11" s="655"/>
      <c r="BB11" s="655"/>
      <c r="BC11" s="655"/>
      <c r="BD11" s="655"/>
      <c r="BE11" s="655"/>
      <c r="BF11" s="656"/>
      <c r="BG11" s="657">
        <v>876173</v>
      </c>
      <c r="BH11" s="658"/>
      <c r="BI11" s="658"/>
      <c r="BJ11" s="658"/>
      <c r="BK11" s="658"/>
      <c r="BL11" s="658"/>
      <c r="BM11" s="658"/>
      <c r="BN11" s="659"/>
      <c r="BO11" s="660">
        <v>4</v>
      </c>
      <c r="BP11" s="660"/>
      <c r="BQ11" s="660"/>
      <c r="BR11" s="660"/>
      <c r="BS11" s="661">
        <v>272454</v>
      </c>
      <c r="BT11" s="661"/>
      <c r="BU11" s="661"/>
      <c r="BV11" s="661"/>
      <c r="BW11" s="661"/>
      <c r="BX11" s="661"/>
      <c r="BY11" s="661"/>
      <c r="BZ11" s="661"/>
      <c r="CA11" s="661"/>
      <c r="CB11" s="665"/>
      <c r="CD11" s="654" t="s">
        <v>246</v>
      </c>
      <c r="CE11" s="655"/>
      <c r="CF11" s="655"/>
      <c r="CG11" s="655"/>
      <c r="CH11" s="655"/>
      <c r="CI11" s="655"/>
      <c r="CJ11" s="655"/>
      <c r="CK11" s="655"/>
      <c r="CL11" s="655"/>
      <c r="CM11" s="655"/>
      <c r="CN11" s="655"/>
      <c r="CO11" s="655"/>
      <c r="CP11" s="655"/>
      <c r="CQ11" s="656"/>
      <c r="CR11" s="657">
        <v>1543868</v>
      </c>
      <c r="CS11" s="658"/>
      <c r="CT11" s="658"/>
      <c r="CU11" s="658"/>
      <c r="CV11" s="658"/>
      <c r="CW11" s="658"/>
      <c r="CX11" s="658"/>
      <c r="CY11" s="659"/>
      <c r="CZ11" s="660">
        <v>2.1</v>
      </c>
      <c r="DA11" s="660"/>
      <c r="DB11" s="660"/>
      <c r="DC11" s="660"/>
      <c r="DD11" s="666">
        <v>317938</v>
      </c>
      <c r="DE11" s="658"/>
      <c r="DF11" s="658"/>
      <c r="DG11" s="658"/>
      <c r="DH11" s="658"/>
      <c r="DI11" s="658"/>
      <c r="DJ11" s="658"/>
      <c r="DK11" s="658"/>
      <c r="DL11" s="658"/>
      <c r="DM11" s="658"/>
      <c r="DN11" s="658"/>
      <c r="DO11" s="658"/>
      <c r="DP11" s="659"/>
      <c r="DQ11" s="666">
        <v>1026967</v>
      </c>
      <c r="DR11" s="658"/>
      <c r="DS11" s="658"/>
      <c r="DT11" s="658"/>
      <c r="DU11" s="658"/>
      <c r="DV11" s="658"/>
      <c r="DW11" s="658"/>
      <c r="DX11" s="658"/>
      <c r="DY11" s="658"/>
      <c r="DZ11" s="658"/>
      <c r="EA11" s="658"/>
      <c r="EB11" s="658"/>
      <c r="EC11" s="667"/>
    </row>
    <row r="12" spans="2:143" ht="11.25" customHeight="1" x14ac:dyDescent="0.2">
      <c r="B12" s="654" t="s">
        <v>247</v>
      </c>
      <c r="C12" s="655"/>
      <c r="D12" s="655"/>
      <c r="E12" s="655"/>
      <c r="F12" s="655"/>
      <c r="G12" s="655"/>
      <c r="H12" s="655"/>
      <c r="I12" s="655"/>
      <c r="J12" s="655"/>
      <c r="K12" s="655"/>
      <c r="L12" s="655"/>
      <c r="M12" s="655"/>
      <c r="N12" s="655"/>
      <c r="O12" s="655"/>
      <c r="P12" s="655"/>
      <c r="Q12" s="656"/>
      <c r="R12" s="657">
        <v>360774</v>
      </c>
      <c r="S12" s="658"/>
      <c r="T12" s="658"/>
      <c r="U12" s="658"/>
      <c r="V12" s="658"/>
      <c r="W12" s="658"/>
      <c r="X12" s="658"/>
      <c r="Y12" s="659"/>
      <c r="Z12" s="660">
        <v>0.5</v>
      </c>
      <c r="AA12" s="660"/>
      <c r="AB12" s="660"/>
      <c r="AC12" s="660"/>
      <c r="AD12" s="661">
        <v>360774</v>
      </c>
      <c r="AE12" s="661"/>
      <c r="AF12" s="661"/>
      <c r="AG12" s="661"/>
      <c r="AH12" s="661"/>
      <c r="AI12" s="661"/>
      <c r="AJ12" s="661"/>
      <c r="AK12" s="661"/>
      <c r="AL12" s="662">
        <v>1</v>
      </c>
      <c r="AM12" s="663"/>
      <c r="AN12" s="663"/>
      <c r="AO12" s="664"/>
      <c r="AP12" s="654" t="s">
        <v>248</v>
      </c>
      <c r="AQ12" s="655"/>
      <c r="AR12" s="655"/>
      <c r="AS12" s="655"/>
      <c r="AT12" s="655"/>
      <c r="AU12" s="655"/>
      <c r="AV12" s="655"/>
      <c r="AW12" s="655"/>
      <c r="AX12" s="655"/>
      <c r="AY12" s="655"/>
      <c r="AZ12" s="655"/>
      <c r="BA12" s="655"/>
      <c r="BB12" s="655"/>
      <c r="BC12" s="655"/>
      <c r="BD12" s="655"/>
      <c r="BE12" s="655"/>
      <c r="BF12" s="656"/>
      <c r="BG12" s="657">
        <v>10296509</v>
      </c>
      <c r="BH12" s="658"/>
      <c r="BI12" s="658"/>
      <c r="BJ12" s="658"/>
      <c r="BK12" s="658"/>
      <c r="BL12" s="658"/>
      <c r="BM12" s="658"/>
      <c r="BN12" s="659"/>
      <c r="BO12" s="660">
        <v>47</v>
      </c>
      <c r="BP12" s="660"/>
      <c r="BQ12" s="660"/>
      <c r="BR12" s="660"/>
      <c r="BS12" s="661" t="s">
        <v>129</v>
      </c>
      <c r="BT12" s="661"/>
      <c r="BU12" s="661"/>
      <c r="BV12" s="661"/>
      <c r="BW12" s="661"/>
      <c r="BX12" s="661"/>
      <c r="BY12" s="661"/>
      <c r="BZ12" s="661"/>
      <c r="CA12" s="661"/>
      <c r="CB12" s="665"/>
      <c r="CD12" s="654" t="s">
        <v>249</v>
      </c>
      <c r="CE12" s="655"/>
      <c r="CF12" s="655"/>
      <c r="CG12" s="655"/>
      <c r="CH12" s="655"/>
      <c r="CI12" s="655"/>
      <c r="CJ12" s="655"/>
      <c r="CK12" s="655"/>
      <c r="CL12" s="655"/>
      <c r="CM12" s="655"/>
      <c r="CN12" s="655"/>
      <c r="CO12" s="655"/>
      <c r="CP12" s="655"/>
      <c r="CQ12" s="656"/>
      <c r="CR12" s="657">
        <v>4036947</v>
      </c>
      <c r="CS12" s="658"/>
      <c r="CT12" s="658"/>
      <c r="CU12" s="658"/>
      <c r="CV12" s="658"/>
      <c r="CW12" s="658"/>
      <c r="CX12" s="658"/>
      <c r="CY12" s="659"/>
      <c r="CZ12" s="660">
        <v>5.5</v>
      </c>
      <c r="DA12" s="660"/>
      <c r="DB12" s="660"/>
      <c r="DC12" s="660"/>
      <c r="DD12" s="666">
        <v>22249</v>
      </c>
      <c r="DE12" s="658"/>
      <c r="DF12" s="658"/>
      <c r="DG12" s="658"/>
      <c r="DH12" s="658"/>
      <c r="DI12" s="658"/>
      <c r="DJ12" s="658"/>
      <c r="DK12" s="658"/>
      <c r="DL12" s="658"/>
      <c r="DM12" s="658"/>
      <c r="DN12" s="658"/>
      <c r="DO12" s="658"/>
      <c r="DP12" s="659"/>
      <c r="DQ12" s="666">
        <v>857181</v>
      </c>
      <c r="DR12" s="658"/>
      <c r="DS12" s="658"/>
      <c r="DT12" s="658"/>
      <c r="DU12" s="658"/>
      <c r="DV12" s="658"/>
      <c r="DW12" s="658"/>
      <c r="DX12" s="658"/>
      <c r="DY12" s="658"/>
      <c r="DZ12" s="658"/>
      <c r="EA12" s="658"/>
      <c r="EB12" s="658"/>
      <c r="EC12" s="667"/>
    </row>
    <row r="13" spans="2:143" ht="11.25" customHeight="1" x14ac:dyDescent="0.2">
      <c r="B13" s="654" t="s">
        <v>250</v>
      </c>
      <c r="C13" s="655"/>
      <c r="D13" s="655"/>
      <c r="E13" s="655"/>
      <c r="F13" s="655"/>
      <c r="G13" s="655"/>
      <c r="H13" s="655"/>
      <c r="I13" s="655"/>
      <c r="J13" s="655"/>
      <c r="K13" s="655"/>
      <c r="L13" s="655"/>
      <c r="M13" s="655"/>
      <c r="N13" s="655"/>
      <c r="O13" s="655"/>
      <c r="P13" s="655"/>
      <c r="Q13" s="656"/>
      <c r="R13" s="657" t="s">
        <v>129</v>
      </c>
      <c r="S13" s="658"/>
      <c r="T13" s="658"/>
      <c r="U13" s="658"/>
      <c r="V13" s="658"/>
      <c r="W13" s="658"/>
      <c r="X13" s="658"/>
      <c r="Y13" s="659"/>
      <c r="Z13" s="660" t="s">
        <v>129</v>
      </c>
      <c r="AA13" s="660"/>
      <c r="AB13" s="660"/>
      <c r="AC13" s="660"/>
      <c r="AD13" s="661" t="s">
        <v>129</v>
      </c>
      <c r="AE13" s="661"/>
      <c r="AF13" s="661"/>
      <c r="AG13" s="661"/>
      <c r="AH13" s="661"/>
      <c r="AI13" s="661"/>
      <c r="AJ13" s="661"/>
      <c r="AK13" s="661"/>
      <c r="AL13" s="662" t="s">
        <v>129</v>
      </c>
      <c r="AM13" s="663"/>
      <c r="AN13" s="663"/>
      <c r="AO13" s="664"/>
      <c r="AP13" s="654" t="s">
        <v>251</v>
      </c>
      <c r="AQ13" s="655"/>
      <c r="AR13" s="655"/>
      <c r="AS13" s="655"/>
      <c r="AT13" s="655"/>
      <c r="AU13" s="655"/>
      <c r="AV13" s="655"/>
      <c r="AW13" s="655"/>
      <c r="AX13" s="655"/>
      <c r="AY13" s="655"/>
      <c r="AZ13" s="655"/>
      <c r="BA13" s="655"/>
      <c r="BB13" s="655"/>
      <c r="BC13" s="655"/>
      <c r="BD13" s="655"/>
      <c r="BE13" s="655"/>
      <c r="BF13" s="656"/>
      <c r="BG13" s="657">
        <v>10064266</v>
      </c>
      <c r="BH13" s="658"/>
      <c r="BI13" s="658"/>
      <c r="BJ13" s="658"/>
      <c r="BK13" s="658"/>
      <c r="BL13" s="658"/>
      <c r="BM13" s="658"/>
      <c r="BN13" s="659"/>
      <c r="BO13" s="660">
        <v>45.9</v>
      </c>
      <c r="BP13" s="660"/>
      <c r="BQ13" s="660"/>
      <c r="BR13" s="660"/>
      <c r="BS13" s="661" t="s">
        <v>129</v>
      </c>
      <c r="BT13" s="661"/>
      <c r="BU13" s="661"/>
      <c r="BV13" s="661"/>
      <c r="BW13" s="661"/>
      <c r="BX13" s="661"/>
      <c r="BY13" s="661"/>
      <c r="BZ13" s="661"/>
      <c r="CA13" s="661"/>
      <c r="CB13" s="665"/>
      <c r="CD13" s="654" t="s">
        <v>252</v>
      </c>
      <c r="CE13" s="655"/>
      <c r="CF13" s="655"/>
      <c r="CG13" s="655"/>
      <c r="CH13" s="655"/>
      <c r="CI13" s="655"/>
      <c r="CJ13" s="655"/>
      <c r="CK13" s="655"/>
      <c r="CL13" s="655"/>
      <c r="CM13" s="655"/>
      <c r="CN13" s="655"/>
      <c r="CO13" s="655"/>
      <c r="CP13" s="655"/>
      <c r="CQ13" s="656"/>
      <c r="CR13" s="657">
        <v>5617043</v>
      </c>
      <c r="CS13" s="658"/>
      <c r="CT13" s="658"/>
      <c r="CU13" s="658"/>
      <c r="CV13" s="658"/>
      <c r="CW13" s="658"/>
      <c r="CX13" s="658"/>
      <c r="CY13" s="659"/>
      <c r="CZ13" s="660">
        <v>7.7</v>
      </c>
      <c r="DA13" s="660"/>
      <c r="DB13" s="660"/>
      <c r="DC13" s="660"/>
      <c r="DD13" s="666">
        <v>2582572</v>
      </c>
      <c r="DE13" s="658"/>
      <c r="DF13" s="658"/>
      <c r="DG13" s="658"/>
      <c r="DH13" s="658"/>
      <c r="DI13" s="658"/>
      <c r="DJ13" s="658"/>
      <c r="DK13" s="658"/>
      <c r="DL13" s="658"/>
      <c r="DM13" s="658"/>
      <c r="DN13" s="658"/>
      <c r="DO13" s="658"/>
      <c r="DP13" s="659"/>
      <c r="DQ13" s="666">
        <v>3453582</v>
      </c>
      <c r="DR13" s="658"/>
      <c r="DS13" s="658"/>
      <c r="DT13" s="658"/>
      <c r="DU13" s="658"/>
      <c r="DV13" s="658"/>
      <c r="DW13" s="658"/>
      <c r="DX13" s="658"/>
      <c r="DY13" s="658"/>
      <c r="DZ13" s="658"/>
      <c r="EA13" s="658"/>
      <c r="EB13" s="658"/>
      <c r="EC13" s="667"/>
    </row>
    <row r="14" spans="2:143" ht="11.25" customHeight="1" x14ac:dyDescent="0.2">
      <c r="B14" s="654" t="s">
        <v>253</v>
      </c>
      <c r="C14" s="655"/>
      <c r="D14" s="655"/>
      <c r="E14" s="655"/>
      <c r="F14" s="655"/>
      <c r="G14" s="655"/>
      <c r="H14" s="655"/>
      <c r="I14" s="655"/>
      <c r="J14" s="655"/>
      <c r="K14" s="655"/>
      <c r="L14" s="655"/>
      <c r="M14" s="655"/>
      <c r="N14" s="655"/>
      <c r="O14" s="655"/>
      <c r="P14" s="655"/>
      <c r="Q14" s="656"/>
      <c r="R14" s="657" t="s">
        <v>129</v>
      </c>
      <c r="S14" s="658"/>
      <c r="T14" s="658"/>
      <c r="U14" s="658"/>
      <c r="V14" s="658"/>
      <c r="W14" s="658"/>
      <c r="X14" s="658"/>
      <c r="Y14" s="659"/>
      <c r="Z14" s="660" t="s">
        <v>129</v>
      </c>
      <c r="AA14" s="660"/>
      <c r="AB14" s="660"/>
      <c r="AC14" s="660"/>
      <c r="AD14" s="661" t="s">
        <v>129</v>
      </c>
      <c r="AE14" s="661"/>
      <c r="AF14" s="661"/>
      <c r="AG14" s="661"/>
      <c r="AH14" s="661"/>
      <c r="AI14" s="661"/>
      <c r="AJ14" s="661"/>
      <c r="AK14" s="661"/>
      <c r="AL14" s="662" t="s">
        <v>129</v>
      </c>
      <c r="AM14" s="663"/>
      <c r="AN14" s="663"/>
      <c r="AO14" s="664"/>
      <c r="AP14" s="654" t="s">
        <v>254</v>
      </c>
      <c r="AQ14" s="655"/>
      <c r="AR14" s="655"/>
      <c r="AS14" s="655"/>
      <c r="AT14" s="655"/>
      <c r="AU14" s="655"/>
      <c r="AV14" s="655"/>
      <c r="AW14" s="655"/>
      <c r="AX14" s="655"/>
      <c r="AY14" s="655"/>
      <c r="AZ14" s="655"/>
      <c r="BA14" s="655"/>
      <c r="BB14" s="655"/>
      <c r="BC14" s="655"/>
      <c r="BD14" s="655"/>
      <c r="BE14" s="655"/>
      <c r="BF14" s="656"/>
      <c r="BG14" s="657">
        <v>491776</v>
      </c>
      <c r="BH14" s="658"/>
      <c r="BI14" s="658"/>
      <c r="BJ14" s="658"/>
      <c r="BK14" s="658"/>
      <c r="BL14" s="658"/>
      <c r="BM14" s="658"/>
      <c r="BN14" s="659"/>
      <c r="BO14" s="660">
        <v>2.2000000000000002</v>
      </c>
      <c r="BP14" s="660"/>
      <c r="BQ14" s="660"/>
      <c r="BR14" s="660"/>
      <c r="BS14" s="661" t="s">
        <v>129</v>
      </c>
      <c r="BT14" s="661"/>
      <c r="BU14" s="661"/>
      <c r="BV14" s="661"/>
      <c r="BW14" s="661"/>
      <c r="BX14" s="661"/>
      <c r="BY14" s="661"/>
      <c r="BZ14" s="661"/>
      <c r="CA14" s="661"/>
      <c r="CB14" s="665"/>
      <c r="CD14" s="654" t="s">
        <v>255</v>
      </c>
      <c r="CE14" s="655"/>
      <c r="CF14" s="655"/>
      <c r="CG14" s="655"/>
      <c r="CH14" s="655"/>
      <c r="CI14" s="655"/>
      <c r="CJ14" s="655"/>
      <c r="CK14" s="655"/>
      <c r="CL14" s="655"/>
      <c r="CM14" s="655"/>
      <c r="CN14" s="655"/>
      <c r="CO14" s="655"/>
      <c r="CP14" s="655"/>
      <c r="CQ14" s="656"/>
      <c r="CR14" s="657">
        <v>2379155</v>
      </c>
      <c r="CS14" s="658"/>
      <c r="CT14" s="658"/>
      <c r="CU14" s="658"/>
      <c r="CV14" s="658"/>
      <c r="CW14" s="658"/>
      <c r="CX14" s="658"/>
      <c r="CY14" s="659"/>
      <c r="CZ14" s="660">
        <v>3.3</v>
      </c>
      <c r="DA14" s="660"/>
      <c r="DB14" s="660"/>
      <c r="DC14" s="660"/>
      <c r="DD14" s="666">
        <v>357478</v>
      </c>
      <c r="DE14" s="658"/>
      <c r="DF14" s="658"/>
      <c r="DG14" s="658"/>
      <c r="DH14" s="658"/>
      <c r="DI14" s="658"/>
      <c r="DJ14" s="658"/>
      <c r="DK14" s="658"/>
      <c r="DL14" s="658"/>
      <c r="DM14" s="658"/>
      <c r="DN14" s="658"/>
      <c r="DO14" s="658"/>
      <c r="DP14" s="659"/>
      <c r="DQ14" s="666">
        <v>1971001</v>
      </c>
      <c r="DR14" s="658"/>
      <c r="DS14" s="658"/>
      <c r="DT14" s="658"/>
      <c r="DU14" s="658"/>
      <c r="DV14" s="658"/>
      <c r="DW14" s="658"/>
      <c r="DX14" s="658"/>
      <c r="DY14" s="658"/>
      <c r="DZ14" s="658"/>
      <c r="EA14" s="658"/>
      <c r="EB14" s="658"/>
      <c r="EC14" s="667"/>
    </row>
    <row r="15" spans="2:143" ht="11.25" customHeight="1" x14ac:dyDescent="0.2">
      <c r="B15" s="654" t="s">
        <v>256</v>
      </c>
      <c r="C15" s="655"/>
      <c r="D15" s="655"/>
      <c r="E15" s="655"/>
      <c r="F15" s="655"/>
      <c r="G15" s="655"/>
      <c r="H15" s="655"/>
      <c r="I15" s="655"/>
      <c r="J15" s="655"/>
      <c r="K15" s="655"/>
      <c r="L15" s="655"/>
      <c r="M15" s="655"/>
      <c r="N15" s="655"/>
      <c r="O15" s="655"/>
      <c r="P15" s="655"/>
      <c r="Q15" s="656"/>
      <c r="R15" s="657" t="s">
        <v>129</v>
      </c>
      <c r="S15" s="658"/>
      <c r="T15" s="658"/>
      <c r="U15" s="658"/>
      <c r="V15" s="658"/>
      <c r="W15" s="658"/>
      <c r="X15" s="658"/>
      <c r="Y15" s="659"/>
      <c r="Z15" s="660" t="s">
        <v>129</v>
      </c>
      <c r="AA15" s="660"/>
      <c r="AB15" s="660"/>
      <c r="AC15" s="660"/>
      <c r="AD15" s="661" t="s">
        <v>129</v>
      </c>
      <c r="AE15" s="661"/>
      <c r="AF15" s="661"/>
      <c r="AG15" s="661"/>
      <c r="AH15" s="661"/>
      <c r="AI15" s="661"/>
      <c r="AJ15" s="661"/>
      <c r="AK15" s="661"/>
      <c r="AL15" s="662" t="s">
        <v>129</v>
      </c>
      <c r="AM15" s="663"/>
      <c r="AN15" s="663"/>
      <c r="AO15" s="664"/>
      <c r="AP15" s="654" t="s">
        <v>257</v>
      </c>
      <c r="AQ15" s="655"/>
      <c r="AR15" s="655"/>
      <c r="AS15" s="655"/>
      <c r="AT15" s="655"/>
      <c r="AU15" s="655"/>
      <c r="AV15" s="655"/>
      <c r="AW15" s="655"/>
      <c r="AX15" s="655"/>
      <c r="AY15" s="655"/>
      <c r="AZ15" s="655"/>
      <c r="BA15" s="655"/>
      <c r="BB15" s="655"/>
      <c r="BC15" s="655"/>
      <c r="BD15" s="655"/>
      <c r="BE15" s="655"/>
      <c r="BF15" s="656"/>
      <c r="BG15" s="657">
        <v>1138162</v>
      </c>
      <c r="BH15" s="658"/>
      <c r="BI15" s="658"/>
      <c r="BJ15" s="658"/>
      <c r="BK15" s="658"/>
      <c r="BL15" s="658"/>
      <c r="BM15" s="658"/>
      <c r="BN15" s="659"/>
      <c r="BO15" s="660">
        <v>5.2</v>
      </c>
      <c r="BP15" s="660"/>
      <c r="BQ15" s="660"/>
      <c r="BR15" s="660"/>
      <c r="BS15" s="661" t="s">
        <v>129</v>
      </c>
      <c r="BT15" s="661"/>
      <c r="BU15" s="661"/>
      <c r="BV15" s="661"/>
      <c r="BW15" s="661"/>
      <c r="BX15" s="661"/>
      <c r="BY15" s="661"/>
      <c r="BZ15" s="661"/>
      <c r="CA15" s="661"/>
      <c r="CB15" s="665"/>
      <c r="CD15" s="654" t="s">
        <v>258</v>
      </c>
      <c r="CE15" s="655"/>
      <c r="CF15" s="655"/>
      <c r="CG15" s="655"/>
      <c r="CH15" s="655"/>
      <c r="CI15" s="655"/>
      <c r="CJ15" s="655"/>
      <c r="CK15" s="655"/>
      <c r="CL15" s="655"/>
      <c r="CM15" s="655"/>
      <c r="CN15" s="655"/>
      <c r="CO15" s="655"/>
      <c r="CP15" s="655"/>
      <c r="CQ15" s="656"/>
      <c r="CR15" s="657">
        <v>7907838</v>
      </c>
      <c r="CS15" s="658"/>
      <c r="CT15" s="658"/>
      <c r="CU15" s="658"/>
      <c r="CV15" s="658"/>
      <c r="CW15" s="658"/>
      <c r="CX15" s="658"/>
      <c r="CY15" s="659"/>
      <c r="CZ15" s="660">
        <v>10.8</v>
      </c>
      <c r="DA15" s="660"/>
      <c r="DB15" s="660"/>
      <c r="DC15" s="660"/>
      <c r="DD15" s="666">
        <v>1486122</v>
      </c>
      <c r="DE15" s="658"/>
      <c r="DF15" s="658"/>
      <c r="DG15" s="658"/>
      <c r="DH15" s="658"/>
      <c r="DI15" s="658"/>
      <c r="DJ15" s="658"/>
      <c r="DK15" s="658"/>
      <c r="DL15" s="658"/>
      <c r="DM15" s="658"/>
      <c r="DN15" s="658"/>
      <c r="DO15" s="658"/>
      <c r="DP15" s="659"/>
      <c r="DQ15" s="666">
        <v>5248315</v>
      </c>
      <c r="DR15" s="658"/>
      <c r="DS15" s="658"/>
      <c r="DT15" s="658"/>
      <c r="DU15" s="658"/>
      <c r="DV15" s="658"/>
      <c r="DW15" s="658"/>
      <c r="DX15" s="658"/>
      <c r="DY15" s="658"/>
      <c r="DZ15" s="658"/>
      <c r="EA15" s="658"/>
      <c r="EB15" s="658"/>
      <c r="EC15" s="667"/>
    </row>
    <row r="16" spans="2:143" ht="11.25" customHeight="1" x14ac:dyDescent="0.2">
      <c r="B16" s="654" t="s">
        <v>259</v>
      </c>
      <c r="C16" s="655"/>
      <c r="D16" s="655"/>
      <c r="E16" s="655"/>
      <c r="F16" s="655"/>
      <c r="G16" s="655"/>
      <c r="H16" s="655"/>
      <c r="I16" s="655"/>
      <c r="J16" s="655"/>
      <c r="K16" s="655"/>
      <c r="L16" s="655"/>
      <c r="M16" s="655"/>
      <c r="N16" s="655"/>
      <c r="O16" s="655"/>
      <c r="P16" s="655"/>
      <c r="Q16" s="656"/>
      <c r="R16" s="657">
        <v>64147</v>
      </c>
      <c r="S16" s="658"/>
      <c r="T16" s="658"/>
      <c r="U16" s="658"/>
      <c r="V16" s="658"/>
      <c r="W16" s="658"/>
      <c r="X16" s="658"/>
      <c r="Y16" s="659"/>
      <c r="Z16" s="660">
        <v>0.1</v>
      </c>
      <c r="AA16" s="660"/>
      <c r="AB16" s="660"/>
      <c r="AC16" s="660"/>
      <c r="AD16" s="661">
        <v>64147</v>
      </c>
      <c r="AE16" s="661"/>
      <c r="AF16" s="661"/>
      <c r="AG16" s="661"/>
      <c r="AH16" s="661"/>
      <c r="AI16" s="661"/>
      <c r="AJ16" s="661"/>
      <c r="AK16" s="661"/>
      <c r="AL16" s="662">
        <v>0.2</v>
      </c>
      <c r="AM16" s="663"/>
      <c r="AN16" s="663"/>
      <c r="AO16" s="664"/>
      <c r="AP16" s="654" t="s">
        <v>260</v>
      </c>
      <c r="AQ16" s="655"/>
      <c r="AR16" s="655"/>
      <c r="AS16" s="655"/>
      <c r="AT16" s="655"/>
      <c r="AU16" s="655"/>
      <c r="AV16" s="655"/>
      <c r="AW16" s="655"/>
      <c r="AX16" s="655"/>
      <c r="AY16" s="655"/>
      <c r="AZ16" s="655"/>
      <c r="BA16" s="655"/>
      <c r="BB16" s="655"/>
      <c r="BC16" s="655"/>
      <c r="BD16" s="655"/>
      <c r="BE16" s="655"/>
      <c r="BF16" s="656"/>
      <c r="BG16" s="657">
        <v>3756</v>
      </c>
      <c r="BH16" s="658"/>
      <c r="BI16" s="658"/>
      <c r="BJ16" s="658"/>
      <c r="BK16" s="658"/>
      <c r="BL16" s="658"/>
      <c r="BM16" s="658"/>
      <c r="BN16" s="659"/>
      <c r="BO16" s="660">
        <v>0</v>
      </c>
      <c r="BP16" s="660"/>
      <c r="BQ16" s="660"/>
      <c r="BR16" s="660"/>
      <c r="BS16" s="661" t="s">
        <v>129</v>
      </c>
      <c r="BT16" s="661"/>
      <c r="BU16" s="661"/>
      <c r="BV16" s="661"/>
      <c r="BW16" s="661"/>
      <c r="BX16" s="661"/>
      <c r="BY16" s="661"/>
      <c r="BZ16" s="661"/>
      <c r="CA16" s="661"/>
      <c r="CB16" s="665"/>
      <c r="CD16" s="654" t="s">
        <v>261</v>
      </c>
      <c r="CE16" s="655"/>
      <c r="CF16" s="655"/>
      <c r="CG16" s="655"/>
      <c r="CH16" s="655"/>
      <c r="CI16" s="655"/>
      <c r="CJ16" s="655"/>
      <c r="CK16" s="655"/>
      <c r="CL16" s="655"/>
      <c r="CM16" s="655"/>
      <c r="CN16" s="655"/>
      <c r="CO16" s="655"/>
      <c r="CP16" s="655"/>
      <c r="CQ16" s="656"/>
      <c r="CR16" s="657">
        <v>193827</v>
      </c>
      <c r="CS16" s="658"/>
      <c r="CT16" s="658"/>
      <c r="CU16" s="658"/>
      <c r="CV16" s="658"/>
      <c r="CW16" s="658"/>
      <c r="CX16" s="658"/>
      <c r="CY16" s="659"/>
      <c r="CZ16" s="660">
        <v>0.3</v>
      </c>
      <c r="DA16" s="660"/>
      <c r="DB16" s="660"/>
      <c r="DC16" s="660"/>
      <c r="DD16" s="666" t="s">
        <v>129</v>
      </c>
      <c r="DE16" s="658"/>
      <c r="DF16" s="658"/>
      <c r="DG16" s="658"/>
      <c r="DH16" s="658"/>
      <c r="DI16" s="658"/>
      <c r="DJ16" s="658"/>
      <c r="DK16" s="658"/>
      <c r="DL16" s="658"/>
      <c r="DM16" s="658"/>
      <c r="DN16" s="658"/>
      <c r="DO16" s="658"/>
      <c r="DP16" s="659"/>
      <c r="DQ16" s="666">
        <v>20070</v>
      </c>
      <c r="DR16" s="658"/>
      <c r="DS16" s="658"/>
      <c r="DT16" s="658"/>
      <c r="DU16" s="658"/>
      <c r="DV16" s="658"/>
      <c r="DW16" s="658"/>
      <c r="DX16" s="658"/>
      <c r="DY16" s="658"/>
      <c r="DZ16" s="658"/>
      <c r="EA16" s="658"/>
      <c r="EB16" s="658"/>
      <c r="EC16" s="667"/>
    </row>
    <row r="17" spans="2:133" ht="11.25" customHeight="1" x14ac:dyDescent="0.2">
      <c r="B17" s="654" t="s">
        <v>262</v>
      </c>
      <c r="C17" s="655"/>
      <c r="D17" s="655"/>
      <c r="E17" s="655"/>
      <c r="F17" s="655"/>
      <c r="G17" s="655"/>
      <c r="H17" s="655"/>
      <c r="I17" s="655"/>
      <c r="J17" s="655"/>
      <c r="K17" s="655"/>
      <c r="L17" s="655"/>
      <c r="M17" s="655"/>
      <c r="N17" s="655"/>
      <c r="O17" s="655"/>
      <c r="P17" s="655"/>
      <c r="Q17" s="656"/>
      <c r="R17" s="657">
        <v>285519</v>
      </c>
      <c r="S17" s="658"/>
      <c r="T17" s="658"/>
      <c r="U17" s="658"/>
      <c r="V17" s="658"/>
      <c r="W17" s="658"/>
      <c r="X17" s="658"/>
      <c r="Y17" s="659"/>
      <c r="Z17" s="660">
        <v>0.4</v>
      </c>
      <c r="AA17" s="660"/>
      <c r="AB17" s="660"/>
      <c r="AC17" s="660"/>
      <c r="AD17" s="661">
        <v>285519</v>
      </c>
      <c r="AE17" s="661"/>
      <c r="AF17" s="661"/>
      <c r="AG17" s="661"/>
      <c r="AH17" s="661"/>
      <c r="AI17" s="661"/>
      <c r="AJ17" s="661"/>
      <c r="AK17" s="661"/>
      <c r="AL17" s="662">
        <v>0.8</v>
      </c>
      <c r="AM17" s="663"/>
      <c r="AN17" s="663"/>
      <c r="AO17" s="664"/>
      <c r="AP17" s="654" t="s">
        <v>263</v>
      </c>
      <c r="AQ17" s="655"/>
      <c r="AR17" s="655"/>
      <c r="AS17" s="655"/>
      <c r="AT17" s="655"/>
      <c r="AU17" s="655"/>
      <c r="AV17" s="655"/>
      <c r="AW17" s="655"/>
      <c r="AX17" s="655"/>
      <c r="AY17" s="655"/>
      <c r="AZ17" s="655"/>
      <c r="BA17" s="655"/>
      <c r="BB17" s="655"/>
      <c r="BC17" s="655"/>
      <c r="BD17" s="655"/>
      <c r="BE17" s="655"/>
      <c r="BF17" s="656"/>
      <c r="BG17" s="657">
        <v>120</v>
      </c>
      <c r="BH17" s="658"/>
      <c r="BI17" s="658"/>
      <c r="BJ17" s="658"/>
      <c r="BK17" s="658"/>
      <c r="BL17" s="658"/>
      <c r="BM17" s="658"/>
      <c r="BN17" s="659"/>
      <c r="BO17" s="660">
        <v>0</v>
      </c>
      <c r="BP17" s="660"/>
      <c r="BQ17" s="660"/>
      <c r="BR17" s="660"/>
      <c r="BS17" s="661" t="s">
        <v>129</v>
      </c>
      <c r="BT17" s="661"/>
      <c r="BU17" s="661"/>
      <c r="BV17" s="661"/>
      <c r="BW17" s="661"/>
      <c r="BX17" s="661"/>
      <c r="BY17" s="661"/>
      <c r="BZ17" s="661"/>
      <c r="CA17" s="661"/>
      <c r="CB17" s="665"/>
      <c r="CD17" s="654" t="s">
        <v>264</v>
      </c>
      <c r="CE17" s="655"/>
      <c r="CF17" s="655"/>
      <c r="CG17" s="655"/>
      <c r="CH17" s="655"/>
      <c r="CI17" s="655"/>
      <c r="CJ17" s="655"/>
      <c r="CK17" s="655"/>
      <c r="CL17" s="655"/>
      <c r="CM17" s="655"/>
      <c r="CN17" s="655"/>
      <c r="CO17" s="655"/>
      <c r="CP17" s="655"/>
      <c r="CQ17" s="656"/>
      <c r="CR17" s="657">
        <v>6394874</v>
      </c>
      <c r="CS17" s="658"/>
      <c r="CT17" s="658"/>
      <c r="CU17" s="658"/>
      <c r="CV17" s="658"/>
      <c r="CW17" s="658"/>
      <c r="CX17" s="658"/>
      <c r="CY17" s="659"/>
      <c r="CZ17" s="660">
        <v>8.8000000000000007</v>
      </c>
      <c r="DA17" s="660"/>
      <c r="DB17" s="660"/>
      <c r="DC17" s="660"/>
      <c r="DD17" s="666" t="s">
        <v>129</v>
      </c>
      <c r="DE17" s="658"/>
      <c r="DF17" s="658"/>
      <c r="DG17" s="658"/>
      <c r="DH17" s="658"/>
      <c r="DI17" s="658"/>
      <c r="DJ17" s="658"/>
      <c r="DK17" s="658"/>
      <c r="DL17" s="658"/>
      <c r="DM17" s="658"/>
      <c r="DN17" s="658"/>
      <c r="DO17" s="658"/>
      <c r="DP17" s="659"/>
      <c r="DQ17" s="666">
        <v>6305078</v>
      </c>
      <c r="DR17" s="658"/>
      <c r="DS17" s="658"/>
      <c r="DT17" s="658"/>
      <c r="DU17" s="658"/>
      <c r="DV17" s="658"/>
      <c r="DW17" s="658"/>
      <c r="DX17" s="658"/>
      <c r="DY17" s="658"/>
      <c r="DZ17" s="658"/>
      <c r="EA17" s="658"/>
      <c r="EB17" s="658"/>
      <c r="EC17" s="667"/>
    </row>
    <row r="18" spans="2:133" ht="11.25" customHeight="1" x14ac:dyDescent="0.2">
      <c r="B18" s="654" t="s">
        <v>265</v>
      </c>
      <c r="C18" s="655"/>
      <c r="D18" s="655"/>
      <c r="E18" s="655"/>
      <c r="F18" s="655"/>
      <c r="G18" s="655"/>
      <c r="H18" s="655"/>
      <c r="I18" s="655"/>
      <c r="J18" s="655"/>
      <c r="K18" s="655"/>
      <c r="L18" s="655"/>
      <c r="M18" s="655"/>
      <c r="N18" s="655"/>
      <c r="O18" s="655"/>
      <c r="P18" s="655"/>
      <c r="Q18" s="656"/>
      <c r="R18" s="657">
        <v>364213</v>
      </c>
      <c r="S18" s="658"/>
      <c r="T18" s="658"/>
      <c r="U18" s="658"/>
      <c r="V18" s="658"/>
      <c r="W18" s="658"/>
      <c r="X18" s="658"/>
      <c r="Y18" s="659"/>
      <c r="Z18" s="660">
        <v>0.5</v>
      </c>
      <c r="AA18" s="660"/>
      <c r="AB18" s="660"/>
      <c r="AC18" s="660"/>
      <c r="AD18" s="661">
        <v>356299</v>
      </c>
      <c r="AE18" s="661"/>
      <c r="AF18" s="661"/>
      <c r="AG18" s="661"/>
      <c r="AH18" s="661"/>
      <c r="AI18" s="661"/>
      <c r="AJ18" s="661"/>
      <c r="AK18" s="661"/>
      <c r="AL18" s="662">
        <v>1</v>
      </c>
      <c r="AM18" s="663"/>
      <c r="AN18" s="663"/>
      <c r="AO18" s="664"/>
      <c r="AP18" s="654" t="s">
        <v>266</v>
      </c>
      <c r="AQ18" s="655"/>
      <c r="AR18" s="655"/>
      <c r="AS18" s="655"/>
      <c r="AT18" s="655"/>
      <c r="AU18" s="655"/>
      <c r="AV18" s="655"/>
      <c r="AW18" s="655"/>
      <c r="AX18" s="655"/>
      <c r="AY18" s="655"/>
      <c r="AZ18" s="655"/>
      <c r="BA18" s="655"/>
      <c r="BB18" s="655"/>
      <c r="BC18" s="655"/>
      <c r="BD18" s="655"/>
      <c r="BE18" s="655"/>
      <c r="BF18" s="656"/>
      <c r="BG18" s="657" t="s">
        <v>129</v>
      </c>
      <c r="BH18" s="658"/>
      <c r="BI18" s="658"/>
      <c r="BJ18" s="658"/>
      <c r="BK18" s="658"/>
      <c r="BL18" s="658"/>
      <c r="BM18" s="658"/>
      <c r="BN18" s="659"/>
      <c r="BO18" s="660" t="s">
        <v>129</v>
      </c>
      <c r="BP18" s="660"/>
      <c r="BQ18" s="660"/>
      <c r="BR18" s="660"/>
      <c r="BS18" s="661" t="s">
        <v>129</v>
      </c>
      <c r="BT18" s="661"/>
      <c r="BU18" s="661"/>
      <c r="BV18" s="661"/>
      <c r="BW18" s="661"/>
      <c r="BX18" s="661"/>
      <c r="BY18" s="661"/>
      <c r="BZ18" s="661"/>
      <c r="CA18" s="661"/>
      <c r="CB18" s="665"/>
      <c r="CD18" s="654" t="s">
        <v>267</v>
      </c>
      <c r="CE18" s="655"/>
      <c r="CF18" s="655"/>
      <c r="CG18" s="655"/>
      <c r="CH18" s="655"/>
      <c r="CI18" s="655"/>
      <c r="CJ18" s="655"/>
      <c r="CK18" s="655"/>
      <c r="CL18" s="655"/>
      <c r="CM18" s="655"/>
      <c r="CN18" s="655"/>
      <c r="CO18" s="655"/>
      <c r="CP18" s="655"/>
      <c r="CQ18" s="656"/>
      <c r="CR18" s="657" t="s">
        <v>129</v>
      </c>
      <c r="CS18" s="658"/>
      <c r="CT18" s="658"/>
      <c r="CU18" s="658"/>
      <c r="CV18" s="658"/>
      <c r="CW18" s="658"/>
      <c r="CX18" s="658"/>
      <c r="CY18" s="659"/>
      <c r="CZ18" s="660" t="s">
        <v>129</v>
      </c>
      <c r="DA18" s="660"/>
      <c r="DB18" s="660"/>
      <c r="DC18" s="660"/>
      <c r="DD18" s="666" t="s">
        <v>129</v>
      </c>
      <c r="DE18" s="658"/>
      <c r="DF18" s="658"/>
      <c r="DG18" s="658"/>
      <c r="DH18" s="658"/>
      <c r="DI18" s="658"/>
      <c r="DJ18" s="658"/>
      <c r="DK18" s="658"/>
      <c r="DL18" s="658"/>
      <c r="DM18" s="658"/>
      <c r="DN18" s="658"/>
      <c r="DO18" s="658"/>
      <c r="DP18" s="659"/>
      <c r="DQ18" s="666" t="s">
        <v>129</v>
      </c>
      <c r="DR18" s="658"/>
      <c r="DS18" s="658"/>
      <c r="DT18" s="658"/>
      <c r="DU18" s="658"/>
      <c r="DV18" s="658"/>
      <c r="DW18" s="658"/>
      <c r="DX18" s="658"/>
      <c r="DY18" s="658"/>
      <c r="DZ18" s="658"/>
      <c r="EA18" s="658"/>
      <c r="EB18" s="658"/>
      <c r="EC18" s="667"/>
    </row>
    <row r="19" spans="2:133" ht="11.25" customHeight="1" x14ac:dyDescent="0.2">
      <c r="B19" s="654" t="s">
        <v>268</v>
      </c>
      <c r="C19" s="655"/>
      <c r="D19" s="655"/>
      <c r="E19" s="655"/>
      <c r="F19" s="655"/>
      <c r="G19" s="655"/>
      <c r="H19" s="655"/>
      <c r="I19" s="655"/>
      <c r="J19" s="655"/>
      <c r="K19" s="655"/>
      <c r="L19" s="655"/>
      <c r="M19" s="655"/>
      <c r="N19" s="655"/>
      <c r="O19" s="655"/>
      <c r="P19" s="655"/>
      <c r="Q19" s="656"/>
      <c r="R19" s="657">
        <v>149982</v>
      </c>
      <c r="S19" s="658"/>
      <c r="T19" s="658"/>
      <c r="U19" s="658"/>
      <c r="V19" s="658"/>
      <c r="W19" s="658"/>
      <c r="X19" s="658"/>
      <c r="Y19" s="659"/>
      <c r="Z19" s="660">
        <v>0.2</v>
      </c>
      <c r="AA19" s="660"/>
      <c r="AB19" s="660"/>
      <c r="AC19" s="660"/>
      <c r="AD19" s="661">
        <v>149982</v>
      </c>
      <c r="AE19" s="661"/>
      <c r="AF19" s="661"/>
      <c r="AG19" s="661"/>
      <c r="AH19" s="661"/>
      <c r="AI19" s="661"/>
      <c r="AJ19" s="661"/>
      <c r="AK19" s="661"/>
      <c r="AL19" s="662">
        <v>0.4</v>
      </c>
      <c r="AM19" s="663"/>
      <c r="AN19" s="663"/>
      <c r="AO19" s="664"/>
      <c r="AP19" s="654" t="s">
        <v>269</v>
      </c>
      <c r="AQ19" s="655"/>
      <c r="AR19" s="655"/>
      <c r="AS19" s="655"/>
      <c r="AT19" s="655"/>
      <c r="AU19" s="655"/>
      <c r="AV19" s="655"/>
      <c r="AW19" s="655"/>
      <c r="AX19" s="655"/>
      <c r="AY19" s="655"/>
      <c r="AZ19" s="655"/>
      <c r="BA19" s="655"/>
      <c r="BB19" s="655"/>
      <c r="BC19" s="655"/>
      <c r="BD19" s="655"/>
      <c r="BE19" s="655"/>
      <c r="BF19" s="656"/>
      <c r="BG19" s="657">
        <v>779088</v>
      </c>
      <c r="BH19" s="658"/>
      <c r="BI19" s="658"/>
      <c r="BJ19" s="658"/>
      <c r="BK19" s="658"/>
      <c r="BL19" s="658"/>
      <c r="BM19" s="658"/>
      <c r="BN19" s="659"/>
      <c r="BO19" s="660">
        <v>3.6</v>
      </c>
      <c r="BP19" s="660"/>
      <c r="BQ19" s="660"/>
      <c r="BR19" s="660"/>
      <c r="BS19" s="661" t="s">
        <v>129</v>
      </c>
      <c r="BT19" s="661"/>
      <c r="BU19" s="661"/>
      <c r="BV19" s="661"/>
      <c r="BW19" s="661"/>
      <c r="BX19" s="661"/>
      <c r="BY19" s="661"/>
      <c r="BZ19" s="661"/>
      <c r="CA19" s="661"/>
      <c r="CB19" s="665"/>
      <c r="CD19" s="654" t="s">
        <v>270</v>
      </c>
      <c r="CE19" s="655"/>
      <c r="CF19" s="655"/>
      <c r="CG19" s="655"/>
      <c r="CH19" s="655"/>
      <c r="CI19" s="655"/>
      <c r="CJ19" s="655"/>
      <c r="CK19" s="655"/>
      <c r="CL19" s="655"/>
      <c r="CM19" s="655"/>
      <c r="CN19" s="655"/>
      <c r="CO19" s="655"/>
      <c r="CP19" s="655"/>
      <c r="CQ19" s="656"/>
      <c r="CR19" s="657" t="s">
        <v>129</v>
      </c>
      <c r="CS19" s="658"/>
      <c r="CT19" s="658"/>
      <c r="CU19" s="658"/>
      <c r="CV19" s="658"/>
      <c r="CW19" s="658"/>
      <c r="CX19" s="658"/>
      <c r="CY19" s="659"/>
      <c r="CZ19" s="660" t="s">
        <v>129</v>
      </c>
      <c r="DA19" s="660"/>
      <c r="DB19" s="660"/>
      <c r="DC19" s="660"/>
      <c r="DD19" s="666" t="s">
        <v>129</v>
      </c>
      <c r="DE19" s="658"/>
      <c r="DF19" s="658"/>
      <c r="DG19" s="658"/>
      <c r="DH19" s="658"/>
      <c r="DI19" s="658"/>
      <c r="DJ19" s="658"/>
      <c r="DK19" s="658"/>
      <c r="DL19" s="658"/>
      <c r="DM19" s="658"/>
      <c r="DN19" s="658"/>
      <c r="DO19" s="658"/>
      <c r="DP19" s="659"/>
      <c r="DQ19" s="666" t="s">
        <v>129</v>
      </c>
      <c r="DR19" s="658"/>
      <c r="DS19" s="658"/>
      <c r="DT19" s="658"/>
      <c r="DU19" s="658"/>
      <c r="DV19" s="658"/>
      <c r="DW19" s="658"/>
      <c r="DX19" s="658"/>
      <c r="DY19" s="658"/>
      <c r="DZ19" s="658"/>
      <c r="EA19" s="658"/>
      <c r="EB19" s="658"/>
      <c r="EC19" s="667"/>
    </row>
    <row r="20" spans="2:133" ht="11.25" customHeight="1" x14ac:dyDescent="0.2">
      <c r="B20" s="654" t="s">
        <v>271</v>
      </c>
      <c r="C20" s="655"/>
      <c r="D20" s="655"/>
      <c r="E20" s="655"/>
      <c r="F20" s="655"/>
      <c r="G20" s="655"/>
      <c r="H20" s="655"/>
      <c r="I20" s="655"/>
      <c r="J20" s="655"/>
      <c r="K20" s="655"/>
      <c r="L20" s="655"/>
      <c r="M20" s="655"/>
      <c r="N20" s="655"/>
      <c r="O20" s="655"/>
      <c r="P20" s="655"/>
      <c r="Q20" s="656"/>
      <c r="R20" s="657">
        <v>18836</v>
      </c>
      <c r="S20" s="658"/>
      <c r="T20" s="658"/>
      <c r="U20" s="658"/>
      <c r="V20" s="658"/>
      <c r="W20" s="658"/>
      <c r="X20" s="658"/>
      <c r="Y20" s="659"/>
      <c r="Z20" s="660">
        <v>0</v>
      </c>
      <c r="AA20" s="660"/>
      <c r="AB20" s="660"/>
      <c r="AC20" s="660"/>
      <c r="AD20" s="661">
        <v>18836</v>
      </c>
      <c r="AE20" s="661"/>
      <c r="AF20" s="661"/>
      <c r="AG20" s="661"/>
      <c r="AH20" s="661"/>
      <c r="AI20" s="661"/>
      <c r="AJ20" s="661"/>
      <c r="AK20" s="661"/>
      <c r="AL20" s="662">
        <v>0.1</v>
      </c>
      <c r="AM20" s="663"/>
      <c r="AN20" s="663"/>
      <c r="AO20" s="664"/>
      <c r="AP20" s="654" t="s">
        <v>272</v>
      </c>
      <c r="AQ20" s="655"/>
      <c r="AR20" s="655"/>
      <c r="AS20" s="655"/>
      <c r="AT20" s="655"/>
      <c r="AU20" s="655"/>
      <c r="AV20" s="655"/>
      <c r="AW20" s="655"/>
      <c r="AX20" s="655"/>
      <c r="AY20" s="655"/>
      <c r="AZ20" s="655"/>
      <c r="BA20" s="655"/>
      <c r="BB20" s="655"/>
      <c r="BC20" s="655"/>
      <c r="BD20" s="655"/>
      <c r="BE20" s="655"/>
      <c r="BF20" s="656"/>
      <c r="BG20" s="657">
        <v>779088</v>
      </c>
      <c r="BH20" s="658"/>
      <c r="BI20" s="658"/>
      <c r="BJ20" s="658"/>
      <c r="BK20" s="658"/>
      <c r="BL20" s="658"/>
      <c r="BM20" s="658"/>
      <c r="BN20" s="659"/>
      <c r="BO20" s="660">
        <v>3.6</v>
      </c>
      <c r="BP20" s="660"/>
      <c r="BQ20" s="660"/>
      <c r="BR20" s="660"/>
      <c r="BS20" s="661" t="s">
        <v>129</v>
      </c>
      <c r="BT20" s="661"/>
      <c r="BU20" s="661"/>
      <c r="BV20" s="661"/>
      <c r="BW20" s="661"/>
      <c r="BX20" s="661"/>
      <c r="BY20" s="661"/>
      <c r="BZ20" s="661"/>
      <c r="CA20" s="661"/>
      <c r="CB20" s="665"/>
      <c r="CD20" s="654" t="s">
        <v>273</v>
      </c>
      <c r="CE20" s="655"/>
      <c r="CF20" s="655"/>
      <c r="CG20" s="655"/>
      <c r="CH20" s="655"/>
      <c r="CI20" s="655"/>
      <c r="CJ20" s="655"/>
      <c r="CK20" s="655"/>
      <c r="CL20" s="655"/>
      <c r="CM20" s="655"/>
      <c r="CN20" s="655"/>
      <c r="CO20" s="655"/>
      <c r="CP20" s="655"/>
      <c r="CQ20" s="656"/>
      <c r="CR20" s="657">
        <v>72929697</v>
      </c>
      <c r="CS20" s="658"/>
      <c r="CT20" s="658"/>
      <c r="CU20" s="658"/>
      <c r="CV20" s="658"/>
      <c r="CW20" s="658"/>
      <c r="CX20" s="658"/>
      <c r="CY20" s="659"/>
      <c r="CZ20" s="660">
        <v>100</v>
      </c>
      <c r="DA20" s="660"/>
      <c r="DB20" s="660"/>
      <c r="DC20" s="660"/>
      <c r="DD20" s="666">
        <v>6110055</v>
      </c>
      <c r="DE20" s="658"/>
      <c r="DF20" s="658"/>
      <c r="DG20" s="658"/>
      <c r="DH20" s="658"/>
      <c r="DI20" s="658"/>
      <c r="DJ20" s="658"/>
      <c r="DK20" s="658"/>
      <c r="DL20" s="658"/>
      <c r="DM20" s="658"/>
      <c r="DN20" s="658"/>
      <c r="DO20" s="658"/>
      <c r="DP20" s="659"/>
      <c r="DQ20" s="666">
        <v>45169493</v>
      </c>
      <c r="DR20" s="658"/>
      <c r="DS20" s="658"/>
      <c r="DT20" s="658"/>
      <c r="DU20" s="658"/>
      <c r="DV20" s="658"/>
      <c r="DW20" s="658"/>
      <c r="DX20" s="658"/>
      <c r="DY20" s="658"/>
      <c r="DZ20" s="658"/>
      <c r="EA20" s="658"/>
      <c r="EB20" s="658"/>
      <c r="EC20" s="667"/>
    </row>
    <row r="21" spans="2:133" ht="11.25" customHeight="1" x14ac:dyDescent="0.2">
      <c r="B21" s="654" t="s">
        <v>274</v>
      </c>
      <c r="C21" s="655"/>
      <c r="D21" s="655"/>
      <c r="E21" s="655"/>
      <c r="F21" s="655"/>
      <c r="G21" s="655"/>
      <c r="H21" s="655"/>
      <c r="I21" s="655"/>
      <c r="J21" s="655"/>
      <c r="K21" s="655"/>
      <c r="L21" s="655"/>
      <c r="M21" s="655"/>
      <c r="N21" s="655"/>
      <c r="O21" s="655"/>
      <c r="P21" s="655"/>
      <c r="Q21" s="656"/>
      <c r="R21" s="657">
        <v>7088</v>
      </c>
      <c r="S21" s="658"/>
      <c r="T21" s="658"/>
      <c r="U21" s="658"/>
      <c r="V21" s="658"/>
      <c r="W21" s="658"/>
      <c r="X21" s="658"/>
      <c r="Y21" s="659"/>
      <c r="Z21" s="660">
        <v>0</v>
      </c>
      <c r="AA21" s="660"/>
      <c r="AB21" s="660"/>
      <c r="AC21" s="660"/>
      <c r="AD21" s="661">
        <v>7088</v>
      </c>
      <c r="AE21" s="661"/>
      <c r="AF21" s="661"/>
      <c r="AG21" s="661"/>
      <c r="AH21" s="661"/>
      <c r="AI21" s="661"/>
      <c r="AJ21" s="661"/>
      <c r="AK21" s="661"/>
      <c r="AL21" s="662">
        <v>0</v>
      </c>
      <c r="AM21" s="663"/>
      <c r="AN21" s="663"/>
      <c r="AO21" s="664"/>
      <c r="AP21" s="654" t="s">
        <v>275</v>
      </c>
      <c r="AQ21" s="670"/>
      <c r="AR21" s="670"/>
      <c r="AS21" s="670"/>
      <c r="AT21" s="670"/>
      <c r="AU21" s="670"/>
      <c r="AV21" s="670"/>
      <c r="AW21" s="670"/>
      <c r="AX21" s="670"/>
      <c r="AY21" s="670"/>
      <c r="AZ21" s="670"/>
      <c r="BA21" s="670"/>
      <c r="BB21" s="670"/>
      <c r="BC21" s="670"/>
      <c r="BD21" s="670"/>
      <c r="BE21" s="670"/>
      <c r="BF21" s="671"/>
      <c r="BG21" s="657">
        <v>15340</v>
      </c>
      <c r="BH21" s="658"/>
      <c r="BI21" s="658"/>
      <c r="BJ21" s="658"/>
      <c r="BK21" s="658"/>
      <c r="BL21" s="658"/>
      <c r="BM21" s="658"/>
      <c r="BN21" s="659"/>
      <c r="BO21" s="660">
        <v>0.1</v>
      </c>
      <c r="BP21" s="660"/>
      <c r="BQ21" s="660"/>
      <c r="BR21" s="660"/>
      <c r="BS21" s="661" t="s">
        <v>129</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2">
      <c r="B22" s="688" t="s">
        <v>276</v>
      </c>
      <c r="C22" s="689"/>
      <c r="D22" s="689"/>
      <c r="E22" s="689"/>
      <c r="F22" s="689"/>
      <c r="G22" s="689"/>
      <c r="H22" s="689"/>
      <c r="I22" s="689"/>
      <c r="J22" s="689"/>
      <c r="K22" s="689"/>
      <c r="L22" s="689"/>
      <c r="M22" s="689"/>
      <c r="N22" s="689"/>
      <c r="O22" s="689"/>
      <c r="P22" s="689"/>
      <c r="Q22" s="690"/>
      <c r="R22" s="657">
        <v>188307</v>
      </c>
      <c r="S22" s="658"/>
      <c r="T22" s="658"/>
      <c r="U22" s="658"/>
      <c r="V22" s="658"/>
      <c r="W22" s="658"/>
      <c r="X22" s="658"/>
      <c r="Y22" s="659"/>
      <c r="Z22" s="660">
        <v>0.2</v>
      </c>
      <c r="AA22" s="660"/>
      <c r="AB22" s="660"/>
      <c r="AC22" s="660"/>
      <c r="AD22" s="661">
        <v>180393</v>
      </c>
      <c r="AE22" s="661"/>
      <c r="AF22" s="661"/>
      <c r="AG22" s="661"/>
      <c r="AH22" s="661"/>
      <c r="AI22" s="661"/>
      <c r="AJ22" s="661"/>
      <c r="AK22" s="661"/>
      <c r="AL22" s="662">
        <v>0.5</v>
      </c>
      <c r="AM22" s="663"/>
      <c r="AN22" s="663"/>
      <c r="AO22" s="664"/>
      <c r="AP22" s="654" t="s">
        <v>277</v>
      </c>
      <c r="AQ22" s="670"/>
      <c r="AR22" s="670"/>
      <c r="AS22" s="670"/>
      <c r="AT22" s="670"/>
      <c r="AU22" s="670"/>
      <c r="AV22" s="670"/>
      <c r="AW22" s="670"/>
      <c r="AX22" s="670"/>
      <c r="AY22" s="670"/>
      <c r="AZ22" s="670"/>
      <c r="BA22" s="670"/>
      <c r="BB22" s="670"/>
      <c r="BC22" s="670"/>
      <c r="BD22" s="670"/>
      <c r="BE22" s="670"/>
      <c r="BF22" s="671"/>
      <c r="BG22" s="657" t="s">
        <v>129</v>
      </c>
      <c r="BH22" s="658"/>
      <c r="BI22" s="658"/>
      <c r="BJ22" s="658"/>
      <c r="BK22" s="658"/>
      <c r="BL22" s="658"/>
      <c r="BM22" s="658"/>
      <c r="BN22" s="659"/>
      <c r="BO22" s="660" t="s">
        <v>129</v>
      </c>
      <c r="BP22" s="660"/>
      <c r="BQ22" s="660"/>
      <c r="BR22" s="660"/>
      <c r="BS22" s="661" t="s">
        <v>129</v>
      </c>
      <c r="BT22" s="661"/>
      <c r="BU22" s="661"/>
      <c r="BV22" s="661"/>
      <c r="BW22" s="661"/>
      <c r="BX22" s="661"/>
      <c r="BY22" s="661"/>
      <c r="BZ22" s="661"/>
      <c r="CA22" s="661"/>
      <c r="CB22" s="665"/>
      <c r="CD22" s="639" t="s">
        <v>278</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2">
      <c r="B23" s="654" t="s">
        <v>279</v>
      </c>
      <c r="C23" s="655"/>
      <c r="D23" s="655"/>
      <c r="E23" s="655"/>
      <c r="F23" s="655"/>
      <c r="G23" s="655"/>
      <c r="H23" s="655"/>
      <c r="I23" s="655"/>
      <c r="J23" s="655"/>
      <c r="K23" s="655"/>
      <c r="L23" s="655"/>
      <c r="M23" s="655"/>
      <c r="N23" s="655"/>
      <c r="O23" s="655"/>
      <c r="P23" s="655"/>
      <c r="Q23" s="656"/>
      <c r="R23" s="657">
        <v>10615690</v>
      </c>
      <c r="S23" s="658"/>
      <c r="T23" s="658"/>
      <c r="U23" s="658"/>
      <c r="V23" s="658"/>
      <c r="W23" s="658"/>
      <c r="X23" s="658"/>
      <c r="Y23" s="659"/>
      <c r="Z23" s="660">
        <v>13.8</v>
      </c>
      <c r="AA23" s="660"/>
      <c r="AB23" s="660"/>
      <c r="AC23" s="660"/>
      <c r="AD23" s="661">
        <v>9380560</v>
      </c>
      <c r="AE23" s="661"/>
      <c r="AF23" s="661"/>
      <c r="AG23" s="661"/>
      <c r="AH23" s="661"/>
      <c r="AI23" s="661"/>
      <c r="AJ23" s="661"/>
      <c r="AK23" s="661"/>
      <c r="AL23" s="662">
        <v>25.7</v>
      </c>
      <c r="AM23" s="663"/>
      <c r="AN23" s="663"/>
      <c r="AO23" s="664"/>
      <c r="AP23" s="654" t="s">
        <v>280</v>
      </c>
      <c r="AQ23" s="670"/>
      <c r="AR23" s="670"/>
      <c r="AS23" s="670"/>
      <c r="AT23" s="670"/>
      <c r="AU23" s="670"/>
      <c r="AV23" s="670"/>
      <c r="AW23" s="670"/>
      <c r="AX23" s="670"/>
      <c r="AY23" s="670"/>
      <c r="AZ23" s="670"/>
      <c r="BA23" s="670"/>
      <c r="BB23" s="670"/>
      <c r="BC23" s="670"/>
      <c r="BD23" s="670"/>
      <c r="BE23" s="670"/>
      <c r="BF23" s="671"/>
      <c r="BG23" s="657">
        <v>763748</v>
      </c>
      <c r="BH23" s="658"/>
      <c r="BI23" s="658"/>
      <c r="BJ23" s="658"/>
      <c r="BK23" s="658"/>
      <c r="BL23" s="658"/>
      <c r="BM23" s="658"/>
      <c r="BN23" s="659"/>
      <c r="BO23" s="660">
        <v>3.5</v>
      </c>
      <c r="BP23" s="660"/>
      <c r="BQ23" s="660"/>
      <c r="BR23" s="660"/>
      <c r="BS23" s="661" t="s">
        <v>129</v>
      </c>
      <c r="BT23" s="661"/>
      <c r="BU23" s="661"/>
      <c r="BV23" s="661"/>
      <c r="BW23" s="661"/>
      <c r="BX23" s="661"/>
      <c r="BY23" s="661"/>
      <c r="BZ23" s="661"/>
      <c r="CA23" s="661"/>
      <c r="CB23" s="665"/>
      <c r="CD23" s="639" t="s">
        <v>220</v>
      </c>
      <c r="CE23" s="640"/>
      <c r="CF23" s="640"/>
      <c r="CG23" s="640"/>
      <c r="CH23" s="640"/>
      <c r="CI23" s="640"/>
      <c r="CJ23" s="640"/>
      <c r="CK23" s="640"/>
      <c r="CL23" s="640"/>
      <c r="CM23" s="640"/>
      <c r="CN23" s="640"/>
      <c r="CO23" s="640"/>
      <c r="CP23" s="640"/>
      <c r="CQ23" s="641"/>
      <c r="CR23" s="639" t="s">
        <v>281</v>
      </c>
      <c r="CS23" s="640"/>
      <c r="CT23" s="640"/>
      <c r="CU23" s="640"/>
      <c r="CV23" s="640"/>
      <c r="CW23" s="640"/>
      <c r="CX23" s="640"/>
      <c r="CY23" s="641"/>
      <c r="CZ23" s="639" t="s">
        <v>282</v>
      </c>
      <c r="DA23" s="640"/>
      <c r="DB23" s="640"/>
      <c r="DC23" s="641"/>
      <c r="DD23" s="639" t="s">
        <v>283</v>
      </c>
      <c r="DE23" s="640"/>
      <c r="DF23" s="640"/>
      <c r="DG23" s="640"/>
      <c r="DH23" s="640"/>
      <c r="DI23" s="640"/>
      <c r="DJ23" s="640"/>
      <c r="DK23" s="641"/>
      <c r="DL23" s="681" t="s">
        <v>284</v>
      </c>
      <c r="DM23" s="682"/>
      <c r="DN23" s="682"/>
      <c r="DO23" s="682"/>
      <c r="DP23" s="682"/>
      <c r="DQ23" s="682"/>
      <c r="DR23" s="682"/>
      <c r="DS23" s="682"/>
      <c r="DT23" s="682"/>
      <c r="DU23" s="682"/>
      <c r="DV23" s="683"/>
      <c r="DW23" s="639" t="s">
        <v>285</v>
      </c>
      <c r="DX23" s="640"/>
      <c r="DY23" s="640"/>
      <c r="DZ23" s="640"/>
      <c r="EA23" s="640"/>
      <c r="EB23" s="640"/>
      <c r="EC23" s="641"/>
    </row>
    <row r="24" spans="2:133" ht="11.25" customHeight="1" x14ac:dyDescent="0.2">
      <c r="B24" s="654" t="s">
        <v>286</v>
      </c>
      <c r="C24" s="655"/>
      <c r="D24" s="655"/>
      <c r="E24" s="655"/>
      <c r="F24" s="655"/>
      <c r="G24" s="655"/>
      <c r="H24" s="655"/>
      <c r="I24" s="655"/>
      <c r="J24" s="655"/>
      <c r="K24" s="655"/>
      <c r="L24" s="655"/>
      <c r="M24" s="655"/>
      <c r="N24" s="655"/>
      <c r="O24" s="655"/>
      <c r="P24" s="655"/>
      <c r="Q24" s="656"/>
      <c r="R24" s="657">
        <v>9380560</v>
      </c>
      <c r="S24" s="658"/>
      <c r="T24" s="658"/>
      <c r="U24" s="658"/>
      <c r="V24" s="658"/>
      <c r="W24" s="658"/>
      <c r="X24" s="658"/>
      <c r="Y24" s="659"/>
      <c r="Z24" s="660">
        <v>12.2</v>
      </c>
      <c r="AA24" s="660"/>
      <c r="AB24" s="660"/>
      <c r="AC24" s="660"/>
      <c r="AD24" s="661">
        <v>9380560</v>
      </c>
      <c r="AE24" s="661"/>
      <c r="AF24" s="661"/>
      <c r="AG24" s="661"/>
      <c r="AH24" s="661"/>
      <c r="AI24" s="661"/>
      <c r="AJ24" s="661"/>
      <c r="AK24" s="661"/>
      <c r="AL24" s="662">
        <v>25.7</v>
      </c>
      <c r="AM24" s="663"/>
      <c r="AN24" s="663"/>
      <c r="AO24" s="664"/>
      <c r="AP24" s="654" t="s">
        <v>287</v>
      </c>
      <c r="AQ24" s="670"/>
      <c r="AR24" s="670"/>
      <c r="AS24" s="670"/>
      <c r="AT24" s="670"/>
      <c r="AU24" s="670"/>
      <c r="AV24" s="670"/>
      <c r="AW24" s="670"/>
      <c r="AX24" s="670"/>
      <c r="AY24" s="670"/>
      <c r="AZ24" s="670"/>
      <c r="BA24" s="670"/>
      <c r="BB24" s="670"/>
      <c r="BC24" s="670"/>
      <c r="BD24" s="670"/>
      <c r="BE24" s="670"/>
      <c r="BF24" s="671"/>
      <c r="BG24" s="657" t="s">
        <v>129</v>
      </c>
      <c r="BH24" s="658"/>
      <c r="BI24" s="658"/>
      <c r="BJ24" s="658"/>
      <c r="BK24" s="658"/>
      <c r="BL24" s="658"/>
      <c r="BM24" s="658"/>
      <c r="BN24" s="659"/>
      <c r="BO24" s="660" t="s">
        <v>129</v>
      </c>
      <c r="BP24" s="660"/>
      <c r="BQ24" s="660"/>
      <c r="BR24" s="660"/>
      <c r="BS24" s="661" t="s">
        <v>129</v>
      </c>
      <c r="BT24" s="661"/>
      <c r="BU24" s="661"/>
      <c r="BV24" s="661"/>
      <c r="BW24" s="661"/>
      <c r="BX24" s="661"/>
      <c r="BY24" s="661"/>
      <c r="BZ24" s="661"/>
      <c r="CA24" s="661"/>
      <c r="CB24" s="665"/>
      <c r="CD24" s="643" t="s">
        <v>288</v>
      </c>
      <c r="CE24" s="644"/>
      <c r="CF24" s="644"/>
      <c r="CG24" s="644"/>
      <c r="CH24" s="644"/>
      <c r="CI24" s="644"/>
      <c r="CJ24" s="644"/>
      <c r="CK24" s="644"/>
      <c r="CL24" s="644"/>
      <c r="CM24" s="644"/>
      <c r="CN24" s="644"/>
      <c r="CO24" s="644"/>
      <c r="CP24" s="644"/>
      <c r="CQ24" s="645"/>
      <c r="CR24" s="646">
        <v>35121113</v>
      </c>
      <c r="CS24" s="647"/>
      <c r="CT24" s="647"/>
      <c r="CU24" s="647"/>
      <c r="CV24" s="647"/>
      <c r="CW24" s="647"/>
      <c r="CX24" s="647"/>
      <c r="CY24" s="648"/>
      <c r="CZ24" s="651">
        <v>48.2</v>
      </c>
      <c r="DA24" s="652"/>
      <c r="DB24" s="652"/>
      <c r="DC24" s="668"/>
      <c r="DD24" s="691">
        <v>21078092</v>
      </c>
      <c r="DE24" s="647"/>
      <c r="DF24" s="647"/>
      <c r="DG24" s="647"/>
      <c r="DH24" s="647"/>
      <c r="DI24" s="647"/>
      <c r="DJ24" s="647"/>
      <c r="DK24" s="648"/>
      <c r="DL24" s="691">
        <v>21046583</v>
      </c>
      <c r="DM24" s="647"/>
      <c r="DN24" s="647"/>
      <c r="DO24" s="647"/>
      <c r="DP24" s="647"/>
      <c r="DQ24" s="647"/>
      <c r="DR24" s="647"/>
      <c r="DS24" s="647"/>
      <c r="DT24" s="647"/>
      <c r="DU24" s="647"/>
      <c r="DV24" s="648"/>
      <c r="DW24" s="651">
        <v>53.6</v>
      </c>
      <c r="DX24" s="652"/>
      <c r="DY24" s="652"/>
      <c r="DZ24" s="652"/>
      <c r="EA24" s="652"/>
      <c r="EB24" s="652"/>
      <c r="EC24" s="653"/>
    </row>
    <row r="25" spans="2:133" ht="11.25" customHeight="1" x14ac:dyDescent="0.2">
      <c r="B25" s="654" t="s">
        <v>289</v>
      </c>
      <c r="C25" s="655"/>
      <c r="D25" s="655"/>
      <c r="E25" s="655"/>
      <c r="F25" s="655"/>
      <c r="G25" s="655"/>
      <c r="H25" s="655"/>
      <c r="I25" s="655"/>
      <c r="J25" s="655"/>
      <c r="K25" s="655"/>
      <c r="L25" s="655"/>
      <c r="M25" s="655"/>
      <c r="N25" s="655"/>
      <c r="O25" s="655"/>
      <c r="P25" s="655"/>
      <c r="Q25" s="656"/>
      <c r="R25" s="657">
        <v>1234203</v>
      </c>
      <c r="S25" s="658"/>
      <c r="T25" s="658"/>
      <c r="U25" s="658"/>
      <c r="V25" s="658"/>
      <c r="W25" s="658"/>
      <c r="X25" s="658"/>
      <c r="Y25" s="659"/>
      <c r="Z25" s="660">
        <v>1.6</v>
      </c>
      <c r="AA25" s="660"/>
      <c r="AB25" s="660"/>
      <c r="AC25" s="660"/>
      <c r="AD25" s="661" t="s">
        <v>129</v>
      </c>
      <c r="AE25" s="661"/>
      <c r="AF25" s="661"/>
      <c r="AG25" s="661"/>
      <c r="AH25" s="661"/>
      <c r="AI25" s="661"/>
      <c r="AJ25" s="661"/>
      <c r="AK25" s="661"/>
      <c r="AL25" s="662" t="s">
        <v>129</v>
      </c>
      <c r="AM25" s="663"/>
      <c r="AN25" s="663"/>
      <c r="AO25" s="664"/>
      <c r="AP25" s="654" t="s">
        <v>290</v>
      </c>
      <c r="AQ25" s="670"/>
      <c r="AR25" s="670"/>
      <c r="AS25" s="670"/>
      <c r="AT25" s="670"/>
      <c r="AU25" s="670"/>
      <c r="AV25" s="670"/>
      <c r="AW25" s="670"/>
      <c r="AX25" s="670"/>
      <c r="AY25" s="670"/>
      <c r="AZ25" s="670"/>
      <c r="BA25" s="670"/>
      <c r="BB25" s="670"/>
      <c r="BC25" s="670"/>
      <c r="BD25" s="670"/>
      <c r="BE25" s="670"/>
      <c r="BF25" s="671"/>
      <c r="BG25" s="657" t="s">
        <v>129</v>
      </c>
      <c r="BH25" s="658"/>
      <c r="BI25" s="658"/>
      <c r="BJ25" s="658"/>
      <c r="BK25" s="658"/>
      <c r="BL25" s="658"/>
      <c r="BM25" s="658"/>
      <c r="BN25" s="659"/>
      <c r="BO25" s="660" t="s">
        <v>129</v>
      </c>
      <c r="BP25" s="660"/>
      <c r="BQ25" s="660"/>
      <c r="BR25" s="660"/>
      <c r="BS25" s="661" t="s">
        <v>129</v>
      </c>
      <c r="BT25" s="661"/>
      <c r="BU25" s="661"/>
      <c r="BV25" s="661"/>
      <c r="BW25" s="661"/>
      <c r="BX25" s="661"/>
      <c r="BY25" s="661"/>
      <c r="BZ25" s="661"/>
      <c r="CA25" s="661"/>
      <c r="CB25" s="665"/>
      <c r="CD25" s="654" t="s">
        <v>291</v>
      </c>
      <c r="CE25" s="655"/>
      <c r="CF25" s="655"/>
      <c r="CG25" s="655"/>
      <c r="CH25" s="655"/>
      <c r="CI25" s="655"/>
      <c r="CJ25" s="655"/>
      <c r="CK25" s="655"/>
      <c r="CL25" s="655"/>
      <c r="CM25" s="655"/>
      <c r="CN25" s="655"/>
      <c r="CO25" s="655"/>
      <c r="CP25" s="655"/>
      <c r="CQ25" s="656"/>
      <c r="CR25" s="657">
        <v>11374934</v>
      </c>
      <c r="CS25" s="684"/>
      <c r="CT25" s="684"/>
      <c r="CU25" s="684"/>
      <c r="CV25" s="684"/>
      <c r="CW25" s="684"/>
      <c r="CX25" s="684"/>
      <c r="CY25" s="685"/>
      <c r="CZ25" s="662">
        <v>15.6</v>
      </c>
      <c r="DA25" s="686"/>
      <c r="DB25" s="686"/>
      <c r="DC25" s="692"/>
      <c r="DD25" s="666">
        <v>10578829</v>
      </c>
      <c r="DE25" s="684"/>
      <c r="DF25" s="684"/>
      <c r="DG25" s="684"/>
      <c r="DH25" s="684"/>
      <c r="DI25" s="684"/>
      <c r="DJ25" s="684"/>
      <c r="DK25" s="685"/>
      <c r="DL25" s="666">
        <v>10569188</v>
      </c>
      <c r="DM25" s="684"/>
      <c r="DN25" s="684"/>
      <c r="DO25" s="684"/>
      <c r="DP25" s="684"/>
      <c r="DQ25" s="684"/>
      <c r="DR25" s="684"/>
      <c r="DS25" s="684"/>
      <c r="DT25" s="684"/>
      <c r="DU25" s="684"/>
      <c r="DV25" s="685"/>
      <c r="DW25" s="662">
        <v>26.9</v>
      </c>
      <c r="DX25" s="686"/>
      <c r="DY25" s="686"/>
      <c r="DZ25" s="686"/>
      <c r="EA25" s="686"/>
      <c r="EB25" s="686"/>
      <c r="EC25" s="687"/>
    </row>
    <row r="26" spans="2:133" ht="11.25" customHeight="1" x14ac:dyDescent="0.2">
      <c r="B26" s="654" t="s">
        <v>292</v>
      </c>
      <c r="C26" s="655"/>
      <c r="D26" s="655"/>
      <c r="E26" s="655"/>
      <c r="F26" s="655"/>
      <c r="G26" s="655"/>
      <c r="H26" s="655"/>
      <c r="I26" s="655"/>
      <c r="J26" s="655"/>
      <c r="K26" s="655"/>
      <c r="L26" s="655"/>
      <c r="M26" s="655"/>
      <c r="N26" s="655"/>
      <c r="O26" s="655"/>
      <c r="P26" s="655"/>
      <c r="Q26" s="656"/>
      <c r="R26" s="657">
        <v>927</v>
      </c>
      <c r="S26" s="658"/>
      <c r="T26" s="658"/>
      <c r="U26" s="658"/>
      <c r="V26" s="658"/>
      <c r="W26" s="658"/>
      <c r="X26" s="658"/>
      <c r="Y26" s="659"/>
      <c r="Z26" s="660">
        <v>0</v>
      </c>
      <c r="AA26" s="660"/>
      <c r="AB26" s="660"/>
      <c r="AC26" s="660"/>
      <c r="AD26" s="661" t="s">
        <v>129</v>
      </c>
      <c r="AE26" s="661"/>
      <c r="AF26" s="661"/>
      <c r="AG26" s="661"/>
      <c r="AH26" s="661"/>
      <c r="AI26" s="661"/>
      <c r="AJ26" s="661"/>
      <c r="AK26" s="661"/>
      <c r="AL26" s="662" t="s">
        <v>129</v>
      </c>
      <c r="AM26" s="663"/>
      <c r="AN26" s="663"/>
      <c r="AO26" s="664"/>
      <c r="AP26" s="654" t="s">
        <v>293</v>
      </c>
      <c r="AQ26" s="670"/>
      <c r="AR26" s="670"/>
      <c r="AS26" s="670"/>
      <c r="AT26" s="670"/>
      <c r="AU26" s="670"/>
      <c r="AV26" s="670"/>
      <c r="AW26" s="670"/>
      <c r="AX26" s="670"/>
      <c r="AY26" s="670"/>
      <c r="AZ26" s="670"/>
      <c r="BA26" s="670"/>
      <c r="BB26" s="670"/>
      <c r="BC26" s="670"/>
      <c r="BD26" s="670"/>
      <c r="BE26" s="670"/>
      <c r="BF26" s="671"/>
      <c r="BG26" s="657" t="s">
        <v>129</v>
      </c>
      <c r="BH26" s="658"/>
      <c r="BI26" s="658"/>
      <c r="BJ26" s="658"/>
      <c r="BK26" s="658"/>
      <c r="BL26" s="658"/>
      <c r="BM26" s="658"/>
      <c r="BN26" s="659"/>
      <c r="BO26" s="660" t="s">
        <v>129</v>
      </c>
      <c r="BP26" s="660"/>
      <c r="BQ26" s="660"/>
      <c r="BR26" s="660"/>
      <c r="BS26" s="661" t="s">
        <v>129</v>
      </c>
      <c r="BT26" s="661"/>
      <c r="BU26" s="661"/>
      <c r="BV26" s="661"/>
      <c r="BW26" s="661"/>
      <c r="BX26" s="661"/>
      <c r="BY26" s="661"/>
      <c r="BZ26" s="661"/>
      <c r="CA26" s="661"/>
      <c r="CB26" s="665"/>
      <c r="CD26" s="654" t="s">
        <v>294</v>
      </c>
      <c r="CE26" s="655"/>
      <c r="CF26" s="655"/>
      <c r="CG26" s="655"/>
      <c r="CH26" s="655"/>
      <c r="CI26" s="655"/>
      <c r="CJ26" s="655"/>
      <c r="CK26" s="655"/>
      <c r="CL26" s="655"/>
      <c r="CM26" s="655"/>
      <c r="CN26" s="655"/>
      <c r="CO26" s="655"/>
      <c r="CP26" s="655"/>
      <c r="CQ26" s="656"/>
      <c r="CR26" s="657">
        <v>6970891</v>
      </c>
      <c r="CS26" s="658"/>
      <c r="CT26" s="658"/>
      <c r="CU26" s="658"/>
      <c r="CV26" s="658"/>
      <c r="CW26" s="658"/>
      <c r="CX26" s="658"/>
      <c r="CY26" s="659"/>
      <c r="CZ26" s="662">
        <v>9.6</v>
      </c>
      <c r="DA26" s="686"/>
      <c r="DB26" s="686"/>
      <c r="DC26" s="692"/>
      <c r="DD26" s="666">
        <v>6514145</v>
      </c>
      <c r="DE26" s="658"/>
      <c r="DF26" s="658"/>
      <c r="DG26" s="658"/>
      <c r="DH26" s="658"/>
      <c r="DI26" s="658"/>
      <c r="DJ26" s="658"/>
      <c r="DK26" s="659"/>
      <c r="DL26" s="666" t="s">
        <v>129</v>
      </c>
      <c r="DM26" s="658"/>
      <c r="DN26" s="658"/>
      <c r="DO26" s="658"/>
      <c r="DP26" s="658"/>
      <c r="DQ26" s="658"/>
      <c r="DR26" s="658"/>
      <c r="DS26" s="658"/>
      <c r="DT26" s="658"/>
      <c r="DU26" s="658"/>
      <c r="DV26" s="659"/>
      <c r="DW26" s="662" t="s">
        <v>129</v>
      </c>
      <c r="DX26" s="686"/>
      <c r="DY26" s="686"/>
      <c r="DZ26" s="686"/>
      <c r="EA26" s="686"/>
      <c r="EB26" s="686"/>
      <c r="EC26" s="687"/>
    </row>
    <row r="27" spans="2:133" ht="11.25" customHeight="1" x14ac:dyDescent="0.2">
      <c r="B27" s="654" t="s">
        <v>295</v>
      </c>
      <c r="C27" s="655"/>
      <c r="D27" s="655"/>
      <c r="E27" s="655"/>
      <c r="F27" s="655"/>
      <c r="G27" s="655"/>
      <c r="H27" s="655"/>
      <c r="I27" s="655"/>
      <c r="J27" s="655"/>
      <c r="K27" s="655"/>
      <c r="L27" s="655"/>
      <c r="M27" s="655"/>
      <c r="N27" s="655"/>
      <c r="O27" s="655"/>
      <c r="P27" s="655"/>
      <c r="Q27" s="656"/>
      <c r="R27" s="657">
        <v>38315124</v>
      </c>
      <c r="S27" s="658"/>
      <c r="T27" s="658"/>
      <c r="U27" s="658"/>
      <c r="V27" s="658"/>
      <c r="W27" s="658"/>
      <c r="X27" s="658"/>
      <c r="Y27" s="659"/>
      <c r="Z27" s="660">
        <v>50</v>
      </c>
      <c r="AA27" s="660"/>
      <c r="AB27" s="660"/>
      <c r="AC27" s="660"/>
      <c r="AD27" s="661">
        <v>36308332</v>
      </c>
      <c r="AE27" s="661"/>
      <c r="AF27" s="661"/>
      <c r="AG27" s="661"/>
      <c r="AH27" s="661"/>
      <c r="AI27" s="661"/>
      <c r="AJ27" s="661"/>
      <c r="AK27" s="661"/>
      <c r="AL27" s="662">
        <v>99.5</v>
      </c>
      <c r="AM27" s="663"/>
      <c r="AN27" s="663"/>
      <c r="AO27" s="664"/>
      <c r="AP27" s="654" t="s">
        <v>296</v>
      </c>
      <c r="AQ27" s="655"/>
      <c r="AR27" s="655"/>
      <c r="AS27" s="655"/>
      <c r="AT27" s="655"/>
      <c r="AU27" s="655"/>
      <c r="AV27" s="655"/>
      <c r="AW27" s="655"/>
      <c r="AX27" s="655"/>
      <c r="AY27" s="655"/>
      <c r="AZ27" s="655"/>
      <c r="BA27" s="655"/>
      <c r="BB27" s="655"/>
      <c r="BC27" s="655"/>
      <c r="BD27" s="655"/>
      <c r="BE27" s="655"/>
      <c r="BF27" s="656"/>
      <c r="BG27" s="657">
        <v>21907890</v>
      </c>
      <c r="BH27" s="658"/>
      <c r="BI27" s="658"/>
      <c r="BJ27" s="658"/>
      <c r="BK27" s="658"/>
      <c r="BL27" s="658"/>
      <c r="BM27" s="658"/>
      <c r="BN27" s="659"/>
      <c r="BO27" s="660">
        <v>100</v>
      </c>
      <c r="BP27" s="660"/>
      <c r="BQ27" s="660"/>
      <c r="BR27" s="660"/>
      <c r="BS27" s="661">
        <v>356352</v>
      </c>
      <c r="BT27" s="661"/>
      <c r="BU27" s="661"/>
      <c r="BV27" s="661"/>
      <c r="BW27" s="661"/>
      <c r="BX27" s="661"/>
      <c r="BY27" s="661"/>
      <c r="BZ27" s="661"/>
      <c r="CA27" s="661"/>
      <c r="CB27" s="665"/>
      <c r="CD27" s="654" t="s">
        <v>297</v>
      </c>
      <c r="CE27" s="655"/>
      <c r="CF27" s="655"/>
      <c r="CG27" s="655"/>
      <c r="CH27" s="655"/>
      <c r="CI27" s="655"/>
      <c r="CJ27" s="655"/>
      <c r="CK27" s="655"/>
      <c r="CL27" s="655"/>
      <c r="CM27" s="655"/>
      <c r="CN27" s="655"/>
      <c r="CO27" s="655"/>
      <c r="CP27" s="655"/>
      <c r="CQ27" s="656"/>
      <c r="CR27" s="657">
        <v>17351305</v>
      </c>
      <c r="CS27" s="684"/>
      <c r="CT27" s="684"/>
      <c r="CU27" s="684"/>
      <c r="CV27" s="684"/>
      <c r="CW27" s="684"/>
      <c r="CX27" s="684"/>
      <c r="CY27" s="685"/>
      <c r="CZ27" s="662">
        <v>23.8</v>
      </c>
      <c r="DA27" s="686"/>
      <c r="DB27" s="686"/>
      <c r="DC27" s="692"/>
      <c r="DD27" s="666">
        <v>4194185</v>
      </c>
      <c r="DE27" s="684"/>
      <c r="DF27" s="684"/>
      <c r="DG27" s="684"/>
      <c r="DH27" s="684"/>
      <c r="DI27" s="684"/>
      <c r="DJ27" s="684"/>
      <c r="DK27" s="685"/>
      <c r="DL27" s="666">
        <v>4188317</v>
      </c>
      <c r="DM27" s="684"/>
      <c r="DN27" s="684"/>
      <c r="DO27" s="684"/>
      <c r="DP27" s="684"/>
      <c r="DQ27" s="684"/>
      <c r="DR27" s="684"/>
      <c r="DS27" s="684"/>
      <c r="DT27" s="684"/>
      <c r="DU27" s="684"/>
      <c r="DV27" s="685"/>
      <c r="DW27" s="662">
        <v>10.7</v>
      </c>
      <c r="DX27" s="686"/>
      <c r="DY27" s="686"/>
      <c r="DZ27" s="686"/>
      <c r="EA27" s="686"/>
      <c r="EB27" s="686"/>
      <c r="EC27" s="687"/>
    </row>
    <row r="28" spans="2:133" ht="11.25" customHeight="1" x14ac:dyDescent="0.2">
      <c r="B28" s="654" t="s">
        <v>298</v>
      </c>
      <c r="C28" s="655"/>
      <c r="D28" s="655"/>
      <c r="E28" s="655"/>
      <c r="F28" s="655"/>
      <c r="G28" s="655"/>
      <c r="H28" s="655"/>
      <c r="I28" s="655"/>
      <c r="J28" s="655"/>
      <c r="K28" s="655"/>
      <c r="L28" s="655"/>
      <c r="M28" s="655"/>
      <c r="N28" s="655"/>
      <c r="O28" s="655"/>
      <c r="P28" s="655"/>
      <c r="Q28" s="656"/>
      <c r="R28" s="657">
        <v>19502</v>
      </c>
      <c r="S28" s="658"/>
      <c r="T28" s="658"/>
      <c r="U28" s="658"/>
      <c r="V28" s="658"/>
      <c r="W28" s="658"/>
      <c r="X28" s="658"/>
      <c r="Y28" s="659"/>
      <c r="Z28" s="660">
        <v>0</v>
      </c>
      <c r="AA28" s="660"/>
      <c r="AB28" s="660"/>
      <c r="AC28" s="660"/>
      <c r="AD28" s="661">
        <v>19502</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299</v>
      </c>
      <c r="CE28" s="655"/>
      <c r="CF28" s="655"/>
      <c r="CG28" s="655"/>
      <c r="CH28" s="655"/>
      <c r="CI28" s="655"/>
      <c r="CJ28" s="655"/>
      <c r="CK28" s="655"/>
      <c r="CL28" s="655"/>
      <c r="CM28" s="655"/>
      <c r="CN28" s="655"/>
      <c r="CO28" s="655"/>
      <c r="CP28" s="655"/>
      <c r="CQ28" s="656"/>
      <c r="CR28" s="657">
        <v>6394874</v>
      </c>
      <c r="CS28" s="658"/>
      <c r="CT28" s="658"/>
      <c r="CU28" s="658"/>
      <c r="CV28" s="658"/>
      <c r="CW28" s="658"/>
      <c r="CX28" s="658"/>
      <c r="CY28" s="659"/>
      <c r="CZ28" s="662">
        <v>8.8000000000000007</v>
      </c>
      <c r="DA28" s="686"/>
      <c r="DB28" s="686"/>
      <c r="DC28" s="692"/>
      <c r="DD28" s="666">
        <v>6305078</v>
      </c>
      <c r="DE28" s="658"/>
      <c r="DF28" s="658"/>
      <c r="DG28" s="658"/>
      <c r="DH28" s="658"/>
      <c r="DI28" s="658"/>
      <c r="DJ28" s="658"/>
      <c r="DK28" s="659"/>
      <c r="DL28" s="666">
        <v>6289078</v>
      </c>
      <c r="DM28" s="658"/>
      <c r="DN28" s="658"/>
      <c r="DO28" s="658"/>
      <c r="DP28" s="658"/>
      <c r="DQ28" s="658"/>
      <c r="DR28" s="658"/>
      <c r="DS28" s="658"/>
      <c r="DT28" s="658"/>
      <c r="DU28" s="658"/>
      <c r="DV28" s="659"/>
      <c r="DW28" s="662">
        <v>16</v>
      </c>
      <c r="DX28" s="686"/>
      <c r="DY28" s="686"/>
      <c r="DZ28" s="686"/>
      <c r="EA28" s="686"/>
      <c r="EB28" s="686"/>
      <c r="EC28" s="687"/>
    </row>
    <row r="29" spans="2:133" ht="11.25" customHeight="1" x14ac:dyDescent="0.2">
      <c r="B29" s="654" t="s">
        <v>300</v>
      </c>
      <c r="C29" s="655"/>
      <c r="D29" s="655"/>
      <c r="E29" s="655"/>
      <c r="F29" s="655"/>
      <c r="G29" s="655"/>
      <c r="H29" s="655"/>
      <c r="I29" s="655"/>
      <c r="J29" s="655"/>
      <c r="K29" s="655"/>
      <c r="L29" s="655"/>
      <c r="M29" s="655"/>
      <c r="N29" s="655"/>
      <c r="O29" s="655"/>
      <c r="P29" s="655"/>
      <c r="Q29" s="656"/>
      <c r="R29" s="657">
        <v>174690</v>
      </c>
      <c r="S29" s="658"/>
      <c r="T29" s="658"/>
      <c r="U29" s="658"/>
      <c r="V29" s="658"/>
      <c r="W29" s="658"/>
      <c r="X29" s="658"/>
      <c r="Y29" s="659"/>
      <c r="Z29" s="660">
        <v>0.2</v>
      </c>
      <c r="AA29" s="660"/>
      <c r="AB29" s="660"/>
      <c r="AC29" s="660"/>
      <c r="AD29" s="661" t="s">
        <v>129</v>
      </c>
      <c r="AE29" s="661"/>
      <c r="AF29" s="661"/>
      <c r="AG29" s="661"/>
      <c r="AH29" s="661"/>
      <c r="AI29" s="661"/>
      <c r="AJ29" s="661"/>
      <c r="AK29" s="661"/>
      <c r="AL29" s="662" t="s">
        <v>129</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301</v>
      </c>
      <c r="CE29" s="696"/>
      <c r="CF29" s="654" t="s">
        <v>70</v>
      </c>
      <c r="CG29" s="655"/>
      <c r="CH29" s="655"/>
      <c r="CI29" s="655"/>
      <c r="CJ29" s="655"/>
      <c r="CK29" s="655"/>
      <c r="CL29" s="655"/>
      <c r="CM29" s="655"/>
      <c r="CN29" s="655"/>
      <c r="CO29" s="655"/>
      <c r="CP29" s="655"/>
      <c r="CQ29" s="656"/>
      <c r="CR29" s="657">
        <v>6394788</v>
      </c>
      <c r="CS29" s="684"/>
      <c r="CT29" s="684"/>
      <c r="CU29" s="684"/>
      <c r="CV29" s="684"/>
      <c r="CW29" s="684"/>
      <c r="CX29" s="684"/>
      <c r="CY29" s="685"/>
      <c r="CZ29" s="662">
        <v>8.8000000000000007</v>
      </c>
      <c r="DA29" s="686"/>
      <c r="DB29" s="686"/>
      <c r="DC29" s="692"/>
      <c r="DD29" s="666">
        <v>6304992</v>
      </c>
      <c r="DE29" s="684"/>
      <c r="DF29" s="684"/>
      <c r="DG29" s="684"/>
      <c r="DH29" s="684"/>
      <c r="DI29" s="684"/>
      <c r="DJ29" s="684"/>
      <c r="DK29" s="685"/>
      <c r="DL29" s="666">
        <v>6288992</v>
      </c>
      <c r="DM29" s="684"/>
      <c r="DN29" s="684"/>
      <c r="DO29" s="684"/>
      <c r="DP29" s="684"/>
      <c r="DQ29" s="684"/>
      <c r="DR29" s="684"/>
      <c r="DS29" s="684"/>
      <c r="DT29" s="684"/>
      <c r="DU29" s="684"/>
      <c r="DV29" s="685"/>
      <c r="DW29" s="662">
        <v>16</v>
      </c>
      <c r="DX29" s="686"/>
      <c r="DY29" s="686"/>
      <c r="DZ29" s="686"/>
      <c r="EA29" s="686"/>
      <c r="EB29" s="686"/>
      <c r="EC29" s="687"/>
    </row>
    <row r="30" spans="2:133" ht="11.25" customHeight="1" x14ac:dyDescent="0.2">
      <c r="B30" s="654" t="s">
        <v>302</v>
      </c>
      <c r="C30" s="655"/>
      <c r="D30" s="655"/>
      <c r="E30" s="655"/>
      <c r="F30" s="655"/>
      <c r="G30" s="655"/>
      <c r="H30" s="655"/>
      <c r="I30" s="655"/>
      <c r="J30" s="655"/>
      <c r="K30" s="655"/>
      <c r="L30" s="655"/>
      <c r="M30" s="655"/>
      <c r="N30" s="655"/>
      <c r="O30" s="655"/>
      <c r="P30" s="655"/>
      <c r="Q30" s="656"/>
      <c r="R30" s="657">
        <v>361464</v>
      </c>
      <c r="S30" s="658"/>
      <c r="T30" s="658"/>
      <c r="U30" s="658"/>
      <c r="V30" s="658"/>
      <c r="W30" s="658"/>
      <c r="X30" s="658"/>
      <c r="Y30" s="659"/>
      <c r="Z30" s="660">
        <v>0.5</v>
      </c>
      <c r="AA30" s="660"/>
      <c r="AB30" s="660"/>
      <c r="AC30" s="660"/>
      <c r="AD30" s="661">
        <v>54613</v>
      </c>
      <c r="AE30" s="661"/>
      <c r="AF30" s="661"/>
      <c r="AG30" s="661"/>
      <c r="AH30" s="661"/>
      <c r="AI30" s="661"/>
      <c r="AJ30" s="661"/>
      <c r="AK30" s="661"/>
      <c r="AL30" s="662">
        <v>0.1</v>
      </c>
      <c r="AM30" s="663"/>
      <c r="AN30" s="663"/>
      <c r="AO30" s="664"/>
      <c r="AP30" s="639" t="s">
        <v>220</v>
      </c>
      <c r="AQ30" s="640"/>
      <c r="AR30" s="640"/>
      <c r="AS30" s="640"/>
      <c r="AT30" s="640"/>
      <c r="AU30" s="640"/>
      <c r="AV30" s="640"/>
      <c r="AW30" s="640"/>
      <c r="AX30" s="640"/>
      <c r="AY30" s="640"/>
      <c r="AZ30" s="640"/>
      <c r="BA30" s="640"/>
      <c r="BB30" s="640"/>
      <c r="BC30" s="640"/>
      <c r="BD30" s="640"/>
      <c r="BE30" s="640"/>
      <c r="BF30" s="641"/>
      <c r="BG30" s="639" t="s">
        <v>303</v>
      </c>
      <c r="BH30" s="693"/>
      <c r="BI30" s="693"/>
      <c r="BJ30" s="693"/>
      <c r="BK30" s="693"/>
      <c r="BL30" s="693"/>
      <c r="BM30" s="693"/>
      <c r="BN30" s="693"/>
      <c r="BO30" s="693"/>
      <c r="BP30" s="693"/>
      <c r="BQ30" s="694"/>
      <c r="BR30" s="639" t="s">
        <v>304</v>
      </c>
      <c r="BS30" s="693"/>
      <c r="BT30" s="693"/>
      <c r="BU30" s="693"/>
      <c r="BV30" s="693"/>
      <c r="BW30" s="693"/>
      <c r="BX30" s="693"/>
      <c r="BY30" s="693"/>
      <c r="BZ30" s="693"/>
      <c r="CA30" s="693"/>
      <c r="CB30" s="694"/>
      <c r="CD30" s="697"/>
      <c r="CE30" s="698"/>
      <c r="CF30" s="654" t="s">
        <v>305</v>
      </c>
      <c r="CG30" s="655"/>
      <c r="CH30" s="655"/>
      <c r="CI30" s="655"/>
      <c r="CJ30" s="655"/>
      <c r="CK30" s="655"/>
      <c r="CL30" s="655"/>
      <c r="CM30" s="655"/>
      <c r="CN30" s="655"/>
      <c r="CO30" s="655"/>
      <c r="CP30" s="655"/>
      <c r="CQ30" s="656"/>
      <c r="CR30" s="657">
        <v>6207572</v>
      </c>
      <c r="CS30" s="658"/>
      <c r="CT30" s="658"/>
      <c r="CU30" s="658"/>
      <c r="CV30" s="658"/>
      <c r="CW30" s="658"/>
      <c r="CX30" s="658"/>
      <c r="CY30" s="659"/>
      <c r="CZ30" s="662">
        <v>8.5</v>
      </c>
      <c r="DA30" s="686"/>
      <c r="DB30" s="686"/>
      <c r="DC30" s="692"/>
      <c r="DD30" s="666">
        <v>6121752</v>
      </c>
      <c r="DE30" s="658"/>
      <c r="DF30" s="658"/>
      <c r="DG30" s="658"/>
      <c r="DH30" s="658"/>
      <c r="DI30" s="658"/>
      <c r="DJ30" s="658"/>
      <c r="DK30" s="659"/>
      <c r="DL30" s="666">
        <v>6105752</v>
      </c>
      <c r="DM30" s="658"/>
      <c r="DN30" s="658"/>
      <c r="DO30" s="658"/>
      <c r="DP30" s="658"/>
      <c r="DQ30" s="658"/>
      <c r="DR30" s="658"/>
      <c r="DS30" s="658"/>
      <c r="DT30" s="658"/>
      <c r="DU30" s="658"/>
      <c r="DV30" s="659"/>
      <c r="DW30" s="662">
        <v>15.5</v>
      </c>
      <c r="DX30" s="686"/>
      <c r="DY30" s="686"/>
      <c r="DZ30" s="686"/>
      <c r="EA30" s="686"/>
      <c r="EB30" s="686"/>
      <c r="EC30" s="687"/>
    </row>
    <row r="31" spans="2:133" ht="11.25" customHeight="1" x14ac:dyDescent="0.2">
      <c r="B31" s="654" t="s">
        <v>306</v>
      </c>
      <c r="C31" s="655"/>
      <c r="D31" s="655"/>
      <c r="E31" s="655"/>
      <c r="F31" s="655"/>
      <c r="G31" s="655"/>
      <c r="H31" s="655"/>
      <c r="I31" s="655"/>
      <c r="J31" s="655"/>
      <c r="K31" s="655"/>
      <c r="L31" s="655"/>
      <c r="M31" s="655"/>
      <c r="N31" s="655"/>
      <c r="O31" s="655"/>
      <c r="P31" s="655"/>
      <c r="Q31" s="656"/>
      <c r="R31" s="657">
        <v>492875</v>
      </c>
      <c r="S31" s="658"/>
      <c r="T31" s="658"/>
      <c r="U31" s="658"/>
      <c r="V31" s="658"/>
      <c r="W31" s="658"/>
      <c r="X31" s="658"/>
      <c r="Y31" s="659"/>
      <c r="Z31" s="660">
        <v>0.6</v>
      </c>
      <c r="AA31" s="660"/>
      <c r="AB31" s="660"/>
      <c r="AC31" s="660"/>
      <c r="AD31" s="661" t="s">
        <v>129</v>
      </c>
      <c r="AE31" s="661"/>
      <c r="AF31" s="661"/>
      <c r="AG31" s="661"/>
      <c r="AH31" s="661"/>
      <c r="AI31" s="661"/>
      <c r="AJ31" s="661"/>
      <c r="AK31" s="661"/>
      <c r="AL31" s="662" t="s">
        <v>129</v>
      </c>
      <c r="AM31" s="663"/>
      <c r="AN31" s="663"/>
      <c r="AO31" s="664"/>
      <c r="AP31" s="705" t="s">
        <v>307</v>
      </c>
      <c r="AQ31" s="706"/>
      <c r="AR31" s="706"/>
      <c r="AS31" s="706"/>
      <c r="AT31" s="711" t="s">
        <v>308</v>
      </c>
      <c r="AU31" s="356"/>
      <c r="AV31" s="356"/>
      <c r="AW31" s="356"/>
      <c r="AX31" s="643" t="s">
        <v>187</v>
      </c>
      <c r="AY31" s="644"/>
      <c r="AZ31" s="644"/>
      <c r="BA31" s="644"/>
      <c r="BB31" s="644"/>
      <c r="BC31" s="644"/>
      <c r="BD31" s="644"/>
      <c r="BE31" s="644"/>
      <c r="BF31" s="645"/>
      <c r="BG31" s="704">
        <v>98.8</v>
      </c>
      <c r="BH31" s="701"/>
      <c r="BI31" s="701"/>
      <c r="BJ31" s="701"/>
      <c r="BK31" s="701"/>
      <c r="BL31" s="701"/>
      <c r="BM31" s="652">
        <v>95.2</v>
      </c>
      <c r="BN31" s="701"/>
      <c r="BO31" s="701"/>
      <c r="BP31" s="701"/>
      <c r="BQ31" s="702"/>
      <c r="BR31" s="704">
        <v>98.4</v>
      </c>
      <c r="BS31" s="701"/>
      <c r="BT31" s="701"/>
      <c r="BU31" s="701"/>
      <c r="BV31" s="701"/>
      <c r="BW31" s="701"/>
      <c r="BX31" s="652">
        <v>94.5</v>
      </c>
      <c r="BY31" s="701"/>
      <c r="BZ31" s="701"/>
      <c r="CA31" s="701"/>
      <c r="CB31" s="702"/>
      <c r="CD31" s="697"/>
      <c r="CE31" s="698"/>
      <c r="CF31" s="654" t="s">
        <v>309</v>
      </c>
      <c r="CG31" s="655"/>
      <c r="CH31" s="655"/>
      <c r="CI31" s="655"/>
      <c r="CJ31" s="655"/>
      <c r="CK31" s="655"/>
      <c r="CL31" s="655"/>
      <c r="CM31" s="655"/>
      <c r="CN31" s="655"/>
      <c r="CO31" s="655"/>
      <c r="CP31" s="655"/>
      <c r="CQ31" s="656"/>
      <c r="CR31" s="657">
        <v>187216</v>
      </c>
      <c r="CS31" s="684"/>
      <c r="CT31" s="684"/>
      <c r="CU31" s="684"/>
      <c r="CV31" s="684"/>
      <c r="CW31" s="684"/>
      <c r="CX31" s="684"/>
      <c r="CY31" s="685"/>
      <c r="CZ31" s="662">
        <v>0.3</v>
      </c>
      <c r="DA31" s="686"/>
      <c r="DB31" s="686"/>
      <c r="DC31" s="692"/>
      <c r="DD31" s="666">
        <v>183240</v>
      </c>
      <c r="DE31" s="684"/>
      <c r="DF31" s="684"/>
      <c r="DG31" s="684"/>
      <c r="DH31" s="684"/>
      <c r="DI31" s="684"/>
      <c r="DJ31" s="684"/>
      <c r="DK31" s="685"/>
      <c r="DL31" s="666">
        <v>183240</v>
      </c>
      <c r="DM31" s="684"/>
      <c r="DN31" s="684"/>
      <c r="DO31" s="684"/>
      <c r="DP31" s="684"/>
      <c r="DQ31" s="684"/>
      <c r="DR31" s="684"/>
      <c r="DS31" s="684"/>
      <c r="DT31" s="684"/>
      <c r="DU31" s="684"/>
      <c r="DV31" s="685"/>
      <c r="DW31" s="662">
        <v>0.5</v>
      </c>
      <c r="DX31" s="686"/>
      <c r="DY31" s="686"/>
      <c r="DZ31" s="686"/>
      <c r="EA31" s="686"/>
      <c r="EB31" s="686"/>
      <c r="EC31" s="687"/>
    </row>
    <row r="32" spans="2:133" ht="11.25" customHeight="1" x14ac:dyDescent="0.2">
      <c r="B32" s="654" t="s">
        <v>310</v>
      </c>
      <c r="C32" s="655"/>
      <c r="D32" s="655"/>
      <c r="E32" s="655"/>
      <c r="F32" s="655"/>
      <c r="G32" s="655"/>
      <c r="H32" s="655"/>
      <c r="I32" s="655"/>
      <c r="J32" s="655"/>
      <c r="K32" s="655"/>
      <c r="L32" s="655"/>
      <c r="M32" s="655"/>
      <c r="N32" s="655"/>
      <c r="O32" s="655"/>
      <c r="P32" s="655"/>
      <c r="Q32" s="656"/>
      <c r="R32" s="657">
        <v>14802987</v>
      </c>
      <c r="S32" s="658"/>
      <c r="T32" s="658"/>
      <c r="U32" s="658"/>
      <c r="V32" s="658"/>
      <c r="W32" s="658"/>
      <c r="X32" s="658"/>
      <c r="Y32" s="659"/>
      <c r="Z32" s="660">
        <v>19.3</v>
      </c>
      <c r="AA32" s="660"/>
      <c r="AB32" s="660"/>
      <c r="AC32" s="660"/>
      <c r="AD32" s="661" t="s">
        <v>129</v>
      </c>
      <c r="AE32" s="661"/>
      <c r="AF32" s="661"/>
      <c r="AG32" s="661"/>
      <c r="AH32" s="661"/>
      <c r="AI32" s="661"/>
      <c r="AJ32" s="661"/>
      <c r="AK32" s="661"/>
      <c r="AL32" s="662" t="s">
        <v>129</v>
      </c>
      <c r="AM32" s="663"/>
      <c r="AN32" s="663"/>
      <c r="AO32" s="664"/>
      <c r="AP32" s="707"/>
      <c r="AQ32" s="708"/>
      <c r="AR32" s="708"/>
      <c r="AS32" s="708"/>
      <c r="AT32" s="712"/>
      <c r="AU32" s="211" t="s">
        <v>311</v>
      </c>
      <c r="AX32" s="654" t="s">
        <v>312</v>
      </c>
      <c r="AY32" s="655"/>
      <c r="AZ32" s="655"/>
      <c r="BA32" s="655"/>
      <c r="BB32" s="655"/>
      <c r="BC32" s="655"/>
      <c r="BD32" s="655"/>
      <c r="BE32" s="655"/>
      <c r="BF32" s="656"/>
      <c r="BG32" s="714">
        <v>98.8</v>
      </c>
      <c r="BH32" s="684"/>
      <c r="BI32" s="684"/>
      <c r="BJ32" s="684"/>
      <c r="BK32" s="684"/>
      <c r="BL32" s="684"/>
      <c r="BM32" s="663">
        <v>95.1</v>
      </c>
      <c r="BN32" s="684"/>
      <c r="BO32" s="684"/>
      <c r="BP32" s="684"/>
      <c r="BQ32" s="703"/>
      <c r="BR32" s="714">
        <v>98.6</v>
      </c>
      <c r="BS32" s="684"/>
      <c r="BT32" s="684"/>
      <c r="BU32" s="684"/>
      <c r="BV32" s="684"/>
      <c r="BW32" s="684"/>
      <c r="BX32" s="663">
        <v>94.6</v>
      </c>
      <c r="BY32" s="684"/>
      <c r="BZ32" s="684"/>
      <c r="CA32" s="684"/>
      <c r="CB32" s="703"/>
      <c r="CD32" s="699"/>
      <c r="CE32" s="700"/>
      <c r="CF32" s="654" t="s">
        <v>313</v>
      </c>
      <c r="CG32" s="655"/>
      <c r="CH32" s="655"/>
      <c r="CI32" s="655"/>
      <c r="CJ32" s="655"/>
      <c r="CK32" s="655"/>
      <c r="CL32" s="655"/>
      <c r="CM32" s="655"/>
      <c r="CN32" s="655"/>
      <c r="CO32" s="655"/>
      <c r="CP32" s="655"/>
      <c r="CQ32" s="656"/>
      <c r="CR32" s="657">
        <v>86</v>
      </c>
      <c r="CS32" s="658"/>
      <c r="CT32" s="658"/>
      <c r="CU32" s="658"/>
      <c r="CV32" s="658"/>
      <c r="CW32" s="658"/>
      <c r="CX32" s="658"/>
      <c r="CY32" s="659"/>
      <c r="CZ32" s="662">
        <v>0</v>
      </c>
      <c r="DA32" s="686"/>
      <c r="DB32" s="686"/>
      <c r="DC32" s="692"/>
      <c r="DD32" s="666">
        <v>86</v>
      </c>
      <c r="DE32" s="658"/>
      <c r="DF32" s="658"/>
      <c r="DG32" s="658"/>
      <c r="DH32" s="658"/>
      <c r="DI32" s="658"/>
      <c r="DJ32" s="658"/>
      <c r="DK32" s="659"/>
      <c r="DL32" s="666">
        <v>86</v>
      </c>
      <c r="DM32" s="658"/>
      <c r="DN32" s="658"/>
      <c r="DO32" s="658"/>
      <c r="DP32" s="658"/>
      <c r="DQ32" s="658"/>
      <c r="DR32" s="658"/>
      <c r="DS32" s="658"/>
      <c r="DT32" s="658"/>
      <c r="DU32" s="658"/>
      <c r="DV32" s="659"/>
      <c r="DW32" s="662">
        <v>0</v>
      </c>
      <c r="DX32" s="686"/>
      <c r="DY32" s="686"/>
      <c r="DZ32" s="686"/>
      <c r="EA32" s="686"/>
      <c r="EB32" s="686"/>
      <c r="EC32" s="687"/>
    </row>
    <row r="33" spans="2:133" ht="11.25" customHeight="1" x14ac:dyDescent="0.2">
      <c r="B33" s="688" t="s">
        <v>314</v>
      </c>
      <c r="C33" s="689"/>
      <c r="D33" s="689"/>
      <c r="E33" s="689"/>
      <c r="F33" s="689"/>
      <c r="G33" s="689"/>
      <c r="H33" s="689"/>
      <c r="I33" s="689"/>
      <c r="J33" s="689"/>
      <c r="K33" s="689"/>
      <c r="L33" s="689"/>
      <c r="M33" s="689"/>
      <c r="N33" s="689"/>
      <c r="O33" s="689"/>
      <c r="P33" s="689"/>
      <c r="Q33" s="690"/>
      <c r="R33" s="657" t="s">
        <v>129</v>
      </c>
      <c r="S33" s="658"/>
      <c r="T33" s="658"/>
      <c r="U33" s="658"/>
      <c r="V33" s="658"/>
      <c r="W33" s="658"/>
      <c r="X33" s="658"/>
      <c r="Y33" s="659"/>
      <c r="Z33" s="660" t="s">
        <v>129</v>
      </c>
      <c r="AA33" s="660"/>
      <c r="AB33" s="660"/>
      <c r="AC33" s="660"/>
      <c r="AD33" s="661" t="s">
        <v>129</v>
      </c>
      <c r="AE33" s="661"/>
      <c r="AF33" s="661"/>
      <c r="AG33" s="661"/>
      <c r="AH33" s="661"/>
      <c r="AI33" s="661"/>
      <c r="AJ33" s="661"/>
      <c r="AK33" s="661"/>
      <c r="AL33" s="662" t="s">
        <v>129</v>
      </c>
      <c r="AM33" s="663"/>
      <c r="AN33" s="663"/>
      <c r="AO33" s="664"/>
      <c r="AP33" s="709"/>
      <c r="AQ33" s="710"/>
      <c r="AR33" s="710"/>
      <c r="AS33" s="710"/>
      <c r="AT33" s="713"/>
      <c r="AU33" s="357"/>
      <c r="AV33" s="357"/>
      <c r="AW33" s="357"/>
      <c r="AX33" s="675" t="s">
        <v>315</v>
      </c>
      <c r="AY33" s="676"/>
      <c r="AZ33" s="676"/>
      <c r="BA33" s="676"/>
      <c r="BB33" s="676"/>
      <c r="BC33" s="676"/>
      <c r="BD33" s="676"/>
      <c r="BE33" s="676"/>
      <c r="BF33" s="677"/>
      <c r="BG33" s="715">
        <v>98.6</v>
      </c>
      <c r="BH33" s="716"/>
      <c r="BI33" s="716"/>
      <c r="BJ33" s="716"/>
      <c r="BK33" s="716"/>
      <c r="BL33" s="716"/>
      <c r="BM33" s="717">
        <v>94.8</v>
      </c>
      <c r="BN33" s="716"/>
      <c r="BO33" s="716"/>
      <c r="BP33" s="716"/>
      <c r="BQ33" s="718"/>
      <c r="BR33" s="715">
        <v>98</v>
      </c>
      <c r="BS33" s="716"/>
      <c r="BT33" s="716"/>
      <c r="BU33" s="716"/>
      <c r="BV33" s="716"/>
      <c r="BW33" s="716"/>
      <c r="BX33" s="717">
        <v>93.9</v>
      </c>
      <c r="BY33" s="716"/>
      <c r="BZ33" s="716"/>
      <c r="CA33" s="716"/>
      <c r="CB33" s="718"/>
      <c r="CD33" s="654" t="s">
        <v>316</v>
      </c>
      <c r="CE33" s="655"/>
      <c r="CF33" s="655"/>
      <c r="CG33" s="655"/>
      <c r="CH33" s="655"/>
      <c r="CI33" s="655"/>
      <c r="CJ33" s="655"/>
      <c r="CK33" s="655"/>
      <c r="CL33" s="655"/>
      <c r="CM33" s="655"/>
      <c r="CN33" s="655"/>
      <c r="CO33" s="655"/>
      <c r="CP33" s="655"/>
      <c r="CQ33" s="656"/>
      <c r="CR33" s="657">
        <v>31504702</v>
      </c>
      <c r="CS33" s="684"/>
      <c r="CT33" s="684"/>
      <c r="CU33" s="684"/>
      <c r="CV33" s="684"/>
      <c r="CW33" s="684"/>
      <c r="CX33" s="684"/>
      <c r="CY33" s="685"/>
      <c r="CZ33" s="662">
        <v>43.2</v>
      </c>
      <c r="DA33" s="686"/>
      <c r="DB33" s="686"/>
      <c r="DC33" s="692"/>
      <c r="DD33" s="666">
        <v>22285026</v>
      </c>
      <c r="DE33" s="684"/>
      <c r="DF33" s="684"/>
      <c r="DG33" s="684"/>
      <c r="DH33" s="684"/>
      <c r="DI33" s="684"/>
      <c r="DJ33" s="684"/>
      <c r="DK33" s="685"/>
      <c r="DL33" s="666">
        <v>13933215</v>
      </c>
      <c r="DM33" s="684"/>
      <c r="DN33" s="684"/>
      <c r="DO33" s="684"/>
      <c r="DP33" s="684"/>
      <c r="DQ33" s="684"/>
      <c r="DR33" s="684"/>
      <c r="DS33" s="684"/>
      <c r="DT33" s="684"/>
      <c r="DU33" s="684"/>
      <c r="DV33" s="685"/>
      <c r="DW33" s="662">
        <v>35.5</v>
      </c>
      <c r="DX33" s="686"/>
      <c r="DY33" s="686"/>
      <c r="DZ33" s="686"/>
      <c r="EA33" s="686"/>
      <c r="EB33" s="686"/>
      <c r="EC33" s="687"/>
    </row>
    <row r="34" spans="2:133" ht="11.25" customHeight="1" x14ac:dyDescent="0.2">
      <c r="B34" s="654" t="s">
        <v>317</v>
      </c>
      <c r="C34" s="655"/>
      <c r="D34" s="655"/>
      <c r="E34" s="655"/>
      <c r="F34" s="655"/>
      <c r="G34" s="655"/>
      <c r="H34" s="655"/>
      <c r="I34" s="655"/>
      <c r="J34" s="655"/>
      <c r="K34" s="655"/>
      <c r="L34" s="655"/>
      <c r="M34" s="655"/>
      <c r="N34" s="655"/>
      <c r="O34" s="655"/>
      <c r="P34" s="655"/>
      <c r="Q34" s="656"/>
      <c r="R34" s="657">
        <v>4747026</v>
      </c>
      <c r="S34" s="658"/>
      <c r="T34" s="658"/>
      <c r="U34" s="658"/>
      <c r="V34" s="658"/>
      <c r="W34" s="658"/>
      <c r="X34" s="658"/>
      <c r="Y34" s="659"/>
      <c r="Z34" s="660">
        <v>6.2</v>
      </c>
      <c r="AA34" s="660"/>
      <c r="AB34" s="660"/>
      <c r="AC34" s="660"/>
      <c r="AD34" s="661" t="s">
        <v>129</v>
      </c>
      <c r="AE34" s="661"/>
      <c r="AF34" s="661"/>
      <c r="AG34" s="661"/>
      <c r="AH34" s="661"/>
      <c r="AI34" s="661"/>
      <c r="AJ34" s="661"/>
      <c r="AK34" s="661"/>
      <c r="AL34" s="662" t="s">
        <v>129</v>
      </c>
      <c r="AM34" s="663"/>
      <c r="AN34" s="663"/>
      <c r="AO34" s="664"/>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4" t="s">
        <v>318</v>
      </c>
      <c r="CE34" s="655"/>
      <c r="CF34" s="655"/>
      <c r="CG34" s="655"/>
      <c r="CH34" s="655"/>
      <c r="CI34" s="655"/>
      <c r="CJ34" s="655"/>
      <c r="CK34" s="655"/>
      <c r="CL34" s="655"/>
      <c r="CM34" s="655"/>
      <c r="CN34" s="655"/>
      <c r="CO34" s="655"/>
      <c r="CP34" s="655"/>
      <c r="CQ34" s="656"/>
      <c r="CR34" s="657">
        <v>10021071</v>
      </c>
      <c r="CS34" s="658"/>
      <c r="CT34" s="658"/>
      <c r="CU34" s="658"/>
      <c r="CV34" s="658"/>
      <c r="CW34" s="658"/>
      <c r="CX34" s="658"/>
      <c r="CY34" s="659"/>
      <c r="CZ34" s="662">
        <v>13.7</v>
      </c>
      <c r="DA34" s="686"/>
      <c r="DB34" s="686"/>
      <c r="DC34" s="692"/>
      <c r="DD34" s="666">
        <v>6860936</v>
      </c>
      <c r="DE34" s="658"/>
      <c r="DF34" s="658"/>
      <c r="DG34" s="658"/>
      <c r="DH34" s="658"/>
      <c r="DI34" s="658"/>
      <c r="DJ34" s="658"/>
      <c r="DK34" s="659"/>
      <c r="DL34" s="666">
        <v>6446990</v>
      </c>
      <c r="DM34" s="658"/>
      <c r="DN34" s="658"/>
      <c r="DO34" s="658"/>
      <c r="DP34" s="658"/>
      <c r="DQ34" s="658"/>
      <c r="DR34" s="658"/>
      <c r="DS34" s="658"/>
      <c r="DT34" s="658"/>
      <c r="DU34" s="658"/>
      <c r="DV34" s="659"/>
      <c r="DW34" s="662">
        <v>16.399999999999999</v>
      </c>
      <c r="DX34" s="686"/>
      <c r="DY34" s="686"/>
      <c r="DZ34" s="686"/>
      <c r="EA34" s="686"/>
      <c r="EB34" s="686"/>
      <c r="EC34" s="687"/>
    </row>
    <row r="35" spans="2:133" ht="11.25" customHeight="1" x14ac:dyDescent="0.2">
      <c r="B35" s="654" t="s">
        <v>319</v>
      </c>
      <c r="C35" s="655"/>
      <c r="D35" s="655"/>
      <c r="E35" s="655"/>
      <c r="F35" s="655"/>
      <c r="G35" s="655"/>
      <c r="H35" s="655"/>
      <c r="I35" s="655"/>
      <c r="J35" s="655"/>
      <c r="K35" s="655"/>
      <c r="L35" s="655"/>
      <c r="M35" s="655"/>
      <c r="N35" s="655"/>
      <c r="O35" s="655"/>
      <c r="P35" s="655"/>
      <c r="Q35" s="656"/>
      <c r="R35" s="657">
        <v>301606</v>
      </c>
      <c r="S35" s="658"/>
      <c r="T35" s="658"/>
      <c r="U35" s="658"/>
      <c r="V35" s="658"/>
      <c r="W35" s="658"/>
      <c r="X35" s="658"/>
      <c r="Y35" s="659"/>
      <c r="Z35" s="660">
        <v>0.4</v>
      </c>
      <c r="AA35" s="660"/>
      <c r="AB35" s="660"/>
      <c r="AC35" s="660"/>
      <c r="AD35" s="661">
        <v>117991</v>
      </c>
      <c r="AE35" s="661"/>
      <c r="AF35" s="661"/>
      <c r="AG35" s="661"/>
      <c r="AH35" s="661"/>
      <c r="AI35" s="661"/>
      <c r="AJ35" s="661"/>
      <c r="AK35" s="661"/>
      <c r="AL35" s="662">
        <v>0.3</v>
      </c>
      <c r="AM35" s="663"/>
      <c r="AN35" s="663"/>
      <c r="AO35" s="664"/>
      <c r="AP35" s="216"/>
      <c r="AQ35" s="639" t="s">
        <v>320</v>
      </c>
      <c r="AR35" s="640"/>
      <c r="AS35" s="640"/>
      <c r="AT35" s="640"/>
      <c r="AU35" s="640"/>
      <c r="AV35" s="640"/>
      <c r="AW35" s="640"/>
      <c r="AX35" s="640"/>
      <c r="AY35" s="640"/>
      <c r="AZ35" s="640"/>
      <c r="BA35" s="640"/>
      <c r="BB35" s="640"/>
      <c r="BC35" s="640"/>
      <c r="BD35" s="640"/>
      <c r="BE35" s="640"/>
      <c r="BF35" s="641"/>
      <c r="BG35" s="639" t="s">
        <v>321</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322</v>
      </c>
      <c r="CE35" s="655"/>
      <c r="CF35" s="655"/>
      <c r="CG35" s="655"/>
      <c r="CH35" s="655"/>
      <c r="CI35" s="655"/>
      <c r="CJ35" s="655"/>
      <c r="CK35" s="655"/>
      <c r="CL35" s="655"/>
      <c r="CM35" s="655"/>
      <c r="CN35" s="655"/>
      <c r="CO35" s="655"/>
      <c r="CP35" s="655"/>
      <c r="CQ35" s="656"/>
      <c r="CR35" s="657">
        <v>182517</v>
      </c>
      <c r="CS35" s="684"/>
      <c r="CT35" s="684"/>
      <c r="CU35" s="684"/>
      <c r="CV35" s="684"/>
      <c r="CW35" s="684"/>
      <c r="CX35" s="684"/>
      <c r="CY35" s="685"/>
      <c r="CZ35" s="662">
        <v>0.3</v>
      </c>
      <c r="DA35" s="686"/>
      <c r="DB35" s="686"/>
      <c r="DC35" s="692"/>
      <c r="DD35" s="666">
        <v>143083</v>
      </c>
      <c r="DE35" s="684"/>
      <c r="DF35" s="684"/>
      <c r="DG35" s="684"/>
      <c r="DH35" s="684"/>
      <c r="DI35" s="684"/>
      <c r="DJ35" s="684"/>
      <c r="DK35" s="685"/>
      <c r="DL35" s="666">
        <v>138907</v>
      </c>
      <c r="DM35" s="684"/>
      <c r="DN35" s="684"/>
      <c r="DO35" s="684"/>
      <c r="DP35" s="684"/>
      <c r="DQ35" s="684"/>
      <c r="DR35" s="684"/>
      <c r="DS35" s="684"/>
      <c r="DT35" s="684"/>
      <c r="DU35" s="684"/>
      <c r="DV35" s="685"/>
      <c r="DW35" s="662">
        <v>0.4</v>
      </c>
      <c r="DX35" s="686"/>
      <c r="DY35" s="686"/>
      <c r="DZ35" s="686"/>
      <c r="EA35" s="686"/>
      <c r="EB35" s="686"/>
      <c r="EC35" s="687"/>
    </row>
    <row r="36" spans="2:133" ht="11.25" customHeight="1" x14ac:dyDescent="0.2">
      <c r="B36" s="654" t="s">
        <v>323</v>
      </c>
      <c r="C36" s="655"/>
      <c r="D36" s="655"/>
      <c r="E36" s="655"/>
      <c r="F36" s="655"/>
      <c r="G36" s="655"/>
      <c r="H36" s="655"/>
      <c r="I36" s="655"/>
      <c r="J36" s="655"/>
      <c r="K36" s="655"/>
      <c r="L36" s="655"/>
      <c r="M36" s="655"/>
      <c r="N36" s="655"/>
      <c r="O36" s="655"/>
      <c r="P36" s="655"/>
      <c r="Q36" s="656"/>
      <c r="R36" s="657">
        <v>858032</v>
      </c>
      <c r="S36" s="658"/>
      <c r="T36" s="658"/>
      <c r="U36" s="658"/>
      <c r="V36" s="658"/>
      <c r="W36" s="658"/>
      <c r="X36" s="658"/>
      <c r="Y36" s="659"/>
      <c r="Z36" s="660">
        <v>1.1000000000000001</v>
      </c>
      <c r="AA36" s="660"/>
      <c r="AB36" s="660"/>
      <c r="AC36" s="660"/>
      <c r="AD36" s="661" t="s">
        <v>129</v>
      </c>
      <c r="AE36" s="661"/>
      <c r="AF36" s="661"/>
      <c r="AG36" s="661"/>
      <c r="AH36" s="661"/>
      <c r="AI36" s="661"/>
      <c r="AJ36" s="661"/>
      <c r="AK36" s="661"/>
      <c r="AL36" s="662" t="s">
        <v>129</v>
      </c>
      <c r="AM36" s="663"/>
      <c r="AN36" s="663"/>
      <c r="AO36" s="664"/>
      <c r="AP36" s="216"/>
      <c r="AQ36" s="719" t="s">
        <v>324</v>
      </c>
      <c r="AR36" s="720"/>
      <c r="AS36" s="720"/>
      <c r="AT36" s="720"/>
      <c r="AU36" s="720"/>
      <c r="AV36" s="720"/>
      <c r="AW36" s="720"/>
      <c r="AX36" s="720"/>
      <c r="AY36" s="721"/>
      <c r="AZ36" s="646">
        <v>7869143</v>
      </c>
      <c r="BA36" s="647"/>
      <c r="BB36" s="647"/>
      <c r="BC36" s="647"/>
      <c r="BD36" s="647"/>
      <c r="BE36" s="647"/>
      <c r="BF36" s="722"/>
      <c r="BG36" s="643" t="s">
        <v>325</v>
      </c>
      <c r="BH36" s="644"/>
      <c r="BI36" s="644"/>
      <c r="BJ36" s="644"/>
      <c r="BK36" s="644"/>
      <c r="BL36" s="644"/>
      <c r="BM36" s="644"/>
      <c r="BN36" s="644"/>
      <c r="BO36" s="644"/>
      <c r="BP36" s="644"/>
      <c r="BQ36" s="644"/>
      <c r="BR36" s="644"/>
      <c r="BS36" s="644"/>
      <c r="BT36" s="644"/>
      <c r="BU36" s="645"/>
      <c r="BV36" s="646">
        <v>425061</v>
      </c>
      <c r="BW36" s="647"/>
      <c r="BX36" s="647"/>
      <c r="BY36" s="647"/>
      <c r="BZ36" s="647"/>
      <c r="CA36" s="647"/>
      <c r="CB36" s="722"/>
      <c r="CD36" s="654" t="s">
        <v>326</v>
      </c>
      <c r="CE36" s="655"/>
      <c r="CF36" s="655"/>
      <c r="CG36" s="655"/>
      <c r="CH36" s="655"/>
      <c r="CI36" s="655"/>
      <c r="CJ36" s="655"/>
      <c r="CK36" s="655"/>
      <c r="CL36" s="655"/>
      <c r="CM36" s="655"/>
      <c r="CN36" s="655"/>
      <c r="CO36" s="655"/>
      <c r="CP36" s="655"/>
      <c r="CQ36" s="656"/>
      <c r="CR36" s="657">
        <v>5890278</v>
      </c>
      <c r="CS36" s="658"/>
      <c r="CT36" s="658"/>
      <c r="CU36" s="658"/>
      <c r="CV36" s="658"/>
      <c r="CW36" s="658"/>
      <c r="CX36" s="658"/>
      <c r="CY36" s="659"/>
      <c r="CZ36" s="662">
        <v>8.1</v>
      </c>
      <c r="DA36" s="686"/>
      <c r="DB36" s="686"/>
      <c r="DC36" s="692"/>
      <c r="DD36" s="666">
        <v>5220972</v>
      </c>
      <c r="DE36" s="658"/>
      <c r="DF36" s="658"/>
      <c r="DG36" s="658"/>
      <c r="DH36" s="658"/>
      <c r="DI36" s="658"/>
      <c r="DJ36" s="658"/>
      <c r="DK36" s="659"/>
      <c r="DL36" s="666">
        <v>2928060</v>
      </c>
      <c r="DM36" s="658"/>
      <c r="DN36" s="658"/>
      <c r="DO36" s="658"/>
      <c r="DP36" s="658"/>
      <c r="DQ36" s="658"/>
      <c r="DR36" s="658"/>
      <c r="DS36" s="658"/>
      <c r="DT36" s="658"/>
      <c r="DU36" s="658"/>
      <c r="DV36" s="659"/>
      <c r="DW36" s="662">
        <v>7.5</v>
      </c>
      <c r="DX36" s="686"/>
      <c r="DY36" s="686"/>
      <c r="DZ36" s="686"/>
      <c r="EA36" s="686"/>
      <c r="EB36" s="686"/>
      <c r="EC36" s="687"/>
    </row>
    <row r="37" spans="2:133" ht="11.25" customHeight="1" x14ac:dyDescent="0.2">
      <c r="B37" s="654" t="s">
        <v>327</v>
      </c>
      <c r="C37" s="655"/>
      <c r="D37" s="655"/>
      <c r="E37" s="655"/>
      <c r="F37" s="655"/>
      <c r="G37" s="655"/>
      <c r="H37" s="655"/>
      <c r="I37" s="655"/>
      <c r="J37" s="655"/>
      <c r="K37" s="655"/>
      <c r="L37" s="655"/>
      <c r="M37" s="655"/>
      <c r="N37" s="655"/>
      <c r="O37" s="655"/>
      <c r="P37" s="655"/>
      <c r="Q37" s="656"/>
      <c r="R37" s="657">
        <v>1464443</v>
      </c>
      <c r="S37" s="658"/>
      <c r="T37" s="658"/>
      <c r="U37" s="658"/>
      <c r="V37" s="658"/>
      <c r="W37" s="658"/>
      <c r="X37" s="658"/>
      <c r="Y37" s="659"/>
      <c r="Z37" s="660">
        <v>1.9</v>
      </c>
      <c r="AA37" s="660"/>
      <c r="AB37" s="660"/>
      <c r="AC37" s="660"/>
      <c r="AD37" s="661" t="s">
        <v>129</v>
      </c>
      <c r="AE37" s="661"/>
      <c r="AF37" s="661"/>
      <c r="AG37" s="661"/>
      <c r="AH37" s="661"/>
      <c r="AI37" s="661"/>
      <c r="AJ37" s="661"/>
      <c r="AK37" s="661"/>
      <c r="AL37" s="662" t="s">
        <v>129</v>
      </c>
      <c r="AM37" s="663"/>
      <c r="AN37" s="663"/>
      <c r="AO37" s="664"/>
      <c r="AQ37" s="723" t="s">
        <v>328</v>
      </c>
      <c r="AR37" s="724"/>
      <c r="AS37" s="724"/>
      <c r="AT37" s="724"/>
      <c r="AU37" s="724"/>
      <c r="AV37" s="724"/>
      <c r="AW37" s="724"/>
      <c r="AX37" s="724"/>
      <c r="AY37" s="725"/>
      <c r="AZ37" s="657">
        <v>2005355</v>
      </c>
      <c r="BA37" s="658"/>
      <c r="BB37" s="658"/>
      <c r="BC37" s="658"/>
      <c r="BD37" s="684"/>
      <c r="BE37" s="684"/>
      <c r="BF37" s="703"/>
      <c r="BG37" s="654" t="s">
        <v>329</v>
      </c>
      <c r="BH37" s="655"/>
      <c r="BI37" s="655"/>
      <c r="BJ37" s="655"/>
      <c r="BK37" s="655"/>
      <c r="BL37" s="655"/>
      <c r="BM37" s="655"/>
      <c r="BN37" s="655"/>
      <c r="BO37" s="655"/>
      <c r="BP37" s="655"/>
      <c r="BQ37" s="655"/>
      <c r="BR37" s="655"/>
      <c r="BS37" s="655"/>
      <c r="BT37" s="655"/>
      <c r="BU37" s="656"/>
      <c r="BV37" s="657">
        <v>425061</v>
      </c>
      <c r="BW37" s="658"/>
      <c r="BX37" s="658"/>
      <c r="BY37" s="658"/>
      <c r="BZ37" s="658"/>
      <c r="CA37" s="658"/>
      <c r="CB37" s="667"/>
      <c r="CD37" s="654" t="s">
        <v>330</v>
      </c>
      <c r="CE37" s="655"/>
      <c r="CF37" s="655"/>
      <c r="CG37" s="655"/>
      <c r="CH37" s="655"/>
      <c r="CI37" s="655"/>
      <c r="CJ37" s="655"/>
      <c r="CK37" s="655"/>
      <c r="CL37" s="655"/>
      <c r="CM37" s="655"/>
      <c r="CN37" s="655"/>
      <c r="CO37" s="655"/>
      <c r="CP37" s="655"/>
      <c r="CQ37" s="656"/>
      <c r="CR37" s="657">
        <v>202400</v>
      </c>
      <c r="CS37" s="684"/>
      <c r="CT37" s="684"/>
      <c r="CU37" s="684"/>
      <c r="CV37" s="684"/>
      <c r="CW37" s="684"/>
      <c r="CX37" s="684"/>
      <c r="CY37" s="685"/>
      <c r="CZ37" s="662">
        <v>0.3</v>
      </c>
      <c r="DA37" s="686"/>
      <c r="DB37" s="686"/>
      <c r="DC37" s="692"/>
      <c r="DD37" s="666">
        <v>202400</v>
      </c>
      <c r="DE37" s="684"/>
      <c r="DF37" s="684"/>
      <c r="DG37" s="684"/>
      <c r="DH37" s="684"/>
      <c r="DI37" s="684"/>
      <c r="DJ37" s="684"/>
      <c r="DK37" s="685"/>
      <c r="DL37" s="666">
        <v>145931</v>
      </c>
      <c r="DM37" s="684"/>
      <c r="DN37" s="684"/>
      <c r="DO37" s="684"/>
      <c r="DP37" s="684"/>
      <c r="DQ37" s="684"/>
      <c r="DR37" s="684"/>
      <c r="DS37" s="684"/>
      <c r="DT37" s="684"/>
      <c r="DU37" s="684"/>
      <c r="DV37" s="685"/>
      <c r="DW37" s="662">
        <v>0.4</v>
      </c>
      <c r="DX37" s="686"/>
      <c r="DY37" s="686"/>
      <c r="DZ37" s="686"/>
      <c r="EA37" s="686"/>
      <c r="EB37" s="686"/>
      <c r="EC37" s="687"/>
    </row>
    <row r="38" spans="2:133" ht="11.25" customHeight="1" x14ac:dyDescent="0.2">
      <c r="B38" s="654" t="s">
        <v>331</v>
      </c>
      <c r="C38" s="655"/>
      <c r="D38" s="655"/>
      <c r="E38" s="655"/>
      <c r="F38" s="655"/>
      <c r="G38" s="655"/>
      <c r="H38" s="655"/>
      <c r="I38" s="655"/>
      <c r="J38" s="655"/>
      <c r="K38" s="655"/>
      <c r="L38" s="655"/>
      <c r="M38" s="655"/>
      <c r="N38" s="655"/>
      <c r="O38" s="655"/>
      <c r="P38" s="655"/>
      <c r="Q38" s="656"/>
      <c r="R38" s="657">
        <v>4876124</v>
      </c>
      <c r="S38" s="658"/>
      <c r="T38" s="658"/>
      <c r="U38" s="658"/>
      <c r="V38" s="658"/>
      <c r="W38" s="658"/>
      <c r="X38" s="658"/>
      <c r="Y38" s="659"/>
      <c r="Z38" s="660">
        <v>6.4</v>
      </c>
      <c r="AA38" s="660"/>
      <c r="AB38" s="660"/>
      <c r="AC38" s="660"/>
      <c r="AD38" s="661" t="s">
        <v>129</v>
      </c>
      <c r="AE38" s="661"/>
      <c r="AF38" s="661"/>
      <c r="AG38" s="661"/>
      <c r="AH38" s="661"/>
      <c r="AI38" s="661"/>
      <c r="AJ38" s="661"/>
      <c r="AK38" s="661"/>
      <c r="AL38" s="662" t="s">
        <v>129</v>
      </c>
      <c r="AM38" s="663"/>
      <c r="AN38" s="663"/>
      <c r="AO38" s="664"/>
      <c r="AQ38" s="723" t="s">
        <v>332</v>
      </c>
      <c r="AR38" s="724"/>
      <c r="AS38" s="724"/>
      <c r="AT38" s="724"/>
      <c r="AU38" s="724"/>
      <c r="AV38" s="724"/>
      <c r="AW38" s="724"/>
      <c r="AX38" s="724"/>
      <c r="AY38" s="725"/>
      <c r="AZ38" s="657">
        <v>111166</v>
      </c>
      <c r="BA38" s="658"/>
      <c r="BB38" s="658"/>
      <c r="BC38" s="658"/>
      <c r="BD38" s="684"/>
      <c r="BE38" s="684"/>
      <c r="BF38" s="703"/>
      <c r="BG38" s="654" t="s">
        <v>333</v>
      </c>
      <c r="BH38" s="655"/>
      <c r="BI38" s="655"/>
      <c r="BJ38" s="655"/>
      <c r="BK38" s="655"/>
      <c r="BL38" s="655"/>
      <c r="BM38" s="655"/>
      <c r="BN38" s="655"/>
      <c r="BO38" s="655"/>
      <c r="BP38" s="655"/>
      <c r="BQ38" s="655"/>
      <c r="BR38" s="655"/>
      <c r="BS38" s="655"/>
      <c r="BT38" s="655"/>
      <c r="BU38" s="656"/>
      <c r="BV38" s="657">
        <v>22142</v>
      </c>
      <c r="BW38" s="658"/>
      <c r="BX38" s="658"/>
      <c r="BY38" s="658"/>
      <c r="BZ38" s="658"/>
      <c r="CA38" s="658"/>
      <c r="CB38" s="667"/>
      <c r="CD38" s="654" t="s">
        <v>334</v>
      </c>
      <c r="CE38" s="655"/>
      <c r="CF38" s="655"/>
      <c r="CG38" s="655"/>
      <c r="CH38" s="655"/>
      <c r="CI38" s="655"/>
      <c r="CJ38" s="655"/>
      <c r="CK38" s="655"/>
      <c r="CL38" s="655"/>
      <c r="CM38" s="655"/>
      <c r="CN38" s="655"/>
      <c r="CO38" s="655"/>
      <c r="CP38" s="655"/>
      <c r="CQ38" s="656"/>
      <c r="CR38" s="657">
        <v>5740999</v>
      </c>
      <c r="CS38" s="658"/>
      <c r="CT38" s="658"/>
      <c r="CU38" s="658"/>
      <c r="CV38" s="658"/>
      <c r="CW38" s="658"/>
      <c r="CX38" s="658"/>
      <c r="CY38" s="659"/>
      <c r="CZ38" s="662">
        <v>7.9</v>
      </c>
      <c r="DA38" s="686"/>
      <c r="DB38" s="686"/>
      <c r="DC38" s="692"/>
      <c r="DD38" s="666">
        <v>4487973</v>
      </c>
      <c r="DE38" s="658"/>
      <c r="DF38" s="658"/>
      <c r="DG38" s="658"/>
      <c r="DH38" s="658"/>
      <c r="DI38" s="658"/>
      <c r="DJ38" s="658"/>
      <c r="DK38" s="659"/>
      <c r="DL38" s="666">
        <v>4419258</v>
      </c>
      <c r="DM38" s="658"/>
      <c r="DN38" s="658"/>
      <c r="DO38" s="658"/>
      <c r="DP38" s="658"/>
      <c r="DQ38" s="658"/>
      <c r="DR38" s="658"/>
      <c r="DS38" s="658"/>
      <c r="DT38" s="658"/>
      <c r="DU38" s="658"/>
      <c r="DV38" s="659"/>
      <c r="DW38" s="662">
        <v>11.2</v>
      </c>
      <c r="DX38" s="686"/>
      <c r="DY38" s="686"/>
      <c r="DZ38" s="686"/>
      <c r="EA38" s="686"/>
      <c r="EB38" s="686"/>
      <c r="EC38" s="687"/>
    </row>
    <row r="39" spans="2:133" ht="11.25" customHeight="1" x14ac:dyDescent="0.2">
      <c r="B39" s="654" t="s">
        <v>335</v>
      </c>
      <c r="C39" s="655"/>
      <c r="D39" s="655"/>
      <c r="E39" s="655"/>
      <c r="F39" s="655"/>
      <c r="G39" s="655"/>
      <c r="H39" s="655"/>
      <c r="I39" s="655"/>
      <c r="J39" s="655"/>
      <c r="K39" s="655"/>
      <c r="L39" s="655"/>
      <c r="M39" s="655"/>
      <c r="N39" s="655"/>
      <c r="O39" s="655"/>
      <c r="P39" s="655"/>
      <c r="Q39" s="656"/>
      <c r="R39" s="657">
        <v>4571784</v>
      </c>
      <c r="S39" s="658"/>
      <c r="T39" s="658"/>
      <c r="U39" s="658"/>
      <c r="V39" s="658"/>
      <c r="W39" s="658"/>
      <c r="X39" s="658"/>
      <c r="Y39" s="659"/>
      <c r="Z39" s="660">
        <v>6</v>
      </c>
      <c r="AA39" s="660"/>
      <c r="AB39" s="660"/>
      <c r="AC39" s="660"/>
      <c r="AD39" s="661">
        <v>456</v>
      </c>
      <c r="AE39" s="661"/>
      <c r="AF39" s="661"/>
      <c r="AG39" s="661"/>
      <c r="AH39" s="661"/>
      <c r="AI39" s="661"/>
      <c r="AJ39" s="661"/>
      <c r="AK39" s="661"/>
      <c r="AL39" s="662">
        <v>0</v>
      </c>
      <c r="AM39" s="663"/>
      <c r="AN39" s="663"/>
      <c r="AO39" s="664"/>
      <c r="AQ39" s="723" t="s">
        <v>336</v>
      </c>
      <c r="AR39" s="724"/>
      <c r="AS39" s="724"/>
      <c r="AT39" s="724"/>
      <c r="AU39" s="724"/>
      <c r="AV39" s="724"/>
      <c r="AW39" s="724"/>
      <c r="AX39" s="724"/>
      <c r="AY39" s="725"/>
      <c r="AZ39" s="657">
        <v>52979</v>
      </c>
      <c r="BA39" s="658"/>
      <c r="BB39" s="658"/>
      <c r="BC39" s="658"/>
      <c r="BD39" s="684"/>
      <c r="BE39" s="684"/>
      <c r="BF39" s="703"/>
      <c r="BG39" s="654" t="s">
        <v>337</v>
      </c>
      <c r="BH39" s="655"/>
      <c r="BI39" s="655"/>
      <c r="BJ39" s="655"/>
      <c r="BK39" s="655"/>
      <c r="BL39" s="655"/>
      <c r="BM39" s="655"/>
      <c r="BN39" s="655"/>
      <c r="BO39" s="655"/>
      <c r="BP39" s="655"/>
      <c r="BQ39" s="655"/>
      <c r="BR39" s="655"/>
      <c r="BS39" s="655"/>
      <c r="BT39" s="655"/>
      <c r="BU39" s="656"/>
      <c r="BV39" s="657">
        <v>35005</v>
      </c>
      <c r="BW39" s="658"/>
      <c r="BX39" s="658"/>
      <c r="BY39" s="658"/>
      <c r="BZ39" s="658"/>
      <c r="CA39" s="658"/>
      <c r="CB39" s="667"/>
      <c r="CD39" s="654" t="s">
        <v>338</v>
      </c>
      <c r="CE39" s="655"/>
      <c r="CF39" s="655"/>
      <c r="CG39" s="655"/>
      <c r="CH39" s="655"/>
      <c r="CI39" s="655"/>
      <c r="CJ39" s="655"/>
      <c r="CK39" s="655"/>
      <c r="CL39" s="655"/>
      <c r="CM39" s="655"/>
      <c r="CN39" s="655"/>
      <c r="CO39" s="655"/>
      <c r="CP39" s="655"/>
      <c r="CQ39" s="656"/>
      <c r="CR39" s="657">
        <v>6100837</v>
      </c>
      <c r="CS39" s="684"/>
      <c r="CT39" s="684"/>
      <c r="CU39" s="684"/>
      <c r="CV39" s="684"/>
      <c r="CW39" s="684"/>
      <c r="CX39" s="684"/>
      <c r="CY39" s="685"/>
      <c r="CZ39" s="662">
        <v>8.4</v>
      </c>
      <c r="DA39" s="686"/>
      <c r="DB39" s="686"/>
      <c r="DC39" s="692"/>
      <c r="DD39" s="666">
        <v>5572062</v>
      </c>
      <c r="DE39" s="684"/>
      <c r="DF39" s="684"/>
      <c r="DG39" s="684"/>
      <c r="DH39" s="684"/>
      <c r="DI39" s="684"/>
      <c r="DJ39" s="684"/>
      <c r="DK39" s="685"/>
      <c r="DL39" s="666" t="s">
        <v>129</v>
      </c>
      <c r="DM39" s="684"/>
      <c r="DN39" s="684"/>
      <c r="DO39" s="684"/>
      <c r="DP39" s="684"/>
      <c r="DQ39" s="684"/>
      <c r="DR39" s="684"/>
      <c r="DS39" s="684"/>
      <c r="DT39" s="684"/>
      <c r="DU39" s="684"/>
      <c r="DV39" s="685"/>
      <c r="DW39" s="662" t="s">
        <v>129</v>
      </c>
      <c r="DX39" s="686"/>
      <c r="DY39" s="686"/>
      <c r="DZ39" s="686"/>
      <c r="EA39" s="686"/>
      <c r="EB39" s="686"/>
      <c r="EC39" s="687"/>
    </row>
    <row r="40" spans="2:133" ht="11.25" customHeight="1" x14ac:dyDescent="0.2">
      <c r="B40" s="654" t="s">
        <v>339</v>
      </c>
      <c r="C40" s="655"/>
      <c r="D40" s="655"/>
      <c r="E40" s="655"/>
      <c r="F40" s="655"/>
      <c r="G40" s="655"/>
      <c r="H40" s="655"/>
      <c r="I40" s="655"/>
      <c r="J40" s="655"/>
      <c r="K40" s="655"/>
      <c r="L40" s="655"/>
      <c r="M40" s="655"/>
      <c r="N40" s="655"/>
      <c r="O40" s="655"/>
      <c r="P40" s="655"/>
      <c r="Q40" s="656"/>
      <c r="R40" s="657">
        <v>5679400</v>
      </c>
      <c r="S40" s="658"/>
      <c r="T40" s="658"/>
      <c r="U40" s="658"/>
      <c r="V40" s="658"/>
      <c r="W40" s="658"/>
      <c r="X40" s="658"/>
      <c r="Y40" s="659"/>
      <c r="Z40" s="660">
        <v>7.4</v>
      </c>
      <c r="AA40" s="660"/>
      <c r="AB40" s="660"/>
      <c r="AC40" s="660"/>
      <c r="AD40" s="661" t="s">
        <v>129</v>
      </c>
      <c r="AE40" s="661"/>
      <c r="AF40" s="661"/>
      <c r="AG40" s="661"/>
      <c r="AH40" s="661"/>
      <c r="AI40" s="661"/>
      <c r="AJ40" s="661"/>
      <c r="AK40" s="661"/>
      <c r="AL40" s="662" t="s">
        <v>129</v>
      </c>
      <c r="AM40" s="663"/>
      <c r="AN40" s="663"/>
      <c r="AO40" s="664"/>
      <c r="AQ40" s="723" t="s">
        <v>340</v>
      </c>
      <c r="AR40" s="724"/>
      <c r="AS40" s="724"/>
      <c r="AT40" s="724"/>
      <c r="AU40" s="724"/>
      <c r="AV40" s="724"/>
      <c r="AW40" s="724"/>
      <c r="AX40" s="724"/>
      <c r="AY40" s="725"/>
      <c r="AZ40" s="657">
        <v>11623</v>
      </c>
      <c r="BA40" s="658"/>
      <c r="BB40" s="658"/>
      <c r="BC40" s="658"/>
      <c r="BD40" s="684"/>
      <c r="BE40" s="684"/>
      <c r="BF40" s="703"/>
      <c r="BG40" s="707" t="s">
        <v>341</v>
      </c>
      <c r="BH40" s="708"/>
      <c r="BI40" s="708"/>
      <c r="BJ40" s="708"/>
      <c r="BK40" s="708"/>
      <c r="BL40" s="360"/>
      <c r="BM40" s="655" t="s">
        <v>342</v>
      </c>
      <c r="BN40" s="655"/>
      <c r="BO40" s="655"/>
      <c r="BP40" s="655"/>
      <c r="BQ40" s="655"/>
      <c r="BR40" s="655"/>
      <c r="BS40" s="655"/>
      <c r="BT40" s="655"/>
      <c r="BU40" s="656"/>
      <c r="BV40" s="657">
        <v>114</v>
      </c>
      <c r="BW40" s="658"/>
      <c r="BX40" s="658"/>
      <c r="BY40" s="658"/>
      <c r="BZ40" s="658"/>
      <c r="CA40" s="658"/>
      <c r="CB40" s="667"/>
      <c r="CD40" s="654" t="s">
        <v>343</v>
      </c>
      <c r="CE40" s="655"/>
      <c r="CF40" s="655"/>
      <c r="CG40" s="655"/>
      <c r="CH40" s="655"/>
      <c r="CI40" s="655"/>
      <c r="CJ40" s="655"/>
      <c r="CK40" s="655"/>
      <c r="CL40" s="655"/>
      <c r="CM40" s="655"/>
      <c r="CN40" s="655"/>
      <c r="CO40" s="655"/>
      <c r="CP40" s="655"/>
      <c r="CQ40" s="656"/>
      <c r="CR40" s="657">
        <v>3569000</v>
      </c>
      <c r="CS40" s="658"/>
      <c r="CT40" s="658"/>
      <c r="CU40" s="658"/>
      <c r="CV40" s="658"/>
      <c r="CW40" s="658"/>
      <c r="CX40" s="658"/>
      <c r="CY40" s="659"/>
      <c r="CZ40" s="662">
        <v>4.9000000000000004</v>
      </c>
      <c r="DA40" s="686"/>
      <c r="DB40" s="686"/>
      <c r="DC40" s="692"/>
      <c r="DD40" s="666" t="s">
        <v>129</v>
      </c>
      <c r="DE40" s="658"/>
      <c r="DF40" s="658"/>
      <c r="DG40" s="658"/>
      <c r="DH40" s="658"/>
      <c r="DI40" s="658"/>
      <c r="DJ40" s="658"/>
      <c r="DK40" s="659"/>
      <c r="DL40" s="666" t="s">
        <v>129</v>
      </c>
      <c r="DM40" s="658"/>
      <c r="DN40" s="658"/>
      <c r="DO40" s="658"/>
      <c r="DP40" s="658"/>
      <c r="DQ40" s="658"/>
      <c r="DR40" s="658"/>
      <c r="DS40" s="658"/>
      <c r="DT40" s="658"/>
      <c r="DU40" s="658"/>
      <c r="DV40" s="659"/>
      <c r="DW40" s="662" t="s">
        <v>129</v>
      </c>
      <c r="DX40" s="686"/>
      <c r="DY40" s="686"/>
      <c r="DZ40" s="686"/>
      <c r="EA40" s="686"/>
      <c r="EB40" s="686"/>
      <c r="EC40" s="687"/>
    </row>
    <row r="41" spans="2:133" ht="11.25" customHeight="1" x14ac:dyDescent="0.2">
      <c r="B41" s="654" t="s">
        <v>344</v>
      </c>
      <c r="C41" s="655"/>
      <c r="D41" s="655"/>
      <c r="E41" s="655"/>
      <c r="F41" s="655"/>
      <c r="G41" s="655"/>
      <c r="H41" s="655"/>
      <c r="I41" s="655"/>
      <c r="J41" s="655"/>
      <c r="K41" s="655"/>
      <c r="L41" s="655"/>
      <c r="M41" s="655"/>
      <c r="N41" s="655"/>
      <c r="O41" s="655"/>
      <c r="P41" s="655"/>
      <c r="Q41" s="656"/>
      <c r="R41" s="657" t="s">
        <v>129</v>
      </c>
      <c r="S41" s="658"/>
      <c r="T41" s="658"/>
      <c r="U41" s="658"/>
      <c r="V41" s="658"/>
      <c r="W41" s="658"/>
      <c r="X41" s="658"/>
      <c r="Y41" s="659"/>
      <c r="Z41" s="660" t="s">
        <v>129</v>
      </c>
      <c r="AA41" s="660"/>
      <c r="AB41" s="660"/>
      <c r="AC41" s="660"/>
      <c r="AD41" s="661" t="s">
        <v>129</v>
      </c>
      <c r="AE41" s="661"/>
      <c r="AF41" s="661"/>
      <c r="AG41" s="661"/>
      <c r="AH41" s="661"/>
      <c r="AI41" s="661"/>
      <c r="AJ41" s="661"/>
      <c r="AK41" s="661"/>
      <c r="AL41" s="662" t="s">
        <v>129</v>
      </c>
      <c r="AM41" s="663"/>
      <c r="AN41" s="663"/>
      <c r="AO41" s="664"/>
      <c r="AQ41" s="723" t="s">
        <v>345</v>
      </c>
      <c r="AR41" s="724"/>
      <c r="AS41" s="724"/>
      <c r="AT41" s="724"/>
      <c r="AU41" s="724"/>
      <c r="AV41" s="724"/>
      <c r="AW41" s="724"/>
      <c r="AX41" s="724"/>
      <c r="AY41" s="725"/>
      <c r="AZ41" s="657">
        <v>1357448</v>
      </c>
      <c r="BA41" s="658"/>
      <c r="BB41" s="658"/>
      <c r="BC41" s="658"/>
      <c r="BD41" s="684"/>
      <c r="BE41" s="684"/>
      <c r="BF41" s="703"/>
      <c r="BG41" s="707"/>
      <c r="BH41" s="708"/>
      <c r="BI41" s="708"/>
      <c r="BJ41" s="708"/>
      <c r="BK41" s="708"/>
      <c r="BL41" s="360"/>
      <c r="BM41" s="655" t="s">
        <v>346</v>
      </c>
      <c r="BN41" s="655"/>
      <c r="BO41" s="655"/>
      <c r="BP41" s="655"/>
      <c r="BQ41" s="655"/>
      <c r="BR41" s="655"/>
      <c r="BS41" s="655"/>
      <c r="BT41" s="655"/>
      <c r="BU41" s="656"/>
      <c r="BV41" s="657" t="s">
        <v>129</v>
      </c>
      <c r="BW41" s="658"/>
      <c r="BX41" s="658"/>
      <c r="BY41" s="658"/>
      <c r="BZ41" s="658"/>
      <c r="CA41" s="658"/>
      <c r="CB41" s="667"/>
      <c r="CD41" s="654" t="s">
        <v>347</v>
      </c>
      <c r="CE41" s="655"/>
      <c r="CF41" s="655"/>
      <c r="CG41" s="655"/>
      <c r="CH41" s="655"/>
      <c r="CI41" s="655"/>
      <c r="CJ41" s="655"/>
      <c r="CK41" s="655"/>
      <c r="CL41" s="655"/>
      <c r="CM41" s="655"/>
      <c r="CN41" s="655"/>
      <c r="CO41" s="655"/>
      <c r="CP41" s="655"/>
      <c r="CQ41" s="656"/>
      <c r="CR41" s="657" t="s">
        <v>129</v>
      </c>
      <c r="CS41" s="684"/>
      <c r="CT41" s="684"/>
      <c r="CU41" s="684"/>
      <c r="CV41" s="684"/>
      <c r="CW41" s="684"/>
      <c r="CX41" s="684"/>
      <c r="CY41" s="685"/>
      <c r="CZ41" s="662" t="s">
        <v>129</v>
      </c>
      <c r="DA41" s="686"/>
      <c r="DB41" s="686"/>
      <c r="DC41" s="692"/>
      <c r="DD41" s="666" t="s">
        <v>129</v>
      </c>
      <c r="DE41" s="684"/>
      <c r="DF41" s="684"/>
      <c r="DG41" s="684"/>
      <c r="DH41" s="684"/>
      <c r="DI41" s="684"/>
      <c r="DJ41" s="684"/>
      <c r="DK41" s="685"/>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2">
      <c r="B42" s="654" t="s">
        <v>348</v>
      </c>
      <c r="C42" s="655"/>
      <c r="D42" s="655"/>
      <c r="E42" s="655"/>
      <c r="F42" s="655"/>
      <c r="G42" s="655"/>
      <c r="H42" s="655"/>
      <c r="I42" s="655"/>
      <c r="J42" s="655"/>
      <c r="K42" s="655"/>
      <c r="L42" s="655"/>
      <c r="M42" s="655"/>
      <c r="N42" s="655"/>
      <c r="O42" s="655"/>
      <c r="P42" s="655"/>
      <c r="Q42" s="656"/>
      <c r="R42" s="657" t="s">
        <v>129</v>
      </c>
      <c r="S42" s="658"/>
      <c r="T42" s="658"/>
      <c r="U42" s="658"/>
      <c r="V42" s="658"/>
      <c r="W42" s="658"/>
      <c r="X42" s="658"/>
      <c r="Y42" s="659"/>
      <c r="Z42" s="660" t="s">
        <v>129</v>
      </c>
      <c r="AA42" s="660"/>
      <c r="AB42" s="660"/>
      <c r="AC42" s="660"/>
      <c r="AD42" s="661" t="s">
        <v>129</v>
      </c>
      <c r="AE42" s="661"/>
      <c r="AF42" s="661"/>
      <c r="AG42" s="661"/>
      <c r="AH42" s="661"/>
      <c r="AI42" s="661"/>
      <c r="AJ42" s="661"/>
      <c r="AK42" s="661"/>
      <c r="AL42" s="662" t="s">
        <v>129</v>
      </c>
      <c r="AM42" s="663"/>
      <c r="AN42" s="663"/>
      <c r="AO42" s="664"/>
      <c r="AQ42" s="729" t="s">
        <v>349</v>
      </c>
      <c r="AR42" s="730"/>
      <c r="AS42" s="730"/>
      <c r="AT42" s="730"/>
      <c r="AU42" s="730"/>
      <c r="AV42" s="730"/>
      <c r="AW42" s="730"/>
      <c r="AX42" s="730"/>
      <c r="AY42" s="731"/>
      <c r="AZ42" s="735">
        <v>4330572</v>
      </c>
      <c r="BA42" s="736"/>
      <c r="BB42" s="736"/>
      <c r="BC42" s="736"/>
      <c r="BD42" s="716"/>
      <c r="BE42" s="716"/>
      <c r="BF42" s="718"/>
      <c r="BG42" s="709"/>
      <c r="BH42" s="710"/>
      <c r="BI42" s="710"/>
      <c r="BJ42" s="710"/>
      <c r="BK42" s="710"/>
      <c r="BL42" s="358"/>
      <c r="BM42" s="676" t="s">
        <v>350</v>
      </c>
      <c r="BN42" s="676"/>
      <c r="BO42" s="676"/>
      <c r="BP42" s="676"/>
      <c r="BQ42" s="676"/>
      <c r="BR42" s="676"/>
      <c r="BS42" s="676"/>
      <c r="BT42" s="676"/>
      <c r="BU42" s="677"/>
      <c r="BV42" s="735">
        <v>345</v>
      </c>
      <c r="BW42" s="736"/>
      <c r="BX42" s="736"/>
      <c r="BY42" s="736"/>
      <c r="BZ42" s="736"/>
      <c r="CA42" s="736"/>
      <c r="CB42" s="742"/>
      <c r="CD42" s="654" t="s">
        <v>351</v>
      </c>
      <c r="CE42" s="655"/>
      <c r="CF42" s="655"/>
      <c r="CG42" s="655"/>
      <c r="CH42" s="655"/>
      <c r="CI42" s="655"/>
      <c r="CJ42" s="655"/>
      <c r="CK42" s="655"/>
      <c r="CL42" s="655"/>
      <c r="CM42" s="655"/>
      <c r="CN42" s="655"/>
      <c r="CO42" s="655"/>
      <c r="CP42" s="655"/>
      <c r="CQ42" s="656"/>
      <c r="CR42" s="657">
        <v>6303882</v>
      </c>
      <c r="CS42" s="684"/>
      <c r="CT42" s="684"/>
      <c r="CU42" s="684"/>
      <c r="CV42" s="684"/>
      <c r="CW42" s="684"/>
      <c r="CX42" s="684"/>
      <c r="CY42" s="685"/>
      <c r="CZ42" s="662">
        <v>8.6</v>
      </c>
      <c r="DA42" s="686"/>
      <c r="DB42" s="686"/>
      <c r="DC42" s="692"/>
      <c r="DD42" s="666">
        <v>1806375</v>
      </c>
      <c r="DE42" s="684"/>
      <c r="DF42" s="684"/>
      <c r="DG42" s="684"/>
      <c r="DH42" s="684"/>
      <c r="DI42" s="684"/>
      <c r="DJ42" s="684"/>
      <c r="DK42" s="685"/>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2">
      <c r="B43" s="654" t="s">
        <v>352</v>
      </c>
      <c r="C43" s="655"/>
      <c r="D43" s="655"/>
      <c r="E43" s="655"/>
      <c r="F43" s="655"/>
      <c r="G43" s="655"/>
      <c r="H43" s="655"/>
      <c r="I43" s="655"/>
      <c r="J43" s="655"/>
      <c r="K43" s="655"/>
      <c r="L43" s="655"/>
      <c r="M43" s="655"/>
      <c r="N43" s="655"/>
      <c r="O43" s="655"/>
      <c r="P43" s="655"/>
      <c r="Q43" s="656"/>
      <c r="R43" s="657">
        <v>2792800</v>
      </c>
      <c r="S43" s="658"/>
      <c r="T43" s="658"/>
      <c r="U43" s="658"/>
      <c r="V43" s="658"/>
      <c r="W43" s="658"/>
      <c r="X43" s="658"/>
      <c r="Y43" s="659"/>
      <c r="Z43" s="660">
        <v>3.6</v>
      </c>
      <c r="AA43" s="660"/>
      <c r="AB43" s="660"/>
      <c r="AC43" s="660"/>
      <c r="AD43" s="661" t="s">
        <v>129</v>
      </c>
      <c r="AE43" s="661"/>
      <c r="AF43" s="661"/>
      <c r="AG43" s="661"/>
      <c r="AH43" s="661"/>
      <c r="AI43" s="661"/>
      <c r="AJ43" s="661"/>
      <c r="AK43" s="661"/>
      <c r="AL43" s="662" t="s">
        <v>129</v>
      </c>
      <c r="AM43" s="663"/>
      <c r="AN43" s="663"/>
      <c r="AO43" s="664"/>
      <c r="CD43" s="654" t="s">
        <v>353</v>
      </c>
      <c r="CE43" s="655"/>
      <c r="CF43" s="655"/>
      <c r="CG43" s="655"/>
      <c r="CH43" s="655"/>
      <c r="CI43" s="655"/>
      <c r="CJ43" s="655"/>
      <c r="CK43" s="655"/>
      <c r="CL43" s="655"/>
      <c r="CM43" s="655"/>
      <c r="CN43" s="655"/>
      <c r="CO43" s="655"/>
      <c r="CP43" s="655"/>
      <c r="CQ43" s="656"/>
      <c r="CR43" s="657">
        <v>298149</v>
      </c>
      <c r="CS43" s="684"/>
      <c r="CT43" s="684"/>
      <c r="CU43" s="684"/>
      <c r="CV43" s="684"/>
      <c r="CW43" s="684"/>
      <c r="CX43" s="684"/>
      <c r="CY43" s="685"/>
      <c r="CZ43" s="662">
        <v>0.4</v>
      </c>
      <c r="DA43" s="686"/>
      <c r="DB43" s="686"/>
      <c r="DC43" s="692"/>
      <c r="DD43" s="666">
        <v>298149</v>
      </c>
      <c r="DE43" s="684"/>
      <c r="DF43" s="684"/>
      <c r="DG43" s="684"/>
      <c r="DH43" s="684"/>
      <c r="DI43" s="684"/>
      <c r="DJ43" s="684"/>
      <c r="DK43" s="685"/>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2">
      <c r="B44" s="675" t="s">
        <v>354</v>
      </c>
      <c r="C44" s="676"/>
      <c r="D44" s="676"/>
      <c r="E44" s="676"/>
      <c r="F44" s="676"/>
      <c r="G44" s="676"/>
      <c r="H44" s="676"/>
      <c r="I44" s="676"/>
      <c r="J44" s="676"/>
      <c r="K44" s="676"/>
      <c r="L44" s="676"/>
      <c r="M44" s="676"/>
      <c r="N44" s="676"/>
      <c r="O44" s="676"/>
      <c r="P44" s="676"/>
      <c r="Q44" s="677"/>
      <c r="R44" s="735">
        <v>76665057</v>
      </c>
      <c r="S44" s="736"/>
      <c r="T44" s="736"/>
      <c r="U44" s="736"/>
      <c r="V44" s="736"/>
      <c r="W44" s="736"/>
      <c r="X44" s="736"/>
      <c r="Y44" s="737"/>
      <c r="Z44" s="738">
        <v>100</v>
      </c>
      <c r="AA44" s="738"/>
      <c r="AB44" s="738"/>
      <c r="AC44" s="738"/>
      <c r="AD44" s="739">
        <v>36500894</v>
      </c>
      <c r="AE44" s="739"/>
      <c r="AF44" s="739"/>
      <c r="AG44" s="739"/>
      <c r="AH44" s="739"/>
      <c r="AI44" s="739"/>
      <c r="AJ44" s="739"/>
      <c r="AK44" s="739"/>
      <c r="AL44" s="740">
        <v>100</v>
      </c>
      <c r="AM44" s="717"/>
      <c r="AN44" s="717"/>
      <c r="AO44" s="741"/>
      <c r="CD44" s="695" t="s">
        <v>301</v>
      </c>
      <c r="CE44" s="696"/>
      <c r="CF44" s="654" t="s">
        <v>355</v>
      </c>
      <c r="CG44" s="655"/>
      <c r="CH44" s="655"/>
      <c r="CI44" s="655"/>
      <c r="CJ44" s="655"/>
      <c r="CK44" s="655"/>
      <c r="CL44" s="655"/>
      <c r="CM44" s="655"/>
      <c r="CN44" s="655"/>
      <c r="CO44" s="655"/>
      <c r="CP44" s="655"/>
      <c r="CQ44" s="656"/>
      <c r="CR44" s="657">
        <v>6110055</v>
      </c>
      <c r="CS44" s="658"/>
      <c r="CT44" s="658"/>
      <c r="CU44" s="658"/>
      <c r="CV44" s="658"/>
      <c r="CW44" s="658"/>
      <c r="CX44" s="658"/>
      <c r="CY44" s="659"/>
      <c r="CZ44" s="662">
        <v>8.4</v>
      </c>
      <c r="DA44" s="663"/>
      <c r="DB44" s="663"/>
      <c r="DC44" s="669"/>
      <c r="DD44" s="666">
        <v>1786305</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2">
      <c r="CD45" s="697"/>
      <c r="CE45" s="698"/>
      <c r="CF45" s="654" t="s">
        <v>356</v>
      </c>
      <c r="CG45" s="655"/>
      <c r="CH45" s="655"/>
      <c r="CI45" s="655"/>
      <c r="CJ45" s="655"/>
      <c r="CK45" s="655"/>
      <c r="CL45" s="655"/>
      <c r="CM45" s="655"/>
      <c r="CN45" s="655"/>
      <c r="CO45" s="655"/>
      <c r="CP45" s="655"/>
      <c r="CQ45" s="656"/>
      <c r="CR45" s="657">
        <v>2177311</v>
      </c>
      <c r="CS45" s="684"/>
      <c r="CT45" s="684"/>
      <c r="CU45" s="684"/>
      <c r="CV45" s="684"/>
      <c r="CW45" s="684"/>
      <c r="CX45" s="684"/>
      <c r="CY45" s="685"/>
      <c r="CZ45" s="662">
        <v>3</v>
      </c>
      <c r="DA45" s="686"/>
      <c r="DB45" s="686"/>
      <c r="DC45" s="692"/>
      <c r="DD45" s="666">
        <v>191187</v>
      </c>
      <c r="DE45" s="684"/>
      <c r="DF45" s="684"/>
      <c r="DG45" s="684"/>
      <c r="DH45" s="684"/>
      <c r="DI45" s="684"/>
      <c r="DJ45" s="684"/>
      <c r="DK45" s="685"/>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2">
      <c r="B46" s="211" t="s">
        <v>357</v>
      </c>
      <c r="CD46" s="697"/>
      <c r="CE46" s="698"/>
      <c r="CF46" s="654" t="s">
        <v>358</v>
      </c>
      <c r="CG46" s="655"/>
      <c r="CH46" s="655"/>
      <c r="CI46" s="655"/>
      <c r="CJ46" s="655"/>
      <c r="CK46" s="655"/>
      <c r="CL46" s="655"/>
      <c r="CM46" s="655"/>
      <c r="CN46" s="655"/>
      <c r="CO46" s="655"/>
      <c r="CP46" s="655"/>
      <c r="CQ46" s="656"/>
      <c r="CR46" s="657">
        <v>3872129</v>
      </c>
      <c r="CS46" s="658"/>
      <c r="CT46" s="658"/>
      <c r="CU46" s="658"/>
      <c r="CV46" s="658"/>
      <c r="CW46" s="658"/>
      <c r="CX46" s="658"/>
      <c r="CY46" s="659"/>
      <c r="CZ46" s="662">
        <v>5.3</v>
      </c>
      <c r="DA46" s="663"/>
      <c r="DB46" s="663"/>
      <c r="DC46" s="669"/>
      <c r="DD46" s="666">
        <v>1563879</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2">
      <c r="B47" s="753" t="s">
        <v>359</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360</v>
      </c>
      <c r="CG47" s="655"/>
      <c r="CH47" s="655"/>
      <c r="CI47" s="655"/>
      <c r="CJ47" s="655"/>
      <c r="CK47" s="655"/>
      <c r="CL47" s="655"/>
      <c r="CM47" s="655"/>
      <c r="CN47" s="655"/>
      <c r="CO47" s="655"/>
      <c r="CP47" s="655"/>
      <c r="CQ47" s="656"/>
      <c r="CR47" s="657">
        <v>193827</v>
      </c>
      <c r="CS47" s="684"/>
      <c r="CT47" s="684"/>
      <c r="CU47" s="684"/>
      <c r="CV47" s="684"/>
      <c r="CW47" s="684"/>
      <c r="CX47" s="684"/>
      <c r="CY47" s="685"/>
      <c r="CZ47" s="662">
        <v>0.3</v>
      </c>
      <c r="DA47" s="686"/>
      <c r="DB47" s="686"/>
      <c r="DC47" s="692"/>
      <c r="DD47" s="666">
        <v>20070</v>
      </c>
      <c r="DE47" s="684"/>
      <c r="DF47" s="684"/>
      <c r="DG47" s="684"/>
      <c r="DH47" s="684"/>
      <c r="DI47" s="684"/>
      <c r="DJ47" s="684"/>
      <c r="DK47" s="685"/>
      <c r="DL47" s="732"/>
      <c r="DM47" s="733"/>
      <c r="DN47" s="733"/>
      <c r="DO47" s="733"/>
      <c r="DP47" s="733"/>
      <c r="DQ47" s="733"/>
      <c r="DR47" s="733"/>
      <c r="DS47" s="733"/>
      <c r="DT47" s="733"/>
      <c r="DU47" s="733"/>
      <c r="DV47" s="734"/>
      <c r="DW47" s="726"/>
      <c r="DX47" s="727"/>
      <c r="DY47" s="727"/>
      <c r="DZ47" s="727"/>
      <c r="EA47" s="727"/>
      <c r="EB47" s="727"/>
      <c r="EC47" s="728"/>
    </row>
    <row r="48" spans="2:133" ht="11" x14ac:dyDescent="0.2">
      <c r="B48" s="753" t="s">
        <v>361</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362</v>
      </c>
      <c r="CG48" s="655"/>
      <c r="CH48" s="655"/>
      <c r="CI48" s="655"/>
      <c r="CJ48" s="655"/>
      <c r="CK48" s="655"/>
      <c r="CL48" s="655"/>
      <c r="CM48" s="655"/>
      <c r="CN48" s="655"/>
      <c r="CO48" s="655"/>
      <c r="CP48" s="655"/>
      <c r="CQ48" s="656"/>
      <c r="CR48" s="657" t="s">
        <v>129</v>
      </c>
      <c r="CS48" s="658"/>
      <c r="CT48" s="658"/>
      <c r="CU48" s="658"/>
      <c r="CV48" s="658"/>
      <c r="CW48" s="658"/>
      <c r="CX48" s="658"/>
      <c r="CY48" s="659"/>
      <c r="CZ48" s="662" t="s">
        <v>129</v>
      </c>
      <c r="DA48" s="663"/>
      <c r="DB48" s="663"/>
      <c r="DC48" s="669"/>
      <c r="DD48" s="666" t="s">
        <v>129</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2">
      <c r="B49" s="361"/>
      <c r="CD49" s="675" t="s">
        <v>363</v>
      </c>
      <c r="CE49" s="676"/>
      <c r="CF49" s="676"/>
      <c r="CG49" s="676"/>
      <c r="CH49" s="676"/>
      <c r="CI49" s="676"/>
      <c r="CJ49" s="676"/>
      <c r="CK49" s="676"/>
      <c r="CL49" s="676"/>
      <c r="CM49" s="676"/>
      <c r="CN49" s="676"/>
      <c r="CO49" s="676"/>
      <c r="CP49" s="676"/>
      <c r="CQ49" s="677"/>
      <c r="CR49" s="735">
        <v>72929697</v>
      </c>
      <c r="CS49" s="716"/>
      <c r="CT49" s="716"/>
      <c r="CU49" s="716"/>
      <c r="CV49" s="716"/>
      <c r="CW49" s="716"/>
      <c r="CX49" s="716"/>
      <c r="CY49" s="743"/>
      <c r="CZ49" s="740">
        <v>100</v>
      </c>
      <c r="DA49" s="744"/>
      <c r="DB49" s="744"/>
      <c r="DC49" s="745"/>
      <c r="DD49" s="746">
        <v>45169493</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t="11" hidden="1" x14ac:dyDescent="0.2">
      <c r="B50" s="361"/>
    </row>
  </sheetData>
  <sheetProtection algorithmName="SHA-512" hashValue="iDgejp1DV53GGiaylbsvraNBmcMbRpyEzm3xInLl5kqmffNZw1cZKsWgcPg6bL4p5HJAldemq/Q7s1wO4vQBfg==" saltValue="EGKyDAQ2er1QL8mzB2cpF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DM107" sqref="DM107"/>
    </sheetView>
  </sheetViews>
  <sheetFormatPr defaultColWidth="0" defaultRowHeight="13" zeroHeight="1" x14ac:dyDescent="0.2"/>
  <cols>
    <col min="1" max="130" width="2.7265625" style="222" customWidth="1"/>
    <col min="131" max="131" width="1.63281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23" t="s">
        <v>364</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365</v>
      </c>
      <c r="DK2" s="1125"/>
      <c r="DL2" s="1125"/>
      <c r="DM2" s="1125"/>
      <c r="DN2" s="1125"/>
      <c r="DO2" s="1126"/>
      <c r="DP2" s="219"/>
      <c r="DQ2" s="1124" t="s">
        <v>366</v>
      </c>
      <c r="DR2" s="1125"/>
      <c r="DS2" s="1125"/>
      <c r="DT2" s="1125"/>
      <c r="DU2" s="1125"/>
      <c r="DV2" s="1125"/>
      <c r="DW2" s="1125"/>
      <c r="DX2" s="1125"/>
      <c r="DY2" s="1125"/>
      <c r="DZ2" s="112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92" t="s">
        <v>367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368</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2">
      <c r="A5" s="1028" t="s">
        <v>369</v>
      </c>
      <c r="B5" s="1029"/>
      <c r="C5" s="1029"/>
      <c r="D5" s="1029"/>
      <c r="E5" s="1029"/>
      <c r="F5" s="1029"/>
      <c r="G5" s="1029"/>
      <c r="H5" s="1029"/>
      <c r="I5" s="1029"/>
      <c r="J5" s="1029"/>
      <c r="K5" s="1029"/>
      <c r="L5" s="1029"/>
      <c r="M5" s="1029"/>
      <c r="N5" s="1029"/>
      <c r="O5" s="1029"/>
      <c r="P5" s="1030"/>
      <c r="Q5" s="1034" t="s">
        <v>370</v>
      </c>
      <c r="R5" s="1035"/>
      <c r="S5" s="1035"/>
      <c r="T5" s="1035"/>
      <c r="U5" s="1036"/>
      <c r="V5" s="1034" t="s">
        <v>371</v>
      </c>
      <c r="W5" s="1035"/>
      <c r="X5" s="1035"/>
      <c r="Y5" s="1035"/>
      <c r="Z5" s="1036"/>
      <c r="AA5" s="1034" t="s">
        <v>372</v>
      </c>
      <c r="AB5" s="1035"/>
      <c r="AC5" s="1035"/>
      <c r="AD5" s="1035"/>
      <c r="AE5" s="1035"/>
      <c r="AF5" s="1127" t="s">
        <v>373</v>
      </c>
      <c r="AG5" s="1035"/>
      <c r="AH5" s="1035"/>
      <c r="AI5" s="1035"/>
      <c r="AJ5" s="1048"/>
      <c r="AK5" s="1035" t="s">
        <v>374</v>
      </c>
      <c r="AL5" s="1035"/>
      <c r="AM5" s="1035"/>
      <c r="AN5" s="1035"/>
      <c r="AO5" s="1036"/>
      <c r="AP5" s="1034" t="s">
        <v>375</v>
      </c>
      <c r="AQ5" s="1035"/>
      <c r="AR5" s="1035"/>
      <c r="AS5" s="1035"/>
      <c r="AT5" s="1036"/>
      <c r="AU5" s="1034" t="s">
        <v>376</v>
      </c>
      <c r="AV5" s="1035"/>
      <c r="AW5" s="1035"/>
      <c r="AX5" s="1035"/>
      <c r="AY5" s="1048"/>
      <c r="AZ5" s="223"/>
      <c r="BA5" s="223"/>
      <c r="BB5" s="223"/>
      <c r="BC5" s="223"/>
      <c r="BD5" s="223"/>
      <c r="BE5" s="224"/>
      <c r="BF5" s="224"/>
      <c r="BG5" s="224"/>
      <c r="BH5" s="224"/>
      <c r="BI5" s="224"/>
      <c r="BJ5" s="224"/>
      <c r="BK5" s="224"/>
      <c r="BL5" s="224"/>
      <c r="BM5" s="224"/>
      <c r="BN5" s="224"/>
      <c r="BO5" s="224"/>
      <c r="BP5" s="224"/>
      <c r="BQ5" s="1028" t="s">
        <v>377</v>
      </c>
      <c r="BR5" s="1029"/>
      <c r="BS5" s="1029"/>
      <c r="BT5" s="1029"/>
      <c r="BU5" s="1029"/>
      <c r="BV5" s="1029"/>
      <c r="BW5" s="1029"/>
      <c r="BX5" s="1029"/>
      <c r="BY5" s="1029"/>
      <c r="BZ5" s="1029"/>
      <c r="CA5" s="1029"/>
      <c r="CB5" s="1029"/>
      <c r="CC5" s="1029"/>
      <c r="CD5" s="1029"/>
      <c r="CE5" s="1029"/>
      <c r="CF5" s="1029"/>
      <c r="CG5" s="1030"/>
      <c r="CH5" s="1034" t="s">
        <v>378</v>
      </c>
      <c r="CI5" s="1035"/>
      <c r="CJ5" s="1035"/>
      <c r="CK5" s="1035"/>
      <c r="CL5" s="1036"/>
      <c r="CM5" s="1034" t="s">
        <v>379</v>
      </c>
      <c r="CN5" s="1035"/>
      <c r="CO5" s="1035"/>
      <c r="CP5" s="1035"/>
      <c r="CQ5" s="1036"/>
      <c r="CR5" s="1034" t="s">
        <v>380</v>
      </c>
      <c r="CS5" s="1035"/>
      <c r="CT5" s="1035"/>
      <c r="CU5" s="1035"/>
      <c r="CV5" s="1036"/>
      <c r="CW5" s="1034" t="s">
        <v>381</v>
      </c>
      <c r="CX5" s="1035"/>
      <c r="CY5" s="1035"/>
      <c r="CZ5" s="1035"/>
      <c r="DA5" s="1036"/>
      <c r="DB5" s="1034" t="s">
        <v>382</v>
      </c>
      <c r="DC5" s="1035"/>
      <c r="DD5" s="1035"/>
      <c r="DE5" s="1035"/>
      <c r="DF5" s="1036"/>
      <c r="DG5" s="1117" t="s">
        <v>383</v>
      </c>
      <c r="DH5" s="1118"/>
      <c r="DI5" s="1118"/>
      <c r="DJ5" s="1118"/>
      <c r="DK5" s="1119"/>
      <c r="DL5" s="1117" t="s">
        <v>384</v>
      </c>
      <c r="DM5" s="1118"/>
      <c r="DN5" s="1118"/>
      <c r="DO5" s="1118"/>
      <c r="DP5" s="1119"/>
      <c r="DQ5" s="1034" t="s">
        <v>385</v>
      </c>
      <c r="DR5" s="1035"/>
      <c r="DS5" s="1035"/>
      <c r="DT5" s="1035"/>
      <c r="DU5" s="1036"/>
      <c r="DV5" s="1034" t="s">
        <v>376</v>
      </c>
      <c r="DW5" s="1035"/>
      <c r="DX5" s="1035"/>
      <c r="DY5" s="1035"/>
      <c r="DZ5" s="1048"/>
      <c r="EA5" s="225"/>
    </row>
    <row r="6" spans="1:131" s="226" customFormat="1" ht="26.25" customHeight="1" thickBot="1" x14ac:dyDescent="0.25">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2">
      <c r="A7" s="227">
        <v>1</v>
      </c>
      <c r="B7" s="1080" t="s">
        <v>386</v>
      </c>
      <c r="C7" s="1081"/>
      <c r="D7" s="1081"/>
      <c r="E7" s="1081"/>
      <c r="F7" s="1081"/>
      <c r="G7" s="1081"/>
      <c r="H7" s="1081"/>
      <c r="I7" s="1081"/>
      <c r="J7" s="1081"/>
      <c r="K7" s="1081"/>
      <c r="L7" s="1081"/>
      <c r="M7" s="1081"/>
      <c r="N7" s="1081"/>
      <c r="O7" s="1081"/>
      <c r="P7" s="1082"/>
      <c r="Q7" s="1135">
        <v>76665</v>
      </c>
      <c r="R7" s="1136"/>
      <c r="S7" s="1136"/>
      <c r="T7" s="1136"/>
      <c r="U7" s="1136"/>
      <c r="V7" s="1136">
        <v>72930</v>
      </c>
      <c r="W7" s="1136"/>
      <c r="X7" s="1136"/>
      <c r="Y7" s="1136"/>
      <c r="Z7" s="1136"/>
      <c r="AA7" s="1136">
        <v>3735</v>
      </c>
      <c r="AB7" s="1136"/>
      <c r="AC7" s="1136"/>
      <c r="AD7" s="1136"/>
      <c r="AE7" s="1137"/>
      <c r="AF7" s="1138">
        <v>3568</v>
      </c>
      <c r="AG7" s="1139"/>
      <c r="AH7" s="1139"/>
      <c r="AI7" s="1139"/>
      <c r="AJ7" s="1140"/>
      <c r="AK7" s="1141">
        <v>1464</v>
      </c>
      <c r="AL7" s="1142"/>
      <c r="AM7" s="1142"/>
      <c r="AN7" s="1142"/>
      <c r="AO7" s="1142"/>
      <c r="AP7" s="1142">
        <v>60129</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t="s">
        <v>587</v>
      </c>
      <c r="BT7" s="1133"/>
      <c r="BU7" s="1133"/>
      <c r="BV7" s="1133"/>
      <c r="BW7" s="1133"/>
      <c r="BX7" s="1133"/>
      <c r="BY7" s="1133"/>
      <c r="BZ7" s="1133"/>
      <c r="CA7" s="1133"/>
      <c r="CB7" s="1133"/>
      <c r="CC7" s="1133"/>
      <c r="CD7" s="1133"/>
      <c r="CE7" s="1133"/>
      <c r="CF7" s="1133"/>
      <c r="CG7" s="1145"/>
      <c r="CH7" s="1129">
        <v>-2</v>
      </c>
      <c r="CI7" s="1130"/>
      <c r="CJ7" s="1130"/>
      <c r="CK7" s="1130"/>
      <c r="CL7" s="1131"/>
      <c r="CM7" s="1129">
        <v>136</v>
      </c>
      <c r="CN7" s="1130"/>
      <c r="CO7" s="1130"/>
      <c r="CP7" s="1130"/>
      <c r="CQ7" s="1131"/>
      <c r="CR7" s="1129">
        <v>40</v>
      </c>
      <c r="CS7" s="1130"/>
      <c r="CT7" s="1130"/>
      <c r="CU7" s="1130"/>
      <c r="CV7" s="1131"/>
      <c r="CW7" s="1129">
        <v>21</v>
      </c>
      <c r="CX7" s="1130"/>
      <c r="CY7" s="1130"/>
      <c r="CZ7" s="1130"/>
      <c r="DA7" s="1131"/>
      <c r="DB7" s="1129" t="s">
        <v>511</v>
      </c>
      <c r="DC7" s="1130"/>
      <c r="DD7" s="1130"/>
      <c r="DE7" s="1130"/>
      <c r="DF7" s="1131"/>
      <c r="DG7" s="1129" t="s">
        <v>511</v>
      </c>
      <c r="DH7" s="1130"/>
      <c r="DI7" s="1130"/>
      <c r="DJ7" s="1130"/>
      <c r="DK7" s="1131"/>
      <c r="DL7" s="1129" t="s">
        <v>511</v>
      </c>
      <c r="DM7" s="1130"/>
      <c r="DN7" s="1130"/>
      <c r="DO7" s="1130"/>
      <c r="DP7" s="1131"/>
      <c r="DQ7" s="1129" t="s">
        <v>511</v>
      </c>
      <c r="DR7" s="1130"/>
      <c r="DS7" s="1130"/>
      <c r="DT7" s="1130"/>
      <c r="DU7" s="1131"/>
      <c r="DV7" s="1132"/>
      <c r="DW7" s="1133"/>
      <c r="DX7" s="1133"/>
      <c r="DY7" s="1133"/>
      <c r="DZ7" s="1134"/>
      <c r="EA7" s="225"/>
    </row>
    <row r="8" spans="1:131" s="226" customFormat="1" ht="26.25" customHeight="1" x14ac:dyDescent="0.2">
      <c r="A8" s="229">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3"/>
      <c r="AL8" s="1114"/>
      <c r="AM8" s="1114"/>
      <c r="AN8" s="1114"/>
      <c r="AO8" s="1114"/>
      <c r="AP8" s="1114"/>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t="s">
        <v>588</v>
      </c>
      <c r="BT8" s="1026"/>
      <c r="BU8" s="1026"/>
      <c r="BV8" s="1026"/>
      <c r="BW8" s="1026"/>
      <c r="BX8" s="1026"/>
      <c r="BY8" s="1026"/>
      <c r="BZ8" s="1026"/>
      <c r="CA8" s="1026"/>
      <c r="CB8" s="1026"/>
      <c r="CC8" s="1026"/>
      <c r="CD8" s="1026"/>
      <c r="CE8" s="1026"/>
      <c r="CF8" s="1026"/>
      <c r="CG8" s="1047"/>
      <c r="CH8" s="1022">
        <v>-24</v>
      </c>
      <c r="CI8" s="1023"/>
      <c r="CJ8" s="1023"/>
      <c r="CK8" s="1023"/>
      <c r="CL8" s="1024"/>
      <c r="CM8" s="1022">
        <v>-194</v>
      </c>
      <c r="CN8" s="1023"/>
      <c r="CO8" s="1023"/>
      <c r="CP8" s="1023"/>
      <c r="CQ8" s="1024"/>
      <c r="CR8" s="1022">
        <v>22</v>
      </c>
      <c r="CS8" s="1023"/>
      <c r="CT8" s="1023"/>
      <c r="CU8" s="1023"/>
      <c r="CV8" s="1024"/>
      <c r="CW8" s="1022" t="s">
        <v>511</v>
      </c>
      <c r="CX8" s="1023"/>
      <c r="CY8" s="1023"/>
      <c r="CZ8" s="1023"/>
      <c r="DA8" s="1024"/>
      <c r="DB8" s="1022">
        <v>150</v>
      </c>
      <c r="DC8" s="1023"/>
      <c r="DD8" s="1023"/>
      <c r="DE8" s="1023"/>
      <c r="DF8" s="1024"/>
      <c r="DG8" s="1022" t="s">
        <v>511</v>
      </c>
      <c r="DH8" s="1023"/>
      <c r="DI8" s="1023"/>
      <c r="DJ8" s="1023"/>
      <c r="DK8" s="1024"/>
      <c r="DL8" s="1022" t="s">
        <v>511</v>
      </c>
      <c r="DM8" s="1023"/>
      <c r="DN8" s="1023"/>
      <c r="DO8" s="1023"/>
      <c r="DP8" s="1024"/>
      <c r="DQ8" s="1022" t="s">
        <v>511</v>
      </c>
      <c r="DR8" s="1023"/>
      <c r="DS8" s="1023"/>
      <c r="DT8" s="1023"/>
      <c r="DU8" s="1024"/>
      <c r="DV8" s="1025"/>
      <c r="DW8" s="1026"/>
      <c r="DX8" s="1026"/>
      <c r="DY8" s="1026"/>
      <c r="DZ8" s="1027"/>
      <c r="EA8" s="225"/>
    </row>
    <row r="9" spans="1:131" s="226" customFormat="1" ht="26.25" customHeight="1" x14ac:dyDescent="0.2">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t="s">
        <v>590</v>
      </c>
      <c r="BS9" s="1025" t="s">
        <v>589</v>
      </c>
      <c r="BT9" s="1026"/>
      <c r="BU9" s="1026"/>
      <c r="BV9" s="1026"/>
      <c r="BW9" s="1026"/>
      <c r="BX9" s="1026"/>
      <c r="BY9" s="1026"/>
      <c r="BZ9" s="1026"/>
      <c r="CA9" s="1026"/>
      <c r="CB9" s="1026"/>
      <c r="CC9" s="1026"/>
      <c r="CD9" s="1026"/>
      <c r="CE9" s="1026"/>
      <c r="CF9" s="1026"/>
      <c r="CG9" s="1047"/>
      <c r="CH9" s="1022">
        <v>79</v>
      </c>
      <c r="CI9" s="1023"/>
      <c r="CJ9" s="1023"/>
      <c r="CK9" s="1023"/>
      <c r="CL9" s="1024"/>
      <c r="CM9" s="1022">
        <v>1198</v>
      </c>
      <c r="CN9" s="1023"/>
      <c r="CO9" s="1023"/>
      <c r="CP9" s="1023"/>
      <c r="CQ9" s="1024"/>
      <c r="CR9" s="1022">
        <v>15</v>
      </c>
      <c r="CS9" s="1023"/>
      <c r="CT9" s="1023"/>
      <c r="CU9" s="1023"/>
      <c r="CV9" s="1024"/>
      <c r="CW9" s="1022" t="s">
        <v>511</v>
      </c>
      <c r="CX9" s="1023"/>
      <c r="CY9" s="1023"/>
      <c r="CZ9" s="1023"/>
      <c r="DA9" s="1024"/>
      <c r="DB9" s="1022" t="s">
        <v>511</v>
      </c>
      <c r="DC9" s="1023"/>
      <c r="DD9" s="1023"/>
      <c r="DE9" s="1023"/>
      <c r="DF9" s="1024"/>
      <c r="DG9" s="1022" t="s">
        <v>511</v>
      </c>
      <c r="DH9" s="1023"/>
      <c r="DI9" s="1023"/>
      <c r="DJ9" s="1023"/>
      <c r="DK9" s="1024"/>
      <c r="DL9" s="1022">
        <v>380</v>
      </c>
      <c r="DM9" s="1023"/>
      <c r="DN9" s="1023"/>
      <c r="DO9" s="1023"/>
      <c r="DP9" s="1024"/>
      <c r="DQ9" s="1022">
        <v>38</v>
      </c>
      <c r="DR9" s="1023"/>
      <c r="DS9" s="1023"/>
      <c r="DT9" s="1023"/>
      <c r="DU9" s="1024"/>
      <c r="DV9" s="1025"/>
      <c r="DW9" s="1026"/>
      <c r="DX9" s="1026"/>
      <c r="DY9" s="1026"/>
      <c r="DZ9" s="1027"/>
      <c r="EA9" s="225"/>
    </row>
    <row r="10" spans="1:131" s="226" customFormat="1" ht="26.25" customHeight="1" x14ac:dyDescent="0.2">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2">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2">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2">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2">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2">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2">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2">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2">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2">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2">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5">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2">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387</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5">
      <c r="A23" s="231" t="s">
        <v>388</v>
      </c>
      <c r="B23" s="970" t="s">
        <v>389</v>
      </c>
      <c r="C23" s="971"/>
      <c r="D23" s="971"/>
      <c r="E23" s="971"/>
      <c r="F23" s="971"/>
      <c r="G23" s="971"/>
      <c r="H23" s="971"/>
      <c r="I23" s="971"/>
      <c r="J23" s="971"/>
      <c r="K23" s="971"/>
      <c r="L23" s="971"/>
      <c r="M23" s="971"/>
      <c r="N23" s="971"/>
      <c r="O23" s="971"/>
      <c r="P23" s="981"/>
      <c r="Q23" s="1100">
        <v>76665</v>
      </c>
      <c r="R23" s="1094"/>
      <c r="S23" s="1094"/>
      <c r="T23" s="1094"/>
      <c r="U23" s="1094"/>
      <c r="V23" s="1094">
        <v>72930</v>
      </c>
      <c r="W23" s="1094"/>
      <c r="X23" s="1094"/>
      <c r="Y23" s="1094"/>
      <c r="Z23" s="1094"/>
      <c r="AA23" s="1094">
        <v>3735</v>
      </c>
      <c r="AB23" s="1094"/>
      <c r="AC23" s="1094"/>
      <c r="AD23" s="1094"/>
      <c r="AE23" s="1101"/>
      <c r="AF23" s="1102">
        <v>3568</v>
      </c>
      <c r="AG23" s="1094"/>
      <c r="AH23" s="1094"/>
      <c r="AI23" s="1094"/>
      <c r="AJ23" s="1103"/>
      <c r="AK23" s="1104"/>
      <c r="AL23" s="1105"/>
      <c r="AM23" s="1105"/>
      <c r="AN23" s="1105"/>
      <c r="AO23" s="1105"/>
      <c r="AP23" s="1094">
        <v>60129</v>
      </c>
      <c r="AQ23" s="1094"/>
      <c r="AR23" s="1094"/>
      <c r="AS23" s="1094"/>
      <c r="AT23" s="1094"/>
      <c r="AU23" s="1095"/>
      <c r="AV23" s="1095"/>
      <c r="AW23" s="1095"/>
      <c r="AX23" s="1095"/>
      <c r="AY23" s="1096"/>
      <c r="AZ23" s="1097" t="s">
        <v>130</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2">
      <c r="A24" s="1093" t="s">
        <v>390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5">
      <c r="A25" s="1092" t="s">
        <v>391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2">
      <c r="A26" s="1028" t="s">
        <v>369</v>
      </c>
      <c r="B26" s="1029"/>
      <c r="C26" s="1029"/>
      <c r="D26" s="1029"/>
      <c r="E26" s="1029"/>
      <c r="F26" s="1029"/>
      <c r="G26" s="1029"/>
      <c r="H26" s="1029"/>
      <c r="I26" s="1029"/>
      <c r="J26" s="1029"/>
      <c r="K26" s="1029"/>
      <c r="L26" s="1029"/>
      <c r="M26" s="1029"/>
      <c r="N26" s="1029"/>
      <c r="O26" s="1029"/>
      <c r="P26" s="1030"/>
      <c r="Q26" s="1034" t="s">
        <v>392</v>
      </c>
      <c r="R26" s="1035"/>
      <c r="S26" s="1035"/>
      <c r="T26" s="1035"/>
      <c r="U26" s="1036"/>
      <c r="V26" s="1034" t="s">
        <v>393</v>
      </c>
      <c r="W26" s="1035"/>
      <c r="X26" s="1035"/>
      <c r="Y26" s="1035"/>
      <c r="Z26" s="1036"/>
      <c r="AA26" s="1034" t="s">
        <v>394</v>
      </c>
      <c r="AB26" s="1035"/>
      <c r="AC26" s="1035"/>
      <c r="AD26" s="1035"/>
      <c r="AE26" s="1035"/>
      <c r="AF26" s="1088" t="s">
        <v>395</v>
      </c>
      <c r="AG26" s="1041"/>
      <c r="AH26" s="1041"/>
      <c r="AI26" s="1041"/>
      <c r="AJ26" s="1089"/>
      <c r="AK26" s="1035" t="s">
        <v>396</v>
      </c>
      <c r="AL26" s="1035"/>
      <c r="AM26" s="1035"/>
      <c r="AN26" s="1035"/>
      <c r="AO26" s="1036"/>
      <c r="AP26" s="1034" t="s">
        <v>397</v>
      </c>
      <c r="AQ26" s="1035"/>
      <c r="AR26" s="1035"/>
      <c r="AS26" s="1035"/>
      <c r="AT26" s="1036"/>
      <c r="AU26" s="1034" t="s">
        <v>398</v>
      </c>
      <c r="AV26" s="1035"/>
      <c r="AW26" s="1035"/>
      <c r="AX26" s="1035"/>
      <c r="AY26" s="1036"/>
      <c r="AZ26" s="1034" t="s">
        <v>399</v>
      </c>
      <c r="BA26" s="1035"/>
      <c r="BB26" s="1035"/>
      <c r="BC26" s="1035"/>
      <c r="BD26" s="1036"/>
      <c r="BE26" s="1034" t="s">
        <v>376</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5">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2">
      <c r="A28" s="233">
        <v>1</v>
      </c>
      <c r="B28" s="1080" t="s">
        <v>400</v>
      </c>
      <c r="C28" s="1081"/>
      <c r="D28" s="1081"/>
      <c r="E28" s="1081"/>
      <c r="F28" s="1081"/>
      <c r="G28" s="1081"/>
      <c r="H28" s="1081"/>
      <c r="I28" s="1081"/>
      <c r="J28" s="1081"/>
      <c r="K28" s="1081"/>
      <c r="L28" s="1081"/>
      <c r="M28" s="1081"/>
      <c r="N28" s="1081"/>
      <c r="O28" s="1081"/>
      <c r="P28" s="1082"/>
      <c r="Q28" s="1083">
        <v>18281</v>
      </c>
      <c r="R28" s="1084"/>
      <c r="S28" s="1084"/>
      <c r="T28" s="1084"/>
      <c r="U28" s="1084"/>
      <c r="V28" s="1084">
        <v>17856</v>
      </c>
      <c r="W28" s="1084"/>
      <c r="X28" s="1084"/>
      <c r="Y28" s="1084"/>
      <c r="Z28" s="1084"/>
      <c r="AA28" s="1084">
        <v>425</v>
      </c>
      <c r="AB28" s="1084"/>
      <c r="AC28" s="1084"/>
      <c r="AD28" s="1084"/>
      <c r="AE28" s="1085"/>
      <c r="AF28" s="1086">
        <v>425</v>
      </c>
      <c r="AG28" s="1084"/>
      <c r="AH28" s="1084"/>
      <c r="AI28" s="1084"/>
      <c r="AJ28" s="1087"/>
      <c r="AK28" s="1075">
        <v>1357</v>
      </c>
      <c r="AL28" s="1076"/>
      <c r="AM28" s="1076"/>
      <c r="AN28" s="1076"/>
      <c r="AO28" s="1076"/>
      <c r="AP28" s="1076" t="s">
        <v>511</v>
      </c>
      <c r="AQ28" s="1076"/>
      <c r="AR28" s="1076"/>
      <c r="AS28" s="1076"/>
      <c r="AT28" s="1076"/>
      <c r="AU28" s="1076" t="s">
        <v>511</v>
      </c>
      <c r="AV28" s="1076"/>
      <c r="AW28" s="1076"/>
      <c r="AX28" s="1076"/>
      <c r="AY28" s="1076"/>
      <c r="AZ28" s="1077" t="s">
        <v>511</v>
      </c>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2">
      <c r="A29" s="233">
        <v>2</v>
      </c>
      <c r="B29" s="1063" t="s">
        <v>401</v>
      </c>
      <c r="C29" s="1064"/>
      <c r="D29" s="1064"/>
      <c r="E29" s="1064"/>
      <c r="F29" s="1064"/>
      <c r="G29" s="1064"/>
      <c r="H29" s="1064"/>
      <c r="I29" s="1064"/>
      <c r="J29" s="1064"/>
      <c r="K29" s="1064"/>
      <c r="L29" s="1064"/>
      <c r="M29" s="1064"/>
      <c r="N29" s="1064"/>
      <c r="O29" s="1064"/>
      <c r="P29" s="1065"/>
      <c r="Q29" s="1071">
        <v>15463</v>
      </c>
      <c r="R29" s="1072"/>
      <c r="S29" s="1072"/>
      <c r="T29" s="1072"/>
      <c r="U29" s="1072"/>
      <c r="V29" s="1072">
        <v>15006</v>
      </c>
      <c r="W29" s="1072"/>
      <c r="X29" s="1072"/>
      <c r="Y29" s="1072"/>
      <c r="Z29" s="1072"/>
      <c r="AA29" s="1072">
        <v>456</v>
      </c>
      <c r="AB29" s="1072"/>
      <c r="AC29" s="1072"/>
      <c r="AD29" s="1072"/>
      <c r="AE29" s="1073"/>
      <c r="AF29" s="1068">
        <v>456</v>
      </c>
      <c r="AG29" s="1069"/>
      <c r="AH29" s="1069"/>
      <c r="AI29" s="1069"/>
      <c r="AJ29" s="1070"/>
      <c r="AK29" s="1013">
        <v>2467</v>
      </c>
      <c r="AL29" s="1004"/>
      <c r="AM29" s="1004"/>
      <c r="AN29" s="1004"/>
      <c r="AO29" s="1004"/>
      <c r="AP29" s="1004" t="s">
        <v>511</v>
      </c>
      <c r="AQ29" s="1004"/>
      <c r="AR29" s="1004"/>
      <c r="AS29" s="1004"/>
      <c r="AT29" s="1004"/>
      <c r="AU29" s="1004" t="s">
        <v>511</v>
      </c>
      <c r="AV29" s="1004"/>
      <c r="AW29" s="1004"/>
      <c r="AX29" s="1004"/>
      <c r="AY29" s="1004"/>
      <c r="AZ29" s="1074" t="s">
        <v>511</v>
      </c>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2">
      <c r="A30" s="233">
        <v>3</v>
      </c>
      <c r="B30" s="1063" t="s">
        <v>402</v>
      </c>
      <c r="C30" s="1064"/>
      <c r="D30" s="1064"/>
      <c r="E30" s="1064"/>
      <c r="F30" s="1064"/>
      <c r="G30" s="1064"/>
      <c r="H30" s="1064"/>
      <c r="I30" s="1064"/>
      <c r="J30" s="1064"/>
      <c r="K30" s="1064"/>
      <c r="L30" s="1064"/>
      <c r="M30" s="1064"/>
      <c r="N30" s="1064"/>
      <c r="O30" s="1064"/>
      <c r="P30" s="1065"/>
      <c r="Q30" s="1071">
        <v>2032</v>
      </c>
      <c r="R30" s="1072"/>
      <c r="S30" s="1072"/>
      <c r="T30" s="1072"/>
      <c r="U30" s="1072"/>
      <c r="V30" s="1072">
        <v>2017</v>
      </c>
      <c r="W30" s="1072"/>
      <c r="X30" s="1072"/>
      <c r="Y30" s="1072"/>
      <c r="Z30" s="1072"/>
      <c r="AA30" s="1072">
        <v>15</v>
      </c>
      <c r="AB30" s="1072"/>
      <c r="AC30" s="1072"/>
      <c r="AD30" s="1072"/>
      <c r="AE30" s="1073"/>
      <c r="AF30" s="1068">
        <v>15</v>
      </c>
      <c r="AG30" s="1069"/>
      <c r="AH30" s="1069"/>
      <c r="AI30" s="1069"/>
      <c r="AJ30" s="1070"/>
      <c r="AK30" s="1013">
        <v>455</v>
      </c>
      <c r="AL30" s="1004"/>
      <c r="AM30" s="1004"/>
      <c r="AN30" s="1004"/>
      <c r="AO30" s="1004"/>
      <c r="AP30" s="1004" t="s">
        <v>511</v>
      </c>
      <c r="AQ30" s="1004"/>
      <c r="AR30" s="1004"/>
      <c r="AS30" s="1004"/>
      <c r="AT30" s="1004"/>
      <c r="AU30" s="1004" t="s">
        <v>511</v>
      </c>
      <c r="AV30" s="1004"/>
      <c r="AW30" s="1004"/>
      <c r="AX30" s="1004"/>
      <c r="AY30" s="1004"/>
      <c r="AZ30" s="1074" t="s">
        <v>511</v>
      </c>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2">
      <c r="A31" s="233">
        <v>4</v>
      </c>
      <c r="B31" s="1063" t="s">
        <v>403</v>
      </c>
      <c r="C31" s="1064"/>
      <c r="D31" s="1064"/>
      <c r="E31" s="1064"/>
      <c r="F31" s="1064"/>
      <c r="G31" s="1064"/>
      <c r="H31" s="1064"/>
      <c r="I31" s="1064"/>
      <c r="J31" s="1064"/>
      <c r="K31" s="1064"/>
      <c r="L31" s="1064"/>
      <c r="M31" s="1064"/>
      <c r="N31" s="1064"/>
      <c r="O31" s="1064"/>
      <c r="P31" s="1065"/>
      <c r="Q31" s="1071">
        <v>2401</v>
      </c>
      <c r="R31" s="1072"/>
      <c r="S31" s="1072"/>
      <c r="T31" s="1072"/>
      <c r="U31" s="1072"/>
      <c r="V31" s="1072">
        <v>2243</v>
      </c>
      <c r="W31" s="1072"/>
      <c r="X31" s="1072"/>
      <c r="Y31" s="1072"/>
      <c r="Z31" s="1072"/>
      <c r="AA31" s="1072">
        <v>158</v>
      </c>
      <c r="AB31" s="1072"/>
      <c r="AC31" s="1072"/>
      <c r="AD31" s="1072"/>
      <c r="AE31" s="1073"/>
      <c r="AF31" s="1068">
        <v>2200</v>
      </c>
      <c r="AG31" s="1069"/>
      <c r="AH31" s="1069"/>
      <c r="AI31" s="1069"/>
      <c r="AJ31" s="1070"/>
      <c r="AK31" s="1013">
        <v>111</v>
      </c>
      <c r="AL31" s="1004"/>
      <c r="AM31" s="1004"/>
      <c r="AN31" s="1004"/>
      <c r="AO31" s="1004"/>
      <c r="AP31" s="1004">
        <v>7411</v>
      </c>
      <c r="AQ31" s="1004"/>
      <c r="AR31" s="1004"/>
      <c r="AS31" s="1004"/>
      <c r="AT31" s="1004"/>
      <c r="AU31" s="1004">
        <v>133</v>
      </c>
      <c r="AV31" s="1004"/>
      <c r="AW31" s="1004"/>
      <c r="AX31" s="1004"/>
      <c r="AY31" s="1004"/>
      <c r="AZ31" s="1074" t="s">
        <v>511</v>
      </c>
      <c r="BA31" s="1074"/>
      <c r="BB31" s="1074"/>
      <c r="BC31" s="1074"/>
      <c r="BD31" s="1074"/>
      <c r="BE31" s="1005" t="s">
        <v>404</v>
      </c>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2">
      <c r="A32" s="233">
        <v>5</v>
      </c>
      <c r="B32" s="1063" t="s">
        <v>405</v>
      </c>
      <c r="C32" s="1064"/>
      <c r="D32" s="1064"/>
      <c r="E32" s="1064"/>
      <c r="F32" s="1064"/>
      <c r="G32" s="1064"/>
      <c r="H32" s="1064"/>
      <c r="I32" s="1064"/>
      <c r="J32" s="1064"/>
      <c r="K32" s="1064"/>
      <c r="L32" s="1064"/>
      <c r="M32" s="1064"/>
      <c r="N32" s="1064"/>
      <c r="O32" s="1064"/>
      <c r="P32" s="1065"/>
      <c r="Q32" s="1071">
        <v>3841</v>
      </c>
      <c r="R32" s="1072"/>
      <c r="S32" s="1072"/>
      <c r="T32" s="1072"/>
      <c r="U32" s="1072"/>
      <c r="V32" s="1072">
        <v>3491</v>
      </c>
      <c r="W32" s="1072"/>
      <c r="X32" s="1072"/>
      <c r="Y32" s="1072"/>
      <c r="Z32" s="1072"/>
      <c r="AA32" s="1072">
        <v>349</v>
      </c>
      <c r="AB32" s="1072"/>
      <c r="AC32" s="1072"/>
      <c r="AD32" s="1072"/>
      <c r="AE32" s="1073"/>
      <c r="AF32" s="1068">
        <v>997</v>
      </c>
      <c r="AG32" s="1069"/>
      <c r="AH32" s="1069"/>
      <c r="AI32" s="1069"/>
      <c r="AJ32" s="1070"/>
      <c r="AK32" s="1013">
        <v>2005</v>
      </c>
      <c r="AL32" s="1004"/>
      <c r="AM32" s="1004"/>
      <c r="AN32" s="1004"/>
      <c r="AO32" s="1004"/>
      <c r="AP32" s="1004">
        <v>22812</v>
      </c>
      <c r="AQ32" s="1004"/>
      <c r="AR32" s="1004"/>
      <c r="AS32" s="1004"/>
      <c r="AT32" s="1004"/>
      <c r="AU32" s="1004">
        <v>16538</v>
      </c>
      <c r="AV32" s="1004"/>
      <c r="AW32" s="1004"/>
      <c r="AX32" s="1004"/>
      <c r="AY32" s="1004"/>
      <c r="AZ32" s="1074" t="s">
        <v>511</v>
      </c>
      <c r="BA32" s="1074"/>
      <c r="BB32" s="1074"/>
      <c r="BC32" s="1074"/>
      <c r="BD32" s="1074"/>
      <c r="BE32" s="1005" t="s">
        <v>404</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2">
      <c r="A33" s="233">
        <v>6</v>
      </c>
      <c r="B33" s="1063" t="s">
        <v>406</v>
      </c>
      <c r="C33" s="1064"/>
      <c r="D33" s="1064"/>
      <c r="E33" s="1064"/>
      <c r="F33" s="1064"/>
      <c r="G33" s="1064"/>
      <c r="H33" s="1064"/>
      <c r="I33" s="1064"/>
      <c r="J33" s="1064"/>
      <c r="K33" s="1064"/>
      <c r="L33" s="1064"/>
      <c r="M33" s="1064"/>
      <c r="N33" s="1064"/>
      <c r="O33" s="1064"/>
      <c r="P33" s="1065"/>
      <c r="Q33" s="1071">
        <v>775</v>
      </c>
      <c r="R33" s="1072"/>
      <c r="S33" s="1072"/>
      <c r="T33" s="1072"/>
      <c r="U33" s="1072"/>
      <c r="V33" s="1072">
        <v>771</v>
      </c>
      <c r="W33" s="1072"/>
      <c r="X33" s="1072"/>
      <c r="Y33" s="1072"/>
      <c r="Z33" s="1072"/>
      <c r="AA33" s="1072">
        <v>3</v>
      </c>
      <c r="AB33" s="1072"/>
      <c r="AC33" s="1072"/>
      <c r="AD33" s="1072"/>
      <c r="AE33" s="1073"/>
      <c r="AF33" s="1068" t="s">
        <v>130</v>
      </c>
      <c r="AG33" s="1069"/>
      <c r="AH33" s="1069"/>
      <c r="AI33" s="1069"/>
      <c r="AJ33" s="1070"/>
      <c r="AK33" s="1013">
        <v>34</v>
      </c>
      <c r="AL33" s="1004"/>
      <c r="AM33" s="1004"/>
      <c r="AN33" s="1004"/>
      <c r="AO33" s="1004"/>
      <c r="AP33" s="1004">
        <v>740</v>
      </c>
      <c r="AQ33" s="1004"/>
      <c r="AR33" s="1004"/>
      <c r="AS33" s="1004"/>
      <c r="AT33" s="1004"/>
      <c r="AU33" s="1004" t="s">
        <v>511</v>
      </c>
      <c r="AV33" s="1004"/>
      <c r="AW33" s="1004"/>
      <c r="AX33" s="1004"/>
      <c r="AY33" s="1004"/>
      <c r="AZ33" s="1074" t="s">
        <v>511</v>
      </c>
      <c r="BA33" s="1074"/>
      <c r="BB33" s="1074"/>
      <c r="BC33" s="1074"/>
      <c r="BD33" s="1074"/>
      <c r="BE33" s="1005" t="s">
        <v>407</v>
      </c>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2">
      <c r="A34" s="233">
        <v>7</v>
      </c>
      <c r="B34" s="1063" t="s">
        <v>408</v>
      </c>
      <c r="C34" s="1064"/>
      <c r="D34" s="1064"/>
      <c r="E34" s="1064"/>
      <c r="F34" s="1064"/>
      <c r="G34" s="1064"/>
      <c r="H34" s="1064"/>
      <c r="I34" s="1064"/>
      <c r="J34" s="1064"/>
      <c r="K34" s="1064"/>
      <c r="L34" s="1064"/>
      <c r="M34" s="1064"/>
      <c r="N34" s="1064"/>
      <c r="O34" s="1064"/>
      <c r="P34" s="1065"/>
      <c r="Q34" s="1071">
        <v>417</v>
      </c>
      <c r="R34" s="1072"/>
      <c r="S34" s="1072"/>
      <c r="T34" s="1072"/>
      <c r="U34" s="1072"/>
      <c r="V34" s="1072">
        <v>415</v>
      </c>
      <c r="W34" s="1072"/>
      <c r="X34" s="1072"/>
      <c r="Y34" s="1072"/>
      <c r="Z34" s="1072"/>
      <c r="AA34" s="1072">
        <v>2</v>
      </c>
      <c r="AB34" s="1072"/>
      <c r="AC34" s="1072"/>
      <c r="AD34" s="1072"/>
      <c r="AE34" s="1073"/>
      <c r="AF34" s="1068" t="s">
        <v>409</v>
      </c>
      <c r="AG34" s="1069"/>
      <c r="AH34" s="1069"/>
      <c r="AI34" s="1069"/>
      <c r="AJ34" s="1070"/>
      <c r="AK34" s="1013">
        <v>19</v>
      </c>
      <c r="AL34" s="1004"/>
      <c r="AM34" s="1004"/>
      <c r="AN34" s="1004"/>
      <c r="AO34" s="1004"/>
      <c r="AP34" s="1004">
        <v>398</v>
      </c>
      <c r="AQ34" s="1004"/>
      <c r="AR34" s="1004"/>
      <c r="AS34" s="1004"/>
      <c r="AT34" s="1004"/>
      <c r="AU34" s="1004" t="s">
        <v>511</v>
      </c>
      <c r="AV34" s="1004"/>
      <c r="AW34" s="1004"/>
      <c r="AX34" s="1004"/>
      <c r="AY34" s="1004"/>
      <c r="AZ34" s="1074" t="s">
        <v>511</v>
      </c>
      <c r="BA34" s="1074"/>
      <c r="BB34" s="1074"/>
      <c r="BC34" s="1074"/>
      <c r="BD34" s="1074"/>
      <c r="BE34" s="1005" t="s">
        <v>410</v>
      </c>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2">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2">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2">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2">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2">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2">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2">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2">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2">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2">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2">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2">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2">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2">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2">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2">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2">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2">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2">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2">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2">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2">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2">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2">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2">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2">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5">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2">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411</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5">
      <c r="A63" s="231" t="s">
        <v>388</v>
      </c>
      <c r="B63" s="970" t="s">
        <v>412</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4094</v>
      </c>
      <c r="AG63" s="992"/>
      <c r="AH63" s="992"/>
      <c r="AI63" s="992"/>
      <c r="AJ63" s="1055"/>
      <c r="AK63" s="1056"/>
      <c r="AL63" s="996"/>
      <c r="AM63" s="996"/>
      <c r="AN63" s="996"/>
      <c r="AO63" s="996"/>
      <c r="AP63" s="992">
        <v>31361</v>
      </c>
      <c r="AQ63" s="992"/>
      <c r="AR63" s="992"/>
      <c r="AS63" s="992"/>
      <c r="AT63" s="992"/>
      <c r="AU63" s="992">
        <v>16671</v>
      </c>
      <c r="AV63" s="992"/>
      <c r="AW63" s="992"/>
      <c r="AX63" s="992"/>
      <c r="AY63" s="992"/>
      <c r="AZ63" s="1050"/>
      <c r="BA63" s="1050"/>
      <c r="BB63" s="1050"/>
      <c r="BC63" s="1050"/>
      <c r="BD63" s="1050"/>
      <c r="BE63" s="993"/>
      <c r="BF63" s="993"/>
      <c r="BG63" s="993"/>
      <c r="BH63" s="993"/>
      <c r="BI63" s="994"/>
      <c r="BJ63" s="1051" t="s">
        <v>130</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5">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2">
      <c r="A66" s="1028" t="s">
        <v>414</v>
      </c>
      <c r="B66" s="1029"/>
      <c r="C66" s="1029"/>
      <c r="D66" s="1029"/>
      <c r="E66" s="1029"/>
      <c r="F66" s="1029"/>
      <c r="G66" s="1029"/>
      <c r="H66" s="1029"/>
      <c r="I66" s="1029"/>
      <c r="J66" s="1029"/>
      <c r="K66" s="1029"/>
      <c r="L66" s="1029"/>
      <c r="M66" s="1029"/>
      <c r="N66" s="1029"/>
      <c r="O66" s="1029"/>
      <c r="P66" s="1030"/>
      <c r="Q66" s="1034" t="s">
        <v>415</v>
      </c>
      <c r="R66" s="1035"/>
      <c r="S66" s="1035"/>
      <c r="T66" s="1035"/>
      <c r="U66" s="1036"/>
      <c r="V66" s="1034" t="s">
        <v>416</v>
      </c>
      <c r="W66" s="1035"/>
      <c r="X66" s="1035"/>
      <c r="Y66" s="1035"/>
      <c r="Z66" s="1036"/>
      <c r="AA66" s="1034" t="s">
        <v>417</v>
      </c>
      <c r="AB66" s="1035"/>
      <c r="AC66" s="1035"/>
      <c r="AD66" s="1035"/>
      <c r="AE66" s="1036"/>
      <c r="AF66" s="1040" t="s">
        <v>395</v>
      </c>
      <c r="AG66" s="1041"/>
      <c r="AH66" s="1041"/>
      <c r="AI66" s="1041"/>
      <c r="AJ66" s="1042"/>
      <c r="AK66" s="1034" t="s">
        <v>418</v>
      </c>
      <c r="AL66" s="1029"/>
      <c r="AM66" s="1029"/>
      <c r="AN66" s="1029"/>
      <c r="AO66" s="1030"/>
      <c r="AP66" s="1034" t="s">
        <v>419</v>
      </c>
      <c r="AQ66" s="1035"/>
      <c r="AR66" s="1035"/>
      <c r="AS66" s="1035"/>
      <c r="AT66" s="1036"/>
      <c r="AU66" s="1034" t="s">
        <v>420</v>
      </c>
      <c r="AV66" s="1035"/>
      <c r="AW66" s="1035"/>
      <c r="AX66" s="1035"/>
      <c r="AY66" s="1036"/>
      <c r="AZ66" s="1034" t="s">
        <v>376</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5">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2">
      <c r="A68" s="227">
        <v>1</v>
      </c>
      <c r="B68" s="1017" t="s">
        <v>580</v>
      </c>
      <c r="C68" s="1018"/>
      <c r="D68" s="1018"/>
      <c r="E68" s="1018"/>
      <c r="F68" s="1018"/>
      <c r="G68" s="1018"/>
      <c r="H68" s="1018"/>
      <c r="I68" s="1018"/>
      <c r="J68" s="1018"/>
      <c r="K68" s="1018"/>
      <c r="L68" s="1018"/>
      <c r="M68" s="1018"/>
      <c r="N68" s="1018"/>
      <c r="O68" s="1018"/>
      <c r="P68" s="1019"/>
      <c r="Q68" s="1020">
        <v>500</v>
      </c>
      <c r="R68" s="1021"/>
      <c r="S68" s="1021"/>
      <c r="T68" s="1021"/>
      <c r="U68" s="1021"/>
      <c r="V68" s="1021">
        <v>386</v>
      </c>
      <c r="W68" s="1021"/>
      <c r="X68" s="1021"/>
      <c r="Y68" s="1021"/>
      <c r="Z68" s="1021"/>
      <c r="AA68" s="1021">
        <v>114</v>
      </c>
      <c r="AB68" s="1021"/>
      <c r="AC68" s="1021"/>
      <c r="AD68" s="1021"/>
      <c r="AE68" s="1021"/>
      <c r="AF68" s="1021">
        <v>22</v>
      </c>
      <c r="AG68" s="1021"/>
      <c r="AH68" s="1021"/>
      <c r="AI68" s="1021"/>
      <c r="AJ68" s="1021"/>
      <c r="AK68" s="1004">
        <v>40</v>
      </c>
      <c r="AL68" s="1004"/>
      <c r="AM68" s="1004"/>
      <c r="AN68" s="1004"/>
      <c r="AO68" s="1004"/>
      <c r="AP68" s="1004" t="s">
        <v>511</v>
      </c>
      <c r="AQ68" s="1004"/>
      <c r="AR68" s="1004"/>
      <c r="AS68" s="1004"/>
      <c r="AT68" s="1004"/>
      <c r="AU68" s="1004" t="s">
        <v>511</v>
      </c>
      <c r="AV68" s="1004"/>
      <c r="AW68" s="1004"/>
      <c r="AX68" s="1004"/>
      <c r="AY68" s="1004"/>
      <c r="AZ68" s="1015"/>
      <c r="BA68" s="1015"/>
      <c r="BB68" s="1015"/>
      <c r="BC68" s="1015"/>
      <c r="BD68" s="1016"/>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2">
      <c r="A69" s="229">
        <v>2</v>
      </c>
      <c r="B69" s="1007" t="s">
        <v>581</v>
      </c>
      <c r="C69" s="1008"/>
      <c r="D69" s="1008"/>
      <c r="E69" s="1008"/>
      <c r="F69" s="1008"/>
      <c r="G69" s="1008"/>
      <c r="H69" s="1008"/>
      <c r="I69" s="1008"/>
      <c r="J69" s="1008"/>
      <c r="K69" s="1008"/>
      <c r="L69" s="1008"/>
      <c r="M69" s="1008"/>
      <c r="N69" s="1008"/>
      <c r="O69" s="1008"/>
      <c r="P69" s="1009"/>
      <c r="Q69" s="1010">
        <v>8141</v>
      </c>
      <c r="R69" s="1004"/>
      <c r="S69" s="1004"/>
      <c r="T69" s="1004"/>
      <c r="U69" s="1004"/>
      <c r="V69" s="1004">
        <v>7919</v>
      </c>
      <c r="W69" s="1004"/>
      <c r="X69" s="1004"/>
      <c r="Y69" s="1004"/>
      <c r="Z69" s="1004"/>
      <c r="AA69" s="1004">
        <v>222</v>
      </c>
      <c r="AB69" s="1004"/>
      <c r="AC69" s="1004"/>
      <c r="AD69" s="1004"/>
      <c r="AE69" s="1004"/>
      <c r="AF69" s="1004">
        <v>222</v>
      </c>
      <c r="AG69" s="1004"/>
      <c r="AH69" s="1004"/>
      <c r="AI69" s="1004"/>
      <c r="AJ69" s="1004"/>
      <c r="AK69" s="1004">
        <v>4</v>
      </c>
      <c r="AL69" s="1004"/>
      <c r="AM69" s="1004"/>
      <c r="AN69" s="1004"/>
      <c r="AO69" s="1004"/>
      <c r="AP69" s="1004" t="s">
        <v>511</v>
      </c>
      <c r="AQ69" s="1004"/>
      <c r="AR69" s="1004"/>
      <c r="AS69" s="1004"/>
      <c r="AT69" s="1004"/>
      <c r="AU69" s="1004" t="s">
        <v>511</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2">
      <c r="A70" s="229">
        <v>3</v>
      </c>
      <c r="B70" s="1007" t="s">
        <v>582</v>
      </c>
      <c r="C70" s="1008"/>
      <c r="D70" s="1008"/>
      <c r="E70" s="1008"/>
      <c r="F70" s="1008"/>
      <c r="G70" s="1008"/>
      <c r="H70" s="1008"/>
      <c r="I70" s="1008"/>
      <c r="J70" s="1008"/>
      <c r="K70" s="1008"/>
      <c r="L70" s="1008"/>
      <c r="M70" s="1008"/>
      <c r="N70" s="1008"/>
      <c r="O70" s="1008"/>
      <c r="P70" s="1009"/>
      <c r="Q70" s="1010">
        <v>22</v>
      </c>
      <c r="R70" s="1004"/>
      <c r="S70" s="1004"/>
      <c r="T70" s="1004"/>
      <c r="U70" s="1004"/>
      <c r="V70" s="1004">
        <v>16</v>
      </c>
      <c r="W70" s="1004"/>
      <c r="X70" s="1004"/>
      <c r="Y70" s="1004"/>
      <c r="Z70" s="1004"/>
      <c r="AA70" s="1004">
        <v>6</v>
      </c>
      <c r="AB70" s="1004"/>
      <c r="AC70" s="1004"/>
      <c r="AD70" s="1004"/>
      <c r="AE70" s="1004"/>
      <c r="AF70" s="1004">
        <v>6</v>
      </c>
      <c r="AG70" s="1004"/>
      <c r="AH70" s="1004"/>
      <c r="AI70" s="1004"/>
      <c r="AJ70" s="1004"/>
      <c r="AK70" s="1004">
        <v>4</v>
      </c>
      <c r="AL70" s="1004"/>
      <c r="AM70" s="1004"/>
      <c r="AN70" s="1004"/>
      <c r="AO70" s="1004"/>
      <c r="AP70" s="1004" t="s">
        <v>511</v>
      </c>
      <c r="AQ70" s="1004"/>
      <c r="AR70" s="1004"/>
      <c r="AS70" s="1004"/>
      <c r="AT70" s="1004"/>
      <c r="AU70" s="1004" t="s">
        <v>511</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2">
      <c r="A71" s="229">
        <v>4</v>
      </c>
      <c r="B71" s="1007" t="s">
        <v>583</v>
      </c>
      <c r="C71" s="1008"/>
      <c r="D71" s="1008"/>
      <c r="E71" s="1008"/>
      <c r="F71" s="1008"/>
      <c r="G71" s="1008"/>
      <c r="H71" s="1008"/>
      <c r="I71" s="1008"/>
      <c r="J71" s="1008"/>
      <c r="K71" s="1008"/>
      <c r="L71" s="1008"/>
      <c r="M71" s="1008"/>
      <c r="N71" s="1008"/>
      <c r="O71" s="1008"/>
      <c r="P71" s="1009"/>
      <c r="Q71" s="1010">
        <v>160</v>
      </c>
      <c r="R71" s="1004"/>
      <c r="S71" s="1004"/>
      <c r="T71" s="1004"/>
      <c r="U71" s="1004"/>
      <c r="V71" s="1004">
        <v>153</v>
      </c>
      <c r="W71" s="1004"/>
      <c r="X71" s="1004"/>
      <c r="Y71" s="1004"/>
      <c r="Z71" s="1004"/>
      <c r="AA71" s="1004">
        <v>8</v>
      </c>
      <c r="AB71" s="1004"/>
      <c r="AC71" s="1004"/>
      <c r="AD71" s="1004"/>
      <c r="AE71" s="1004"/>
      <c r="AF71" s="1004">
        <v>8</v>
      </c>
      <c r="AG71" s="1004"/>
      <c r="AH71" s="1004"/>
      <c r="AI71" s="1004"/>
      <c r="AJ71" s="1004"/>
      <c r="AK71" s="1004">
        <v>33</v>
      </c>
      <c r="AL71" s="1004"/>
      <c r="AM71" s="1004"/>
      <c r="AN71" s="1004"/>
      <c r="AO71" s="1004"/>
      <c r="AP71" s="1004" t="s">
        <v>511</v>
      </c>
      <c r="AQ71" s="1004"/>
      <c r="AR71" s="1004"/>
      <c r="AS71" s="1004"/>
      <c r="AT71" s="1004"/>
      <c r="AU71" s="1004" t="s">
        <v>511</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2">
      <c r="A72" s="229">
        <v>5</v>
      </c>
      <c r="B72" s="1007" t="s">
        <v>584</v>
      </c>
      <c r="C72" s="1008"/>
      <c r="D72" s="1008"/>
      <c r="E72" s="1008"/>
      <c r="F72" s="1008"/>
      <c r="G72" s="1008"/>
      <c r="H72" s="1008"/>
      <c r="I72" s="1008"/>
      <c r="J72" s="1008"/>
      <c r="K72" s="1008"/>
      <c r="L72" s="1008"/>
      <c r="M72" s="1008"/>
      <c r="N72" s="1008"/>
      <c r="O72" s="1008"/>
      <c r="P72" s="1009"/>
      <c r="Q72" s="1010">
        <v>227759</v>
      </c>
      <c r="R72" s="1004"/>
      <c r="S72" s="1004"/>
      <c r="T72" s="1004"/>
      <c r="U72" s="1004"/>
      <c r="V72" s="1004">
        <v>221002</v>
      </c>
      <c r="W72" s="1004"/>
      <c r="X72" s="1004"/>
      <c r="Y72" s="1004"/>
      <c r="Z72" s="1004"/>
      <c r="AA72" s="1004">
        <v>6757</v>
      </c>
      <c r="AB72" s="1004"/>
      <c r="AC72" s="1004"/>
      <c r="AD72" s="1004"/>
      <c r="AE72" s="1004"/>
      <c r="AF72" s="1004">
        <v>6757</v>
      </c>
      <c r="AG72" s="1004"/>
      <c r="AH72" s="1004"/>
      <c r="AI72" s="1004"/>
      <c r="AJ72" s="1004"/>
      <c r="AK72" s="1004">
        <v>10</v>
      </c>
      <c r="AL72" s="1004"/>
      <c r="AM72" s="1004"/>
      <c r="AN72" s="1004"/>
      <c r="AO72" s="1004"/>
      <c r="AP72" s="1004" t="s">
        <v>511</v>
      </c>
      <c r="AQ72" s="1004"/>
      <c r="AR72" s="1004"/>
      <c r="AS72" s="1004"/>
      <c r="AT72" s="1004"/>
      <c r="AU72" s="1004" t="s">
        <v>511</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2">
      <c r="A73" s="229">
        <v>6</v>
      </c>
      <c r="B73" s="1007" t="s">
        <v>585</v>
      </c>
      <c r="C73" s="1008"/>
      <c r="D73" s="1008"/>
      <c r="E73" s="1008"/>
      <c r="F73" s="1008"/>
      <c r="G73" s="1008"/>
      <c r="H73" s="1008"/>
      <c r="I73" s="1008"/>
      <c r="J73" s="1008"/>
      <c r="K73" s="1008"/>
      <c r="L73" s="1008"/>
      <c r="M73" s="1008"/>
      <c r="N73" s="1008"/>
      <c r="O73" s="1008"/>
      <c r="P73" s="1009"/>
      <c r="Q73" s="1010">
        <v>166</v>
      </c>
      <c r="R73" s="1004"/>
      <c r="S73" s="1004"/>
      <c r="T73" s="1004"/>
      <c r="U73" s="1004"/>
      <c r="V73" s="1004">
        <v>151</v>
      </c>
      <c r="W73" s="1004"/>
      <c r="X73" s="1004"/>
      <c r="Y73" s="1004"/>
      <c r="Z73" s="1004"/>
      <c r="AA73" s="1004">
        <v>14</v>
      </c>
      <c r="AB73" s="1004"/>
      <c r="AC73" s="1004"/>
      <c r="AD73" s="1004"/>
      <c r="AE73" s="1004"/>
      <c r="AF73" s="1004">
        <v>14</v>
      </c>
      <c r="AG73" s="1004"/>
      <c r="AH73" s="1004"/>
      <c r="AI73" s="1004"/>
      <c r="AJ73" s="1004"/>
      <c r="AK73" s="1004" t="s">
        <v>511</v>
      </c>
      <c r="AL73" s="1004"/>
      <c r="AM73" s="1004"/>
      <c r="AN73" s="1004"/>
      <c r="AO73" s="1004"/>
      <c r="AP73" s="1004">
        <v>19</v>
      </c>
      <c r="AQ73" s="1004"/>
      <c r="AR73" s="1004"/>
      <c r="AS73" s="1004"/>
      <c r="AT73" s="1004"/>
      <c r="AU73" s="1004">
        <v>11</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2">
      <c r="A74" s="229">
        <v>7</v>
      </c>
      <c r="B74" s="1007" t="s">
        <v>586</v>
      </c>
      <c r="C74" s="1008"/>
      <c r="D74" s="1008"/>
      <c r="E74" s="1008"/>
      <c r="F74" s="1008"/>
      <c r="G74" s="1008"/>
      <c r="H74" s="1008"/>
      <c r="I74" s="1008"/>
      <c r="J74" s="1008"/>
      <c r="K74" s="1008"/>
      <c r="L74" s="1008"/>
      <c r="M74" s="1008"/>
      <c r="N74" s="1008"/>
      <c r="O74" s="1008"/>
      <c r="P74" s="1009"/>
      <c r="Q74" s="1010">
        <v>661</v>
      </c>
      <c r="R74" s="1004"/>
      <c r="S74" s="1004"/>
      <c r="T74" s="1004"/>
      <c r="U74" s="1004"/>
      <c r="V74" s="1004">
        <v>31</v>
      </c>
      <c r="W74" s="1004"/>
      <c r="X74" s="1004"/>
      <c r="Y74" s="1004"/>
      <c r="Z74" s="1004"/>
      <c r="AA74" s="1004">
        <v>630</v>
      </c>
      <c r="AB74" s="1004"/>
      <c r="AC74" s="1004"/>
      <c r="AD74" s="1004"/>
      <c r="AE74" s="1004"/>
      <c r="AF74" s="1004">
        <v>630</v>
      </c>
      <c r="AG74" s="1004"/>
      <c r="AH74" s="1004"/>
      <c r="AI74" s="1004"/>
      <c r="AJ74" s="1004"/>
      <c r="AK74" s="1004" t="s">
        <v>511</v>
      </c>
      <c r="AL74" s="1004"/>
      <c r="AM74" s="1004"/>
      <c r="AN74" s="1004"/>
      <c r="AO74" s="1004"/>
      <c r="AP74" s="1004">
        <v>30</v>
      </c>
      <c r="AQ74" s="1004"/>
      <c r="AR74" s="1004"/>
      <c r="AS74" s="1004"/>
      <c r="AT74" s="1004"/>
      <c r="AU74" s="1004">
        <v>17</v>
      </c>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2">
      <c r="A75" s="229">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2">
      <c r="A76" s="229">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2">
      <c r="A77" s="229">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2">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2">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2">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2">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2">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2">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2">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2">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2">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2">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5">
      <c r="A88" s="231" t="s">
        <v>388</v>
      </c>
      <c r="B88" s="970" t="s">
        <v>421</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7659</v>
      </c>
      <c r="AG88" s="992"/>
      <c r="AH88" s="992"/>
      <c r="AI88" s="992"/>
      <c r="AJ88" s="992"/>
      <c r="AK88" s="996"/>
      <c r="AL88" s="996"/>
      <c r="AM88" s="996"/>
      <c r="AN88" s="996"/>
      <c r="AO88" s="996"/>
      <c r="AP88" s="992">
        <v>49</v>
      </c>
      <c r="AQ88" s="992"/>
      <c r="AR88" s="992"/>
      <c r="AS88" s="992"/>
      <c r="AT88" s="992"/>
      <c r="AU88" s="992">
        <v>28</v>
      </c>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970" t="s">
        <v>422</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77</v>
      </c>
      <c r="CS102" s="986"/>
      <c r="CT102" s="986"/>
      <c r="CU102" s="986"/>
      <c r="CV102" s="987"/>
      <c r="CW102" s="985">
        <v>21</v>
      </c>
      <c r="CX102" s="986"/>
      <c r="CY102" s="986"/>
      <c r="CZ102" s="986"/>
      <c r="DA102" s="987"/>
      <c r="DB102" s="985">
        <v>150</v>
      </c>
      <c r="DC102" s="986"/>
      <c r="DD102" s="986"/>
      <c r="DE102" s="986"/>
      <c r="DF102" s="987"/>
      <c r="DG102" s="985">
        <v>0</v>
      </c>
      <c r="DH102" s="986"/>
      <c r="DI102" s="986"/>
      <c r="DJ102" s="986"/>
      <c r="DK102" s="987"/>
      <c r="DL102" s="985">
        <v>380</v>
      </c>
      <c r="DM102" s="986"/>
      <c r="DN102" s="986"/>
      <c r="DO102" s="986"/>
      <c r="DP102" s="987"/>
      <c r="DQ102" s="985">
        <v>38</v>
      </c>
      <c r="DR102" s="986"/>
      <c r="DS102" s="986"/>
      <c r="DT102" s="986"/>
      <c r="DU102" s="987"/>
      <c r="DV102" s="970"/>
      <c r="DW102" s="971"/>
      <c r="DX102" s="971"/>
      <c r="DY102" s="971"/>
      <c r="DZ102" s="972"/>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423</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424</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75" t="s">
        <v>427</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428</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2">
      <c r="A109" s="928" t="s">
        <v>429</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430</v>
      </c>
      <c r="AB109" s="929"/>
      <c r="AC109" s="929"/>
      <c r="AD109" s="929"/>
      <c r="AE109" s="930"/>
      <c r="AF109" s="931" t="s">
        <v>431</v>
      </c>
      <c r="AG109" s="929"/>
      <c r="AH109" s="929"/>
      <c r="AI109" s="929"/>
      <c r="AJ109" s="930"/>
      <c r="AK109" s="931" t="s">
        <v>303</v>
      </c>
      <c r="AL109" s="929"/>
      <c r="AM109" s="929"/>
      <c r="AN109" s="929"/>
      <c r="AO109" s="930"/>
      <c r="AP109" s="931" t="s">
        <v>432</v>
      </c>
      <c r="AQ109" s="929"/>
      <c r="AR109" s="929"/>
      <c r="AS109" s="929"/>
      <c r="AT109" s="962"/>
      <c r="AU109" s="928" t="s">
        <v>429</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430</v>
      </c>
      <c r="BR109" s="929"/>
      <c r="BS109" s="929"/>
      <c r="BT109" s="929"/>
      <c r="BU109" s="930"/>
      <c r="BV109" s="931" t="s">
        <v>431</v>
      </c>
      <c r="BW109" s="929"/>
      <c r="BX109" s="929"/>
      <c r="BY109" s="929"/>
      <c r="BZ109" s="930"/>
      <c r="CA109" s="931" t="s">
        <v>303</v>
      </c>
      <c r="CB109" s="929"/>
      <c r="CC109" s="929"/>
      <c r="CD109" s="929"/>
      <c r="CE109" s="930"/>
      <c r="CF109" s="969" t="s">
        <v>432</v>
      </c>
      <c r="CG109" s="969"/>
      <c r="CH109" s="969"/>
      <c r="CI109" s="969"/>
      <c r="CJ109" s="969"/>
      <c r="CK109" s="931" t="s">
        <v>433</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430</v>
      </c>
      <c r="DH109" s="929"/>
      <c r="DI109" s="929"/>
      <c r="DJ109" s="929"/>
      <c r="DK109" s="930"/>
      <c r="DL109" s="931" t="s">
        <v>431</v>
      </c>
      <c r="DM109" s="929"/>
      <c r="DN109" s="929"/>
      <c r="DO109" s="929"/>
      <c r="DP109" s="930"/>
      <c r="DQ109" s="931" t="s">
        <v>303</v>
      </c>
      <c r="DR109" s="929"/>
      <c r="DS109" s="929"/>
      <c r="DT109" s="929"/>
      <c r="DU109" s="930"/>
      <c r="DV109" s="931" t="s">
        <v>432</v>
      </c>
      <c r="DW109" s="929"/>
      <c r="DX109" s="929"/>
      <c r="DY109" s="929"/>
      <c r="DZ109" s="962"/>
    </row>
    <row r="110" spans="1:131" s="221" customFormat="1" ht="26.25" customHeight="1" x14ac:dyDescent="0.2">
      <c r="A110" s="840" t="s">
        <v>434</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6484055</v>
      </c>
      <c r="AB110" s="922"/>
      <c r="AC110" s="922"/>
      <c r="AD110" s="922"/>
      <c r="AE110" s="923"/>
      <c r="AF110" s="924">
        <v>6480730</v>
      </c>
      <c r="AG110" s="922"/>
      <c r="AH110" s="922"/>
      <c r="AI110" s="922"/>
      <c r="AJ110" s="923"/>
      <c r="AK110" s="924">
        <v>6378788</v>
      </c>
      <c r="AL110" s="922"/>
      <c r="AM110" s="922"/>
      <c r="AN110" s="922"/>
      <c r="AO110" s="923"/>
      <c r="AP110" s="925">
        <v>19.5</v>
      </c>
      <c r="AQ110" s="926"/>
      <c r="AR110" s="926"/>
      <c r="AS110" s="926"/>
      <c r="AT110" s="927"/>
      <c r="AU110" s="963" t="s">
        <v>73</v>
      </c>
      <c r="AV110" s="964"/>
      <c r="AW110" s="964"/>
      <c r="AX110" s="964"/>
      <c r="AY110" s="964"/>
      <c r="AZ110" s="893" t="s">
        <v>435</v>
      </c>
      <c r="BA110" s="841"/>
      <c r="BB110" s="841"/>
      <c r="BC110" s="841"/>
      <c r="BD110" s="841"/>
      <c r="BE110" s="841"/>
      <c r="BF110" s="841"/>
      <c r="BG110" s="841"/>
      <c r="BH110" s="841"/>
      <c r="BI110" s="841"/>
      <c r="BJ110" s="841"/>
      <c r="BK110" s="841"/>
      <c r="BL110" s="841"/>
      <c r="BM110" s="841"/>
      <c r="BN110" s="841"/>
      <c r="BO110" s="841"/>
      <c r="BP110" s="842"/>
      <c r="BQ110" s="894">
        <v>58534807</v>
      </c>
      <c r="BR110" s="875"/>
      <c r="BS110" s="875"/>
      <c r="BT110" s="875"/>
      <c r="BU110" s="875"/>
      <c r="BV110" s="875">
        <v>60657348</v>
      </c>
      <c r="BW110" s="875"/>
      <c r="BX110" s="875"/>
      <c r="BY110" s="875"/>
      <c r="BZ110" s="875"/>
      <c r="CA110" s="875">
        <v>60129176</v>
      </c>
      <c r="CB110" s="875"/>
      <c r="CC110" s="875"/>
      <c r="CD110" s="875"/>
      <c r="CE110" s="875"/>
      <c r="CF110" s="899">
        <v>183.4</v>
      </c>
      <c r="CG110" s="900"/>
      <c r="CH110" s="900"/>
      <c r="CI110" s="900"/>
      <c r="CJ110" s="900"/>
      <c r="CK110" s="959" t="s">
        <v>436</v>
      </c>
      <c r="CL110" s="852"/>
      <c r="CM110" s="893" t="s">
        <v>437</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438</v>
      </c>
      <c r="DH110" s="875"/>
      <c r="DI110" s="875"/>
      <c r="DJ110" s="875"/>
      <c r="DK110" s="875"/>
      <c r="DL110" s="875">
        <v>3213040</v>
      </c>
      <c r="DM110" s="875"/>
      <c r="DN110" s="875"/>
      <c r="DO110" s="875"/>
      <c r="DP110" s="875"/>
      <c r="DQ110" s="875">
        <v>3262177</v>
      </c>
      <c r="DR110" s="875"/>
      <c r="DS110" s="875"/>
      <c r="DT110" s="875"/>
      <c r="DU110" s="875"/>
      <c r="DV110" s="876">
        <v>9.9</v>
      </c>
      <c r="DW110" s="876"/>
      <c r="DX110" s="876"/>
      <c r="DY110" s="876"/>
      <c r="DZ110" s="877"/>
    </row>
    <row r="111" spans="1:131" s="221" customFormat="1" ht="26.25" customHeight="1" x14ac:dyDescent="0.2">
      <c r="A111" s="807" t="s">
        <v>439</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130</v>
      </c>
      <c r="AB111" s="952"/>
      <c r="AC111" s="952"/>
      <c r="AD111" s="952"/>
      <c r="AE111" s="953"/>
      <c r="AF111" s="954" t="s">
        <v>130</v>
      </c>
      <c r="AG111" s="952"/>
      <c r="AH111" s="952"/>
      <c r="AI111" s="952"/>
      <c r="AJ111" s="953"/>
      <c r="AK111" s="954" t="s">
        <v>130</v>
      </c>
      <c r="AL111" s="952"/>
      <c r="AM111" s="952"/>
      <c r="AN111" s="952"/>
      <c r="AO111" s="953"/>
      <c r="AP111" s="955" t="s">
        <v>130</v>
      </c>
      <c r="AQ111" s="956"/>
      <c r="AR111" s="956"/>
      <c r="AS111" s="956"/>
      <c r="AT111" s="957"/>
      <c r="AU111" s="965"/>
      <c r="AV111" s="966"/>
      <c r="AW111" s="966"/>
      <c r="AX111" s="966"/>
      <c r="AY111" s="966"/>
      <c r="AZ111" s="848" t="s">
        <v>440</v>
      </c>
      <c r="BA111" s="785"/>
      <c r="BB111" s="785"/>
      <c r="BC111" s="785"/>
      <c r="BD111" s="785"/>
      <c r="BE111" s="785"/>
      <c r="BF111" s="785"/>
      <c r="BG111" s="785"/>
      <c r="BH111" s="785"/>
      <c r="BI111" s="785"/>
      <c r="BJ111" s="785"/>
      <c r="BK111" s="785"/>
      <c r="BL111" s="785"/>
      <c r="BM111" s="785"/>
      <c r="BN111" s="785"/>
      <c r="BO111" s="785"/>
      <c r="BP111" s="786"/>
      <c r="BQ111" s="849" t="s">
        <v>130</v>
      </c>
      <c r="BR111" s="850"/>
      <c r="BS111" s="850"/>
      <c r="BT111" s="850"/>
      <c r="BU111" s="850"/>
      <c r="BV111" s="850">
        <v>3213040</v>
      </c>
      <c r="BW111" s="850"/>
      <c r="BX111" s="850"/>
      <c r="BY111" s="850"/>
      <c r="BZ111" s="850"/>
      <c r="CA111" s="850">
        <v>3262177</v>
      </c>
      <c r="CB111" s="850"/>
      <c r="CC111" s="850"/>
      <c r="CD111" s="850"/>
      <c r="CE111" s="850"/>
      <c r="CF111" s="908">
        <v>9.9</v>
      </c>
      <c r="CG111" s="909"/>
      <c r="CH111" s="909"/>
      <c r="CI111" s="909"/>
      <c r="CJ111" s="909"/>
      <c r="CK111" s="960"/>
      <c r="CL111" s="854"/>
      <c r="CM111" s="848" t="s">
        <v>441</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130</v>
      </c>
      <c r="DH111" s="850"/>
      <c r="DI111" s="850"/>
      <c r="DJ111" s="850"/>
      <c r="DK111" s="850"/>
      <c r="DL111" s="850" t="s">
        <v>130</v>
      </c>
      <c r="DM111" s="850"/>
      <c r="DN111" s="850"/>
      <c r="DO111" s="850"/>
      <c r="DP111" s="850"/>
      <c r="DQ111" s="850" t="s">
        <v>130</v>
      </c>
      <c r="DR111" s="850"/>
      <c r="DS111" s="850"/>
      <c r="DT111" s="850"/>
      <c r="DU111" s="850"/>
      <c r="DV111" s="827" t="s">
        <v>130</v>
      </c>
      <c r="DW111" s="827"/>
      <c r="DX111" s="827"/>
      <c r="DY111" s="827"/>
      <c r="DZ111" s="828"/>
    </row>
    <row r="112" spans="1:131" s="221" customFormat="1" ht="26.25" customHeight="1" x14ac:dyDescent="0.2">
      <c r="A112" s="945" t="s">
        <v>442</v>
      </c>
      <c r="B112" s="946"/>
      <c r="C112" s="785" t="s">
        <v>443</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438</v>
      </c>
      <c r="AB112" s="813"/>
      <c r="AC112" s="813"/>
      <c r="AD112" s="813"/>
      <c r="AE112" s="814"/>
      <c r="AF112" s="815" t="s">
        <v>438</v>
      </c>
      <c r="AG112" s="813"/>
      <c r="AH112" s="813"/>
      <c r="AI112" s="813"/>
      <c r="AJ112" s="814"/>
      <c r="AK112" s="815" t="s">
        <v>130</v>
      </c>
      <c r="AL112" s="813"/>
      <c r="AM112" s="813"/>
      <c r="AN112" s="813"/>
      <c r="AO112" s="814"/>
      <c r="AP112" s="857" t="s">
        <v>438</v>
      </c>
      <c r="AQ112" s="858"/>
      <c r="AR112" s="858"/>
      <c r="AS112" s="858"/>
      <c r="AT112" s="859"/>
      <c r="AU112" s="965"/>
      <c r="AV112" s="966"/>
      <c r="AW112" s="966"/>
      <c r="AX112" s="966"/>
      <c r="AY112" s="966"/>
      <c r="AZ112" s="848" t="s">
        <v>444</v>
      </c>
      <c r="BA112" s="785"/>
      <c r="BB112" s="785"/>
      <c r="BC112" s="785"/>
      <c r="BD112" s="785"/>
      <c r="BE112" s="785"/>
      <c r="BF112" s="785"/>
      <c r="BG112" s="785"/>
      <c r="BH112" s="785"/>
      <c r="BI112" s="785"/>
      <c r="BJ112" s="785"/>
      <c r="BK112" s="785"/>
      <c r="BL112" s="785"/>
      <c r="BM112" s="785"/>
      <c r="BN112" s="785"/>
      <c r="BO112" s="785"/>
      <c r="BP112" s="786"/>
      <c r="BQ112" s="849">
        <v>20201435</v>
      </c>
      <c r="BR112" s="850"/>
      <c r="BS112" s="850"/>
      <c r="BT112" s="850"/>
      <c r="BU112" s="850"/>
      <c r="BV112" s="850">
        <v>18363264</v>
      </c>
      <c r="BW112" s="850"/>
      <c r="BX112" s="850"/>
      <c r="BY112" s="850"/>
      <c r="BZ112" s="850"/>
      <c r="CA112" s="850">
        <v>16671869</v>
      </c>
      <c r="CB112" s="850"/>
      <c r="CC112" s="850"/>
      <c r="CD112" s="850"/>
      <c r="CE112" s="850"/>
      <c r="CF112" s="908">
        <v>50.8</v>
      </c>
      <c r="CG112" s="909"/>
      <c r="CH112" s="909"/>
      <c r="CI112" s="909"/>
      <c r="CJ112" s="909"/>
      <c r="CK112" s="960"/>
      <c r="CL112" s="854"/>
      <c r="CM112" s="848" t="s">
        <v>445</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438</v>
      </c>
      <c r="DH112" s="850"/>
      <c r="DI112" s="850"/>
      <c r="DJ112" s="850"/>
      <c r="DK112" s="850"/>
      <c r="DL112" s="850" t="s">
        <v>438</v>
      </c>
      <c r="DM112" s="850"/>
      <c r="DN112" s="850"/>
      <c r="DO112" s="850"/>
      <c r="DP112" s="850"/>
      <c r="DQ112" s="850" t="s">
        <v>130</v>
      </c>
      <c r="DR112" s="850"/>
      <c r="DS112" s="850"/>
      <c r="DT112" s="850"/>
      <c r="DU112" s="850"/>
      <c r="DV112" s="827" t="s">
        <v>438</v>
      </c>
      <c r="DW112" s="827"/>
      <c r="DX112" s="827"/>
      <c r="DY112" s="827"/>
      <c r="DZ112" s="828"/>
    </row>
    <row r="113" spans="1:130" s="221" customFormat="1" ht="26.25" customHeight="1" x14ac:dyDescent="0.2">
      <c r="A113" s="947"/>
      <c r="B113" s="948"/>
      <c r="C113" s="785" t="s">
        <v>446</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1749970</v>
      </c>
      <c r="AB113" s="952"/>
      <c r="AC113" s="952"/>
      <c r="AD113" s="952"/>
      <c r="AE113" s="953"/>
      <c r="AF113" s="954">
        <v>1750732</v>
      </c>
      <c r="AG113" s="952"/>
      <c r="AH113" s="952"/>
      <c r="AI113" s="952"/>
      <c r="AJ113" s="953"/>
      <c r="AK113" s="954">
        <v>1489714</v>
      </c>
      <c r="AL113" s="952"/>
      <c r="AM113" s="952"/>
      <c r="AN113" s="952"/>
      <c r="AO113" s="953"/>
      <c r="AP113" s="955">
        <v>4.5</v>
      </c>
      <c r="AQ113" s="956"/>
      <c r="AR113" s="956"/>
      <c r="AS113" s="956"/>
      <c r="AT113" s="957"/>
      <c r="AU113" s="965"/>
      <c r="AV113" s="966"/>
      <c r="AW113" s="966"/>
      <c r="AX113" s="966"/>
      <c r="AY113" s="966"/>
      <c r="AZ113" s="848" t="s">
        <v>447</v>
      </c>
      <c r="BA113" s="785"/>
      <c r="BB113" s="785"/>
      <c r="BC113" s="785"/>
      <c r="BD113" s="785"/>
      <c r="BE113" s="785"/>
      <c r="BF113" s="785"/>
      <c r="BG113" s="785"/>
      <c r="BH113" s="785"/>
      <c r="BI113" s="785"/>
      <c r="BJ113" s="785"/>
      <c r="BK113" s="785"/>
      <c r="BL113" s="785"/>
      <c r="BM113" s="785"/>
      <c r="BN113" s="785"/>
      <c r="BO113" s="785"/>
      <c r="BP113" s="786"/>
      <c r="BQ113" s="849">
        <v>82493</v>
      </c>
      <c r="BR113" s="850"/>
      <c r="BS113" s="850"/>
      <c r="BT113" s="850"/>
      <c r="BU113" s="850"/>
      <c r="BV113" s="850">
        <v>55269</v>
      </c>
      <c r="BW113" s="850"/>
      <c r="BX113" s="850"/>
      <c r="BY113" s="850"/>
      <c r="BZ113" s="850"/>
      <c r="CA113" s="850">
        <v>27771</v>
      </c>
      <c r="CB113" s="850"/>
      <c r="CC113" s="850"/>
      <c r="CD113" s="850"/>
      <c r="CE113" s="850"/>
      <c r="CF113" s="908">
        <v>0.1</v>
      </c>
      <c r="CG113" s="909"/>
      <c r="CH113" s="909"/>
      <c r="CI113" s="909"/>
      <c r="CJ113" s="909"/>
      <c r="CK113" s="960"/>
      <c r="CL113" s="854"/>
      <c r="CM113" s="848" t="s">
        <v>448</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438</v>
      </c>
      <c r="DH113" s="813"/>
      <c r="DI113" s="813"/>
      <c r="DJ113" s="813"/>
      <c r="DK113" s="814"/>
      <c r="DL113" s="815" t="s">
        <v>130</v>
      </c>
      <c r="DM113" s="813"/>
      <c r="DN113" s="813"/>
      <c r="DO113" s="813"/>
      <c r="DP113" s="814"/>
      <c r="DQ113" s="815" t="s">
        <v>130</v>
      </c>
      <c r="DR113" s="813"/>
      <c r="DS113" s="813"/>
      <c r="DT113" s="813"/>
      <c r="DU113" s="814"/>
      <c r="DV113" s="857" t="s">
        <v>438</v>
      </c>
      <c r="DW113" s="858"/>
      <c r="DX113" s="858"/>
      <c r="DY113" s="858"/>
      <c r="DZ113" s="859"/>
    </row>
    <row r="114" spans="1:130" s="221" customFormat="1" ht="26.25" customHeight="1" x14ac:dyDescent="0.2">
      <c r="A114" s="947"/>
      <c r="B114" s="948"/>
      <c r="C114" s="785" t="s">
        <v>449</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19903</v>
      </c>
      <c r="AB114" s="813"/>
      <c r="AC114" s="813"/>
      <c r="AD114" s="813"/>
      <c r="AE114" s="814"/>
      <c r="AF114" s="815">
        <v>20018</v>
      </c>
      <c r="AG114" s="813"/>
      <c r="AH114" s="813"/>
      <c r="AI114" s="813"/>
      <c r="AJ114" s="814"/>
      <c r="AK114" s="815">
        <v>18526</v>
      </c>
      <c r="AL114" s="813"/>
      <c r="AM114" s="813"/>
      <c r="AN114" s="813"/>
      <c r="AO114" s="814"/>
      <c r="AP114" s="857">
        <v>0.1</v>
      </c>
      <c r="AQ114" s="858"/>
      <c r="AR114" s="858"/>
      <c r="AS114" s="858"/>
      <c r="AT114" s="859"/>
      <c r="AU114" s="965"/>
      <c r="AV114" s="966"/>
      <c r="AW114" s="966"/>
      <c r="AX114" s="966"/>
      <c r="AY114" s="966"/>
      <c r="AZ114" s="848" t="s">
        <v>450</v>
      </c>
      <c r="BA114" s="785"/>
      <c r="BB114" s="785"/>
      <c r="BC114" s="785"/>
      <c r="BD114" s="785"/>
      <c r="BE114" s="785"/>
      <c r="BF114" s="785"/>
      <c r="BG114" s="785"/>
      <c r="BH114" s="785"/>
      <c r="BI114" s="785"/>
      <c r="BJ114" s="785"/>
      <c r="BK114" s="785"/>
      <c r="BL114" s="785"/>
      <c r="BM114" s="785"/>
      <c r="BN114" s="785"/>
      <c r="BO114" s="785"/>
      <c r="BP114" s="786"/>
      <c r="BQ114" s="849">
        <v>9623940</v>
      </c>
      <c r="BR114" s="850"/>
      <c r="BS114" s="850"/>
      <c r="BT114" s="850"/>
      <c r="BU114" s="850"/>
      <c r="BV114" s="850">
        <v>9440752</v>
      </c>
      <c r="BW114" s="850"/>
      <c r="BX114" s="850"/>
      <c r="BY114" s="850"/>
      <c r="BZ114" s="850"/>
      <c r="CA114" s="850">
        <v>9363311</v>
      </c>
      <c r="CB114" s="850"/>
      <c r="CC114" s="850"/>
      <c r="CD114" s="850"/>
      <c r="CE114" s="850"/>
      <c r="CF114" s="908">
        <v>28.6</v>
      </c>
      <c r="CG114" s="909"/>
      <c r="CH114" s="909"/>
      <c r="CI114" s="909"/>
      <c r="CJ114" s="909"/>
      <c r="CK114" s="960"/>
      <c r="CL114" s="854"/>
      <c r="CM114" s="848" t="s">
        <v>451</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438</v>
      </c>
      <c r="DH114" s="813"/>
      <c r="DI114" s="813"/>
      <c r="DJ114" s="813"/>
      <c r="DK114" s="814"/>
      <c r="DL114" s="815" t="s">
        <v>438</v>
      </c>
      <c r="DM114" s="813"/>
      <c r="DN114" s="813"/>
      <c r="DO114" s="813"/>
      <c r="DP114" s="814"/>
      <c r="DQ114" s="815" t="s">
        <v>438</v>
      </c>
      <c r="DR114" s="813"/>
      <c r="DS114" s="813"/>
      <c r="DT114" s="813"/>
      <c r="DU114" s="814"/>
      <c r="DV114" s="857" t="s">
        <v>438</v>
      </c>
      <c r="DW114" s="858"/>
      <c r="DX114" s="858"/>
      <c r="DY114" s="858"/>
      <c r="DZ114" s="859"/>
    </row>
    <row r="115" spans="1:130" s="221" customFormat="1" ht="26.25" customHeight="1" x14ac:dyDescent="0.2">
      <c r="A115" s="947"/>
      <c r="B115" s="948"/>
      <c r="C115" s="785" t="s">
        <v>452</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12259</v>
      </c>
      <c r="AB115" s="952"/>
      <c r="AC115" s="952"/>
      <c r="AD115" s="952"/>
      <c r="AE115" s="953"/>
      <c r="AF115" s="954">
        <v>250</v>
      </c>
      <c r="AG115" s="952"/>
      <c r="AH115" s="952"/>
      <c r="AI115" s="952"/>
      <c r="AJ115" s="953"/>
      <c r="AK115" s="954">
        <v>175</v>
      </c>
      <c r="AL115" s="952"/>
      <c r="AM115" s="952"/>
      <c r="AN115" s="952"/>
      <c r="AO115" s="953"/>
      <c r="AP115" s="955">
        <v>0</v>
      </c>
      <c r="AQ115" s="956"/>
      <c r="AR115" s="956"/>
      <c r="AS115" s="956"/>
      <c r="AT115" s="957"/>
      <c r="AU115" s="965"/>
      <c r="AV115" s="966"/>
      <c r="AW115" s="966"/>
      <c r="AX115" s="966"/>
      <c r="AY115" s="966"/>
      <c r="AZ115" s="848" t="s">
        <v>453</v>
      </c>
      <c r="BA115" s="785"/>
      <c r="BB115" s="785"/>
      <c r="BC115" s="785"/>
      <c r="BD115" s="785"/>
      <c r="BE115" s="785"/>
      <c r="BF115" s="785"/>
      <c r="BG115" s="785"/>
      <c r="BH115" s="785"/>
      <c r="BI115" s="785"/>
      <c r="BJ115" s="785"/>
      <c r="BK115" s="785"/>
      <c r="BL115" s="785"/>
      <c r="BM115" s="785"/>
      <c r="BN115" s="785"/>
      <c r="BO115" s="785"/>
      <c r="BP115" s="786"/>
      <c r="BQ115" s="849">
        <v>90403</v>
      </c>
      <c r="BR115" s="850"/>
      <c r="BS115" s="850"/>
      <c r="BT115" s="850"/>
      <c r="BU115" s="850"/>
      <c r="BV115" s="850">
        <v>199668</v>
      </c>
      <c r="BW115" s="850"/>
      <c r="BX115" s="850"/>
      <c r="BY115" s="850"/>
      <c r="BZ115" s="850"/>
      <c r="CA115" s="850">
        <v>193765</v>
      </c>
      <c r="CB115" s="850"/>
      <c r="CC115" s="850"/>
      <c r="CD115" s="850"/>
      <c r="CE115" s="850"/>
      <c r="CF115" s="908">
        <v>0.6</v>
      </c>
      <c r="CG115" s="909"/>
      <c r="CH115" s="909"/>
      <c r="CI115" s="909"/>
      <c r="CJ115" s="909"/>
      <c r="CK115" s="960"/>
      <c r="CL115" s="854"/>
      <c r="CM115" s="848" t="s">
        <v>454</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130</v>
      </c>
      <c r="DH115" s="813"/>
      <c r="DI115" s="813"/>
      <c r="DJ115" s="813"/>
      <c r="DK115" s="814"/>
      <c r="DL115" s="815" t="s">
        <v>438</v>
      </c>
      <c r="DM115" s="813"/>
      <c r="DN115" s="813"/>
      <c r="DO115" s="813"/>
      <c r="DP115" s="814"/>
      <c r="DQ115" s="815" t="s">
        <v>130</v>
      </c>
      <c r="DR115" s="813"/>
      <c r="DS115" s="813"/>
      <c r="DT115" s="813"/>
      <c r="DU115" s="814"/>
      <c r="DV115" s="857" t="s">
        <v>438</v>
      </c>
      <c r="DW115" s="858"/>
      <c r="DX115" s="858"/>
      <c r="DY115" s="858"/>
      <c r="DZ115" s="859"/>
    </row>
    <row r="116" spans="1:130" s="221" customFormat="1" ht="26.25" customHeight="1" x14ac:dyDescent="0.2">
      <c r="A116" s="949"/>
      <c r="B116" s="950"/>
      <c r="C116" s="872" t="s">
        <v>455</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v>199</v>
      </c>
      <c r="AB116" s="813"/>
      <c r="AC116" s="813"/>
      <c r="AD116" s="813"/>
      <c r="AE116" s="814"/>
      <c r="AF116" s="815">
        <v>375</v>
      </c>
      <c r="AG116" s="813"/>
      <c r="AH116" s="813"/>
      <c r="AI116" s="813"/>
      <c r="AJ116" s="814"/>
      <c r="AK116" s="815">
        <v>66</v>
      </c>
      <c r="AL116" s="813"/>
      <c r="AM116" s="813"/>
      <c r="AN116" s="813"/>
      <c r="AO116" s="814"/>
      <c r="AP116" s="857">
        <v>0</v>
      </c>
      <c r="AQ116" s="858"/>
      <c r="AR116" s="858"/>
      <c r="AS116" s="858"/>
      <c r="AT116" s="859"/>
      <c r="AU116" s="965"/>
      <c r="AV116" s="966"/>
      <c r="AW116" s="966"/>
      <c r="AX116" s="966"/>
      <c r="AY116" s="966"/>
      <c r="AZ116" s="942" t="s">
        <v>456</v>
      </c>
      <c r="BA116" s="943"/>
      <c r="BB116" s="943"/>
      <c r="BC116" s="943"/>
      <c r="BD116" s="943"/>
      <c r="BE116" s="943"/>
      <c r="BF116" s="943"/>
      <c r="BG116" s="943"/>
      <c r="BH116" s="943"/>
      <c r="BI116" s="943"/>
      <c r="BJ116" s="943"/>
      <c r="BK116" s="943"/>
      <c r="BL116" s="943"/>
      <c r="BM116" s="943"/>
      <c r="BN116" s="943"/>
      <c r="BO116" s="943"/>
      <c r="BP116" s="944"/>
      <c r="BQ116" s="849" t="s">
        <v>438</v>
      </c>
      <c r="BR116" s="850"/>
      <c r="BS116" s="850"/>
      <c r="BT116" s="850"/>
      <c r="BU116" s="850"/>
      <c r="BV116" s="850" t="s">
        <v>438</v>
      </c>
      <c r="BW116" s="850"/>
      <c r="BX116" s="850"/>
      <c r="BY116" s="850"/>
      <c r="BZ116" s="850"/>
      <c r="CA116" s="850" t="s">
        <v>438</v>
      </c>
      <c r="CB116" s="850"/>
      <c r="CC116" s="850"/>
      <c r="CD116" s="850"/>
      <c r="CE116" s="850"/>
      <c r="CF116" s="908" t="s">
        <v>438</v>
      </c>
      <c r="CG116" s="909"/>
      <c r="CH116" s="909"/>
      <c r="CI116" s="909"/>
      <c r="CJ116" s="909"/>
      <c r="CK116" s="960"/>
      <c r="CL116" s="854"/>
      <c r="CM116" s="848" t="s">
        <v>457</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438</v>
      </c>
      <c r="DH116" s="813"/>
      <c r="DI116" s="813"/>
      <c r="DJ116" s="813"/>
      <c r="DK116" s="814"/>
      <c r="DL116" s="815" t="s">
        <v>438</v>
      </c>
      <c r="DM116" s="813"/>
      <c r="DN116" s="813"/>
      <c r="DO116" s="813"/>
      <c r="DP116" s="814"/>
      <c r="DQ116" s="815" t="s">
        <v>438</v>
      </c>
      <c r="DR116" s="813"/>
      <c r="DS116" s="813"/>
      <c r="DT116" s="813"/>
      <c r="DU116" s="814"/>
      <c r="DV116" s="857" t="s">
        <v>438</v>
      </c>
      <c r="DW116" s="858"/>
      <c r="DX116" s="858"/>
      <c r="DY116" s="858"/>
      <c r="DZ116" s="859"/>
    </row>
    <row r="117" spans="1:130" s="221" customFormat="1" ht="26.25" customHeight="1" x14ac:dyDescent="0.2">
      <c r="A117" s="928" t="s">
        <v>187</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458</v>
      </c>
      <c r="Z117" s="930"/>
      <c r="AA117" s="935">
        <v>8266386</v>
      </c>
      <c r="AB117" s="936"/>
      <c r="AC117" s="936"/>
      <c r="AD117" s="936"/>
      <c r="AE117" s="937"/>
      <c r="AF117" s="938">
        <v>8252105</v>
      </c>
      <c r="AG117" s="936"/>
      <c r="AH117" s="936"/>
      <c r="AI117" s="936"/>
      <c r="AJ117" s="937"/>
      <c r="AK117" s="938">
        <v>7887269</v>
      </c>
      <c r="AL117" s="936"/>
      <c r="AM117" s="936"/>
      <c r="AN117" s="936"/>
      <c r="AO117" s="937"/>
      <c r="AP117" s="939"/>
      <c r="AQ117" s="940"/>
      <c r="AR117" s="940"/>
      <c r="AS117" s="940"/>
      <c r="AT117" s="941"/>
      <c r="AU117" s="965"/>
      <c r="AV117" s="966"/>
      <c r="AW117" s="966"/>
      <c r="AX117" s="966"/>
      <c r="AY117" s="966"/>
      <c r="AZ117" s="896" t="s">
        <v>459</v>
      </c>
      <c r="BA117" s="897"/>
      <c r="BB117" s="897"/>
      <c r="BC117" s="897"/>
      <c r="BD117" s="897"/>
      <c r="BE117" s="897"/>
      <c r="BF117" s="897"/>
      <c r="BG117" s="897"/>
      <c r="BH117" s="897"/>
      <c r="BI117" s="897"/>
      <c r="BJ117" s="897"/>
      <c r="BK117" s="897"/>
      <c r="BL117" s="897"/>
      <c r="BM117" s="897"/>
      <c r="BN117" s="897"/>
      <c r="BO117" s="897"/>
      <c r="BP117" s="898"/>
      <c r="BQ117" s="849" t="s">
        <v>130</v>
      </c>
      <c r="BR117" s="850"/>
      <c r="BS117" s="850"/>
      <c r="BT117" s="850"/>
      <c r="BU117" s="850"/>
      <c r="BV117" s="850" t="s">
        <v>409</v>
      </c>
      <c r="BW117" s="850"/>
      <c r="BX117" s="850"/>
      <c r="BY117" s="850"/>
      <c r="BZ117" s="850"/>
      <c r="CA117" s="850" t="s">
        <v>409</v>
      </c>
      <c r="CB117" s="850"/>
      <c r="CC117" s="850"/>
      <c r="CD117" s="850"/>
      <c r="CE117" s="850"/>
      <c r="CF117" s="908" t="s">
        <v>409</v>
      </c>
      <c r="CG117" s="909"/>
      <c r="CH117" s="909"/>
      <c r="CI117" s="909"/>
      <c r="CJ117" s="909"/>
      <c r="CK117" s="960"/>
      <c r="CL117" s="854"/>
      <c r="CM117" s="848" t="s">
        <v>460</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409</v>
      </c>
      <c r="DH117" s="813"/>
      <c r="DI117" s="813"/>
      <c r="DJ117" s="813"/>
      <c r="DK117" s="814"/>
      <c r="DL117" s="815" t="s">
        <v>130</v>
      </c>
      <c r="DM117" s="813"/>
      <c r="DN117" s="813"/>
      <c r="DO117" s="813"/>
      <c r="DP117" s="814"/>
      <c r="DQ117" s="815" t="s">
        <v>130</v>
      </c>
      <c r="DR117" s="813"/>
      <c r="DS117" s="813"/>
      <c r="DT117" s="813"/>
      <c r="DU117" s="814"/>
      <c r="DV117" s="857" t="s">
        <v>130</v>
      </c>
      <c r="DW117" s="858"/>
      <c r="DX117" s="858"/>
      <c r="DY117" s="858"/>
      <c r="DZ117" s="859"/>
    </row>
    <row r="118" spans="1:130" s="221" customFormat="1" ht="26.25" customHeight="1" x14ac:dyDescent="0.2">
      <c r="A118" s="928" t="s">
        <v>433</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430</v>
      </c>
      <c r="AB118" s="929"/>
      <c r="AC118" s="929"/>
      <c r="AD118" s="929"/>
      <c r="AE118" s="930"/>
      <c r="AF118" s="931" t="s">
        <v>431</v>
      </c>
      <c r="AG118" s="929"/>
      <c r="AH118" s="929"/>
      <c r="AI118" s="929"/>
      <c r="AJ118" s="930"/>
      <c r="AK118" s="931" t="s">
        <v>303</v>
      </c>
      <c r="AL118" s="929"/>
      <c r="AM118" s="929"/>
      <c r="AN118" s="929"/>
      <c r="AO118" s="930"/>
      <c r="AP118" s="932" t="s">
        <v>432</v>
      </c>
      <c r="AQ118" s="933"/>
      <c r="AR118" s="933"/>
      <c r="AS118" s="933"/>
      <c r="AT118" s="934"/>
      <c r="AU118" s="965"/>
      <c r="AV118" s="966"/>
      <c r="AW118" s="966"/>
      <c r="AX118" s="966"/>
      <c r="AY118" s="966"/>
      <c r="AZ118" s="871" t="s">
        <v>461</v>
      </c>
      <c r="BA118" s="872"/>
      <c r="BB118" s="872"/>
      <c r="BC118" s="872"/>
      <c r="BD118" s="872"/>
      <c r="BE118" s="872"/>
      <c r="BF118" s="872"/>
      <c r="BG118" s="872"/>
      <c r="BH118" s="872"/>
      <c r="BI118" s="872"/>
      <c r="BJ118" s="872"/>
      <c r="BK118" s="872"/>
      <c r="BL118" s="872"/>
      <c r="BM118" s="872"/>
      <c r="BN118" s="872"/>
      <c r="BO118" s="872"/>
      <c r="BP118" s="873"/>
      <c r="BQ118" s="912" t="s">
        <v>409</v>
      </c>
      <c r="BR118" s="878"/>
      <c r="BS118" s="878"/>
      <c r="BT118" s="878"/>
      <c r="BU118" s="878"/>
      <c r="BV118" s="878" t="s">
        <v>130</v>
      </c>
      <c r="BW118" s="878"/>
      <c r="BX118" s="878"/>
      <c r="BY118" s="878"/>
      <c r="BZ118" s="878"/>
      <c r="CA118" s="878" t="s">
        <v>409</v>
      </c>
      <c r="CB118" s="878"/>
      <c r="CC118" s="878"/>
      <c r="CD118" s="878"/>
      <c r="CE118" s="878"/>
      <c r="CF118" s="908" t="s">
        <v>130</v>
      </c>
      <c r="CG118" s="909"/>
      <c r="CH118" s="909"/>
      <c r="CI118" s="909"/>
      <c r="CJ118" s="909"/>
      <c r="CK118" s="960"/>
      <c r="CL118" s="854"/>
      <c r="CM118" s="848" t="s">
        <v>462</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409</v>
      </c>
      <c r="DH118" s="813"/>
      <c r="DI118" s="813"/>
      <c r="DJ118" s="813"/>
      <c r="DK118" s="814"/>
      <c r="DL118" s="815" t="s">
        <v>130</v>
      </c>
      <c r="DM118" s="813"/>
      <c r="DN118" s="813"/>
      <c r="DO118" s="813"/>
      <c r="DP118" s="814"/>
      <c r="DQ118" s="815" t="s">
        <v>409</v>
      </c>
      <c r="DR118" s="813"/>
      <c r="DS118" s="813"/>
      <c r="DT118" s="813"/>
      <c r="DU118" s="814"/>
      <c r="DV118" s="857" t="s">
        <v>409</v>
      </c>
      <c r="DW118" s="858"/>
      <c r="DX118" s="858"/>
      <c r="DY118" s="858"/>
      <c r="DZ118" s="859"/>
    </row>
    <row r="119" spans="1:130" s="221" customFormat="1" ht="26.25" customHeight="1" x14ac:dyDescent="0.2">
      <c r="A119" s="851" t="s">
        <v>436</v>
      </c>
      <c r="B119" s="852"/>
      <c r="C119" s="893" t="s">
        <v>437</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409</v>
      </c>
      <c r="AB119" s="922"/>
      <c r="AC119" s="922"/>
      <c r="AD119" s="922"/>
      <c r="AE119" s="923"/>
      <c r="AF119" s="924" t="s">
        <v>130</v>
      </c>
      <c r="AG119" s="922"/>
      <c r="AH119" s="922"/>
      <c r="AI119" s="922"/>
      <c r="AJ119" s="923"/>
      <c r="AK119" s="924" t="s">
        <v>130</v>
      </c>
      <c r="AL119" s="922"/>
      <c r="AM119" s="922"/>
      <c r="AN119" s="922"/>
      <c r="AO119" s="923"/>
      <c r="AP119" s="925" t="s">
        <v>130</v>
      </c>
      <c r="AQ119" s="926"/>
      <c r="AR119" s="926"/>
      <c r="AS119" s="926"/>
      <c r="AT119" s="927"/>
      <c r="AU119" s="967"/>
      <c r="AV119" s="968"/>
      <c r="AW119" s="968"/>
      <c r="AX119" s="968"/>
      <c r="AY119" s="968"/>
      <c r="AZ119" s="242" t="s">
        <v>187</v>
      </c>
      <c r="BA119" s="242"/>
      <c r="BB119" s="242"/>
      <c r="BC119" s="242"/>
      <c r="BD119" s="242"/>
      <c r="BE119" s="242"/>
      <c r="BF119" s="242"/>
      <c r="BG119" s="242"/>
      <c r="BH119" s="242"/>
      <c r="BI119" s="242"/>
      <c r="BJ119" s="242"/>
      <c r="BK119" s="242"/>
      <c r="BL119" s="242"/>
      <c r="BM119" s="242"/>
      <c r="BN119" s="242"/>
      <c r="BO119" s="910" t="s">
        <v>463</v>
      </c>
      <c r="BP119" s="911"/>
      <c r="BQ119" s="912">
        <v>88533078</v>
      </c>
      <c r="BR119" s="878"/>
      <c r="BS119" s="878"/>
      <c r="BT119" s="878"/>
      <c r="BU119" s="878"/>
      <c r="BV119" s="878">
        <v>91929341</v>
      </c>
      <c r="BW119" s="878"/>
      <c r="BX119" s="878"/>
      <c r="BY119" s="878"/>
      <c r="BZ119" s="878"/>
      <c r="CA119" s="878">
        <v>89648069</v>
      </c>
      <c r="CB119" s="878"/>
      <c r="CC119" s="878"/>
      <c r="CD119" s="878"/>
      <c r="CE119" s="878"/>
      <c r="CF119" s="781"/>
      <c r="CG119" s="782"/>
      <c r="CH119" s="782"/>
      <c r="CI119" s="782"/>
      <c r="CJ119" s="867"/>
      <c r="CK119" s="961"/>
      <c r="CL119" s="856"/>
      <c r="CM119" s="871" t="s">
        <v>464</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409</v>
      </c>
      <c r="DH119" s="797"/>
      <c r="DI119" s="797"/>
      <c r="DJ119" s="797"/>
      <c r="DK119" s="798"/>
      <c r="DL119" s="799" t="s">
        <v>130</v>
      </c>
      <c r="DM119" s="797"/>
      <c r="DN119" s="797"/>
      <c r="DO119" s="797"/>
      <c r="DP119" s="798"/>
      <c r="DQ119" s="799" t="s">
        <v>130</v>
      </c>
      <c r="DR119" s="797"/>
      <c r="DS119" s="797"/>
      <c r="DT119" s="797"/>
      <c r="DU119" s="798"/>
      <c r="DV119" s="881" t="s">
        <v>130</v>
      </c>
      <c r="DW119" s="882"/>
      <c r="DX119" s="882"/>
      <c r="DY119" s="882"/>
      <c r="DZ119" s="883"/>
    </row>
    <row r="120" spans="1:130" s="221" customFormat="1" ht="26.25" customHeight="1" x14ac:dyDescent="0.2">
      <c r="A120" s="853"/>
      <c r="B120" s="854"/>
      <c r="C120" s="848" t="s">
        <v>441</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130</v>
      </c>
      <c r="AB120" s="813"/>
      <c r="AC120" s="813"/>
      <c r="AD120" s="813"/>
      <c r="AE120" s="814"/>
      <c r="AF120" s="815" t="s">
        <v>409</v>
      </c>
      <c r="AG120" s="813"/>
      <c r="AH120" s="813"/>
      <c r="AI120" s="813"/>
      <c r="AJ120" s="814"/>
      <c r="AK120" s="815" t="s">
        <v>409</v>
      </c>
      <c r="AL120" s="813"/>
      <c r="AM120" s="813"/>
      <c r="AN120" s="813"/>
      <c r="AO120" s="814"/>
      <c r="AP120" s="857" t="s">
        <v>130</v>
      </c>
      <c r="AQ120" s="858"/>
      <c r="AR120" s="858"/>
      <c r="AS120" s="858"/>
      <c r="AT120" s="859"/>
      <c r="AU120" s="913" t="s">
        <v>465</v>
      </c>
      <c r="AV120" s="914"/>
      <c r="AW120" s="914"/>
      <c r="AX120" s="914"/>
      <c r="AY120" s="915"/>
      <c r="AZ120" s="893" t="s">
        <v>466</v>
      </c>
      <c r="BA120" s="841"/>
      <c r="BB120" s="841"/>
      <c r="BC120" s="841"/>
      <c r="BD120" s="841"/>
      <c r="BE120" s="841"/>
      <c r="BF120" s="841"/>
      <c r="BG120" s="841"/>
      <c r="BH120" s="841"/>
      <c r="BI120" s="841"/>
      <c r="BJ120" s="841"/>
      <c r="BK120" s="841"/>
      <c r="BL120" s="841"/>
      <c r="BM120" s="841"/>
      <c r="BN120" s="841"/>
      <c r="BO120" s="841"/>
      <c r="BP120" s="842"/>
      <c r="BQ120" s="894">
        <v>10477655</v>
      </c>
      <c r="BR120" s="875"/>
      <c r="BS120" s="875"/>
      <c r="BT120" s="875"/>
      <c r="BU120" s="875"/>
      <c r="BV120" s="875">
        <v>12626710</v>
      </c>
      <c r="BW120" s="875"/>
      <c r="BX120" s="875"/>
      <c r="BY120" s="875"/>
      <c r="BZ120" s="875"/>
      <c r="CA120" s="875">
        <v>18053606</v>
      </c>
      <c r="CB120" s="875"/>
      <c r="CC120" s="875"/>
      <c r="CD120" s="875"/>
      <c r="CE120" s="875"/>
      <c r="CF120" s="899">
        <v>55.1</v>
      </c>
      <c r="CG120" s="900"/>
      <c r="CH120" s="900"/>
      <c r="CI120" s="900"/>
      <c r="CJ120" s="900"/>
      <c r="CK120" s="901" t="s">
        <v>467</v>
      </c>
      <c r="CL120" s="885"/>
      <c r="CM120" s="885"/>
      <c r="CN120" s="885"/>
      <c r="CO120" s="886"/>
      <c r="CP120" s="905" t="s">
        <v>405</v>
      </c>
      <c r="CQ120" s="906"/>
      <c r="CR120" s="906"/>
      <c r="CS120" s="906"/>
      <c r="CT120" s="906"/>
      <c r="CU120" s="906"/>
      <c r="CV120" s="906"/>
      <c r="CW120" s="906"/>
      <c r="CX120" s="906"/>
      <c r="CY120" s="906"/>
      <c r="CZ120" s="906"/>
      <c r="DA120" s="906"/>
      <c r="DB120" s="906"/>
      <c r="DC120" s="906"/>
      <c r="DD120" s="906"/>
      <c r="DE120" s="906"/>
      <c r="DF120" s="907"/>
      <c r="DG120" s="894">
        <v>20078287</v>
      </c>
      <c r="DH120" s="875"/>
      <c r="DI120" s="875"/>
      <c r="DJ120" s="875"/>
      <c r="DK120" s="875"/>
      <c r="DL120" s="875">
        <v>18229411</v>
      </c>
      <c r="DM120" s="875"/>
      <c r="DN120" s="875"/>
      <c r="DO120" s="875"/>
      <c r="DP120" s="875"/>
      <c r="DQ120" s="875">
        <v>16538478</v>
      </c>
      <c r="DR120" s="875"/>
      <c r="DS120" s="875"/>
      <c r="DT120" s="875"/>
      <c r="DU120" s="875"/>
      <c r="DV120" s="876">
        <v>50.4</v>
      </c>
      <c r="DW120" s="876"/>
      <c r="DX120" s="876"/>
      <c r="DY120" s="876"/>
      <c r="DZ120" s="877"/>
    </row>
    <row r="121" spans="1:130" s="221" customFormat="1" ht="26.25" customHeight="1" x14ac:dyDescent="0.2">
      <c r="A121" s="853"/>
      <c r="B121" s="854"/>
      <c r="C121" s="896" t="s">
        <v>468</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v>12039</v>
      </c>
      <c r="AB121" s="813"/>
      <c r="AC121" s="813"/>
      <c r="AD121" s="813"/>
      <c r="AE121" s="814"/>
      <c r="AF121" s="815" t="s">
        <v>130</v>
      </c>
      <c r="AG121" s="813"/>
      <c r="AH121" s="813"/>
      <c r="AI121" s="813"/>
      <c r="AJ121" s="814"/>
      <c r="AK121" s="815" t="s">
        <v>130</v>
      </c>
      <c r="AL121" s="813"/>
      <c r="AM121" s="813"/>
      <c r="AN121" s="813"/>
      <c r="AO121" s="814"/>
      <c r="AP121" s="857" t="s">
        <v>130</v>
      </c>
      <c r="AQ121" s="858"/>
      <c r="AR121" s="858"/>
      <c r="AS121" s="858"/>
      <c r="AT121" s="859"/>
      <c r="AU121" s="916"/>
      <c r="AV121" s="917"/>
      <c r="AW121" s="917"/>
      <c r="AX121" s="917"/>
      <c r="AY121" s="918"/>
      <c r="AZ121" s="848" t="s">
        <v>469</v>
      </c>
      <c r="BA121" s="785"/>
      <c r="BB121" s="785"/>
      <c r="BC121" s="785"/>
      <c r="BD121" s="785"/>
      <c r="BE121" s="785"/>
      <c r="BF121" s="785"/>
      <c r="BG121" s="785"/>
      <c r="BH121" s="785"/>
      <c r="BI121" s="785"/>
      <c r="BJ121" s="785"/>
      <c r="BK121" s="785"/>
      <c r="BL121" s="785"/>
      <c r="BM121" s="785"/>
      <c r="BN121" s="785"/>
      <c r="BO121" s="785"/>
      <c r="BP121" s="786"/>
      <c r="BQ121" s="849">
        <v>5848615</v>
      </c>
      <c r="BR121" s="850"/>
      <c r="BS121" s="850"/>
      <c r="BT121" s="850"/>
      <c r="BU121" s="850"/>
      <c r="BV121" s="850">
        <v>5654862</v>
      </c>
      <c r="BW121" s="850"/>
      <c r="BX121" s="850"/>
      <c r="BY121" s="850"/>
      <c r="BZ121" s="850"/>
      <c r="CA121" s="850">
        <v>5553202</v>
      </c>
      <c r="CB121" s="850"/>
      <c r="CC121" s="850"/>
      <c r="CD121" s="850"/>
      <c r="CE121" s="850"/>
      <c r="CF121" s="908">
        <v>16.899999999999999</v>
      </c>
      <c r="CG121" s="909"/>
      <c r="CH121" s="909"/>
      <c r="CI121" s="909"/>
      <c r="CJ121" s="909"/>
      <c r="CK121" s="902"/>
      <c r="CL121" s="888"/>
      <c r="CM121" s="888"/>
      <c r="CN121" s="888"/>
      <c r="CO121" s="889"/>
      <c r="CP121" s="868" t="s">
        <v>470</v>
      </c>
      <c r="CQ121" s="869"/>
      <c r="CR121" s="869"/>
      <c r="CS121" s="869"/>
      <c r="CT121" s="869"/>
      <c r="CU121" s="869"/>
      <c r="CV121" s="869"/>
      <c r="CW121" s="869"/>
      <c r="CX121" s="869"/>
      <c r="CY121" s="869"/>
      <c r="CZ121" s="869"/>
      <c r="DA121" s="869"/>
      <c r="DB121" s="869"/>
      <c r="DC121" s="869"/>
      <c r="DD121" s="869"/>
      <c r="DE121" s="869"/>
      <c r="DF121" s="870"/>
      <c r="DG121" s="849">
        <v>123148</v>
      </c>
      <c r="DH121" s="850"/>
      <c r="DI121" s="850"/>
      <c r="DJ121" s="850"/>
      <c r="DK121" s="850"/>
      <c r="DL121" s="850">
        <v>133853</v>
      </c>
      <c r="DM121" s="850"/>
      <c r="DN121" s="850"/>
      <c r="DO121" s="850"/>
      <c r="DP121" s="850"/>
      <c r="DQ121" s="850">
        <v>133391</v>
      </c>
      <c r="DR121" s="850"/>
      <c r="DS121" s="850"/>
      <c r="DT121" s="850"/>
      <c r="DU121" s="850"/>
      <c r="DV121" s="827">
        <v>0.4</v>
      </c>
      <c r="DW121" s="827"/>
      <c r="DX121" s="827"/>
      <c r="DY121" s="827"/>
      <c r="DZ121" s="828"/>
    </row>
    <row r="122" spans="1:130" s="221" customFormat="1" ht="26.25" customHeight="1" x14ac:dyDescent="0.2">
      <c r="A122" s="853"/>
      <c r="B122" s="854"/>
      <c r="C122" s="848" t="s">
        <v>451</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130</v>
      </c>
      <c r="AB122" s="813"/>
      <c r="AC122" s="813"/>
      <c r="AD122" s="813"/>
      <c r="AE122" s="814"/>
      <c r="AF122" s="815" t="s">
        <v>130</v>
      </c>
      <c r="AG122" s="813"/>
      <c r="AH122" s="813"/>
      <c r="AI122" s="813"/>
      <c r="AJ122" s="814"/>
      <c r="AK122" s="815" t="s">
        <v>130</v>
      </c>
      <c r="AL122" s="813"/>
      <c r="AM122" s="813"/>
      <c r="AN122" s="813"/>
      <c r="AO122" s="814"/>
      <c r="AP122" s="857" t="s">
        <v>130</v>
      </c>
      <c r="AQ122" s="858"/>
      <c r="AR122" s="858"/>
      <c r="AS122" s="858"/>
      <c r="AT122" s="859"/>
      <c r="AU122" s="916"/>
      <c r="AV122" s="917"/>
      <c r="AW122" s="917"/>
      <c r="AX122" s="917"/>
      <c r="AY122" s="918"/>
      <c r="AZ122" s="871" t="s">
        <v>471</v>
      </c>
      <c r="BA122" s="872"/>
      <c r="BB122" s="872"/>
      <c r="BC122" s="872"/>
      <c r="BD122" s="872"/>
      <c r="BE122" s="872"/>
      <c r="BF122" s="872"/>
      <c r="BG122" s="872"/>
      <c r="BH122" s="872"/>
      <c r="BI122" s="872"/>
      <c r="BJ122" s="872"/>
      <c r="BK122" s="872"/>
      <c r="BL122" s="872"/>
      <c r="BM122" s="872"/>
      <c r="BN122" s="872"/>
      <c r="BO122" s="872"/>
      <c r="BP122" s="873"/>
      <c r="BQ122" s="912">
        <v>58228504</v>
      </c>
      <c r="BR122" s="878"/>
      <c r="BS122" s="878"/>
      <c r="BT122" s="878"/>
      <c r="BU122" s="878"/>
      <c r="BV122" s="878">
        <v>59221701</v>
      </c>
      <c r="BW122" s="878"/>
      <c r="BX122" s="878"/>
      <c r="BY122" s="878"/>
      <c r="BZ122" s="878"/>
      <c r="CA122" s="878">
        <v>59164151</v>
      </c>
      <c r="CB122" s="878"/>
      <c r="CC122" s="878"/>
      <c r="CD122" s="878"/>
      <c r="CE122" s="878"/>
      <c r="CF122" s="879">
        <v>180.4</v>
      </c>
      <c r="CG122" s="880"/>
      <c r="CH122" s="880"/>
      <c r="CI122" s="880"/>
      <c r="CJ122" s="880"/>
      <c r="CK122" s="902"/>
      <c r="CL122" s="888"/>
      <c r="CM122" s="888"/>
      <c r="CN122" s="888"/>
      <c r="CO122" s="889"/>
      <c r="CP122" s="868" t="s">
        <v>472</v>
      </c>
      <c r="CQ122" s="869"/>
      <c r="CR122" s="869"/>
      <c r="CS122" s="869"/>
      <c r="CT122" s="869"/>
      <c r="CU122" s="869"/>
      <c r="CV122" s="869"/>
      <c r="CW122" s="869"/>
      <c r="CX122" s="869"/>
      <c r="CY122" s="869"/>
      <c r="CZ122" s="869"/>
      <c r="DA122" s="869"/>
      <c r="DB122" s="869"/>
      <c r="DC122" s="869"/>
      <c r="DD122" s="869"/>
      <c r="DE122" s="869"/>
      <c r="DF122" s="870"/>
      <c r="DG122" s="849" t="s">
        <v>409</v>
      </c>
      <c r="DH122" s="850"/>
      <c r="DI122" s="850"/>
      <c r="DJ122" s="850"/>
      <c r="DK122" s="850"/>
      <c r="DL122" s="850" t="s">
        <v>130</v>
      </c>
      <c r="DM122" s="850"/>
      <c r="DN122" s="850"/>
      <c r="DO122" s="850"/>
      <c r="DP122" s="850"/>
      <c r="DQ122" s="850" t="s">
        <v>409</v>
      </c>
      <c r="DR122" s="850"/>
      <c r="DS122" s="850"/>
      <c r="DT122" s="850"/>
      <c r="DU122" s="850"/>
      <c r="DV122" s="827" t="s">
        <v>130</v>
      </c>
      <c r="DW122" s="827"/>
      <c r="DX122" s="827"/>
      <c r="DY122" s="827"/>
      <c r="DZ122" s="828"/>
    </row>
    <row r="123" spans="1:130" s="221" customFormat="1" ht="26.25" customHeight="1" x14ac:dyDescent="0.2">
      <c r="A123" s="853"/>
      <c r="B123" s="854"/>
      <c r="C123" s="848" t="s">
        <v>457</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409</v>
      </c>
      <c r="AB123" s="813"/>
      <c r="AC123" s="813"/>
      <c r="AD123" s="813"/>
      <c r="AE123" s="814"/>
      <c r="AF123" s="815" t="s">
        <v>130</v>
      </c>
      <c r="AG123" s="813"/>
      <c r="AH123" s="813"/>
      <c r="AI123" s="813"/>
      <c r="AJ123" s="814"/>
      <c r="AK123" s="815" t="s">
        <v>130</v>
      </c>
      <c r="AL123" s="813"/>
      <c r="AM123" s="813"/>
      <c r="AN123" s="813"/>
      <c r="AO123" s="814"/>
      <c r="AP123" s="857" t="s">
        <v>130</v>
      </c>
      <c r="AQ123" s="858"/>
      <c r="AR123" s="858"/>
      <c r="AS123" s="858"/>
      <c r="AT123" s="859"/>
      <c r="AU123" s="919"/>
      <c r="AV123" s="920"/>
      <c r="AW123" s="920"/>
      <c r="AX123" s="920"/>
      <c r="AY123" s="920"/>
      <c r="AZ123" s="242" t="s">
        <v>187</v>
      </c>
      <c r="BA123" s="242"/>
      <c r="BB123" s="242"/>
      <c r="BC123" s="242"/>
      <c r="BD123" s="242"/>
      <c r="BE123" s="242"/>
      <c r="BF123" s="242"/>
      <c r="BG123" s="242"/>
      <c r="BH123" s="242"/>
      <c r="BI123" s="242"/>
      <c r="BJ123" s="242"/>
      <c r="BK123" s="242"/>
      <c r="BL123" s="242"/>
      <c r="BM123" s="242"/>
      <c r="BN123" s="242"/>
      <c r="BO123" s="910" t="s">
        <v>473</v>
      </c>
      <c r="BP123" s="911"/>
      <c r="BQ123" s="865">
        <v>74554774</v>
      </c>
      <c r="BR123" s="866"/>
      <c r="BS123" s="866"/>
      <c r="BT123" s="866"/>
      <c r="BU123" s="866"/>
      <c r="BV123" s="866">
        <v>77503273</v>
      </c>
      <c r="BW123" s="866"/>
      <c r="BX123" s="866"/>
      <c r="BY123" s="866"/>
      <c r="BZ123" s="866"/>
      <c r="CA123" s="866">
        <v>82770959</v>
      </c>
      <c r="CB123" s="866"/>
      <c r="CC123" s="866"/>
      <c r="CD123" s="866"/>
      <c r="CE123" s="866"/>
      <c r="CF123" s="781"/>
      <c r="CG123" s="782"/>
      <c r="CH123" s="782"/>
      <c r="CI123" s="782"/>
      <c r="CJ123" s="867"/>
      <c r="CK123" s="902"/>
      <c r="CL123" s="888"/>
      <c r="CM123" s="888"/>
      <c r="CN123" s="888"/>
      <c r="CO123" s="889"/>
      <c r="CP123" s="868" t="s">
        <v>402</v>
      </c>
      <c r="CQ123" s="869"/>
      <c r="CR123" s="869"/>
      <c r="CS123" s="869"/>
      <c r="CT123" s="869"/>
      <c r="CU123" s="869"/>
      <c r="CV123" s="869"/>
      <c r="CW123" s="869"/>
      <c r="CX123" s="869"/>
      <c r="CY123" s="869"/>
      <c r="CZ123" s="869"/>
      <c r="DA123" s="869"/>
      <c r="DB123" s="869"/>
      <c r="DC123" s="869"/>
      <c r="DD123" s="869"/>
      <c r="DE123" s="869"/>
      <c r="DF123" s="870"/>
      <c r="DG123" s="812" t="s">
        <v>130</v>
      </c>
      <c r="DH123" s="813"/>
      <c r="DI123" s="813"/>
      <c r="DJ123" s="813"/>
      <c r="DK123" s="814"/>
      <c r="DL123" s="815" t="s">
        <v>130</v>
      </c>
      <c r="DM123" s="813"/>
      <c r="DN123" s="813"/>
      <c r="DO123" s="813"/>
      <c r="DP123" s="814"/>
      <c r="DQ123" s="815" t="s">
        <v>409</v>
      </c>
      <c r="DR123" s="813"/>
      <c r="DS123" s="813"/>
      <c r="DT123" s="813"/>
      <c r="DU123" s="814"/>
      <c r="DV123" s="857" t="s">
        <v>409</v>
      </c>
      <c r="DW123" s="858"/>
      <c r="DX123" s="858"/>
      <c r="DY123" s="858"/>
      <c r="DZ123" s="859"/>
    </row>
    <row r="124" spans="1:130" s="221" customFormat="1" ht="26.25" customHeight="1" thickBot="1" x14ac:dyDescent="0.25">
      <c r="A124" s="853"/>
      <c r="B124" s="854"/>
      <c r="C124" s="848" t="s">
        <v>460</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409</v>
      </c>
      <c r="AB124" s="813"/>
      <c r="AC124" s="813"/>
      <c r="AD124" s="813"/>
      <c r="AE124" s="814"/>
      <c r="AF124" s="815" t="s">
        <v>409</v>
      </c>
      <c r="AG124" s="813"/>
      <c r="AH124" s="813"/>
      <c r="AI124" s="813"/>
      <c r="AJ124" s="814"/>
      <c r="AK124" s="815" t="s">
        <v>409</v>
      </c>
      <c r="AL124" s="813"/>
      <c r="AM124" s="813"/>
      <c r="AN124" s="813"/>
      <c r="AO124" s="814"/>
      <c r="AP124" s="857" t="s">
        <v>409</v>
      </c>
      <c r="AQ124" s="858"/>
      <c r="AR124" s="858"/>
      <c r="AS124" s="858"/>
      <c r="AT124" s="859"/>
      <c r="AU124" s="860" t="s">
        <v>474</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45.2</v>
      </c>
      <c r="BR124" s="864"/>
      <c r="BS124" s="864"/>
      <c r="BT124" s="864"/>
      <c r="BU124" s="864"/>
      <c r="BV124" s="864">
        <v>45</v>
      </c>
      <c r="BW124" s="864"/>
      <c r="BX124" s="864"/>
      <c r="BY124" s="864"/>
      <c r="BZ124" s="864"/>
      <c r="CA124" s="864">
        <v>20.9</v>
      </c>
      <c r="CB124" s="864"/>
      <c r="CC124" s="864"/>
      <c r="CD124" s="864"/>
      <c r="CE124" s="864"/>
      <c r="CF124" s="759"/>
      <c r="CG124" s="760"/>
      <c r="CH124" s="760"/>
      <c r="CI124" s="760"/>
      <c r="CJ124" s="895"/>
      <c r="CK124" s="903"/>
      <c r="CL124" s="903"/>
      <c r="CM124" s="903"/>
      <c r="CN124" s="903"/>
      <c r="CO124" s="904"/>
      <c r="CP124" s="868" t="s">
        <v>475</v>
      </c>
      <c r="CQ124" s="869"/>
      <c r="CR124" s="869"/>
      <c r="CS124" s="869"/>
      <c r="CT124" s="869"/>
      <c r="CU124" s="869"/>
      <c r="CV124" s="869"/>
      <c r="CW124" s="869"/>
      <c r="CX124" s="869"/>
      <c r="CY124" s="869"/>
      <c r="CZ124" s="869"/>
      <c r="DA124" s="869"/>
      <c r="DB124" s="869"/>
      <c r="DC124" s="869"/>
      <c r="DD124" s="869"/>
      <c r="DE124" s="869"/>
      <c r="DF124" s="870"/>
      <c r="DG124" s="796" t="s">
        <v>130</v>
      </c>
      <c r="DH124" s="797"/>
      <c r="DI124" s="797"/>
      <c r="DJ124" s="797"/>
      <c r="DK124" s="798"/>
      <c r="DL124" s="799" t="s">
        <v>130</v>
      </c>
      <c r="DM124" s="797"/>
      <c r="DN124" s="797"/>
      <c r="DO124" s="797"/>
      <c r="DP124" s="798"/>
      <c r="DQ124" s="799" t="s">
        <v>130</v>
      </c>
      <c r="DR124" s="797"/>
      <c r="DS124" s="797"/>
      <c r="DT124" s="797"/>
      <c r="DU124" s="798"/>
      <c r="DV124" s="881" t="s">
        <v>409</v>
      </c>
      <c r="DW124" s="882"/>
      <c r="DX124" s="882"/>
      <c r="DY124" s="882"/>
      <c r="DZ124" s="883"/>
    </row>
    <row r="125" spans="1:130" s="221" customFormat="1" ht="26.25" customHeight="1" x14ac:dyDescent="0.2">
      <c r="A125" s="853"/>
      <c r="B125" s="854"/>
      <c r="C125" s="848" t="s">
        <v>462</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409</v>
      </c>
      <c r="AB125" s="813"/>
      <c r="AC125" s="813"/>
      <c r="AD125" s="813"/>
      <c r="AE125" s="814"/>
      <c r="AF125" s="815" t="s">
        <v>130</v>
      </c>
      <c r="AG125" s="813"/>
      <c r="AH125" s="813"/>
      <c r="AI125" s="813"/>
      <c r="AJ125" s="814"/>
      <c r="AK125" s="815" t="s">
        <v>130</v>
      </c>
      <c r="AL125" s="813"/>
      <c r="AM125" s="813"/>
      <c r="AN125" s="813"/>
      <c r="AO125" s="814"/>
      <c r="AP125" s="857" t="s">
        <v>409</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476</v>
      </c>
      <c r="CL125" s="885"/>
      <c r="CM125" s="885"/>
      <c r="CN125" s="885"/>
      <c r="CO125" s="886"/>
      <c r="CP125" s="893" t="s">
        <v>477</v>
      </c>
      <c r="CQ125" s="841"/>
      <c r="CR125" s="841"/>
      <c r="CS125" s="841"/>
      <c r="CT125" s="841"/>
      <c r="CU125" s="841"/>
      <c r="CV125" s="841"/>
      <c r="CW125" s="841"/>
      <c r="CX125" s="841"/>
      <c r="CY125" s="841"/>
      <c r="CZ125" s="841"/>
      <c r="DA125" s="841"/>
      <c r="DB125" s="841"/>
      <c r="DC125" s="841"/>
      <c r="DD125" s="841"/>
      <c r="DE125" s="841"/>
      <c r="DF125" s="842"/>
      <c r="DG125" s="894" t="s">
        <v>130</v>
      </c>
      <c r="DH125" s="875"/>
      <c r="DI125" s="875"/>
      <c r="DJ125" s="875"/>
      <c r="DK125" s="875"/>
      <c r="DL125" s="875" t="s">
        <v>409</v>
      </c>
      <c r="DM125" s="875"/>
      <c r="DN125" s="875"/>
      <c r="DO125" s="875"/>
      <c r="DP125" s="875"/>
      <c r="DQ125" s="875" t="s">
        <v>130</v>
      </c>
      <c r="DR125" s="875"/>
      <c r="DS125" s="875"/>
      <c r="DT125" s="875"/>
      <c r="DU125" s="875"/>
      <c r="DV125" s="876" t="s">
        <v>130</v>
      </c>
      <c r="DW125" s="876"/>
      <c r="DX125" s="876"/>
      <c r="DY125" s="876"/>
      <c r="DZ125" s="877"/>
    </row>
    <row r="126" spans="1:130" s="221" customFormat="1" ht="26.25" customHeight="1" thickBot="1" x14ac:dyDescent="0.25">
      <c r="A126" s="853"/>
      <c r="B126" s="854"/>
      <c r="C126" s="848" t="s">
        <v>464</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130</v>
      </c>
      <c r="AB126" s="813"/>
      <c r="AC126" s="813"/>
      <c r="AD126" s="813"/>
      <c r="AE126" s="814"/>
      <c r="AF126" s="815" t="s">
        <v>130</v>
      </c>
      <c r="AG126" s="813"/>
      <c r="AH126" s="813"/>
      <c r="AI126" s="813"/>
      <c r="AJ126" s="814"/>
      <c r="AK126" s="815" t="s">
        <v>130</v>
      </c>
      <c r="AL126" s="813"/>
      <c r="AM126" s="813"/>
      <c r="AN126" s="813"/>
      <c r="AO126" s="814"/>
      <c r="AP126" s="857" t="s">
        <v>130</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478</v>
      </c>
      <c r="CQ126" s="785"/>
      <c r="CR126" s="785"/>
      <c r="CS126" s="785"/>
      <c r="CT126" s="785"/>
      <c r="CU126" s="785"/>
      <c r="CV126" s="785"/>
      <c r="CW126" s="785"/>
      <c r="CX126" s="785"/>
      <c r="CY126" s="785"/>
      <c r="CZ126" s="785"/>
      <c r="DA126" s="785"/>
      <c r="DB126" s="785"/>
      <c r="DC126" s="785"/>
      <c r="DD126" s="785"/>
      <c r="DE126" s="785"/>
      <c r="DF126" s="786"/>
      <c r="DG126" s="849" t="s">
        <v>130</v>
      </c>
      <c r="DH126" s="850"/>
      <c r="DI126" s="850"/>
      <c r="DJ126" s="850"/>
      <c r="DK126" s="850"/>
      <c r="DL126" s="850" t="s">
        <v>130</v>
      </c>
      <c r="DM126" s="850"/>
      <c r="DN126" s="850"/>
      <c r="DO126" s="850"/>
      <c r="DP126" s="850"/>
      <c r="DQ126" s="850" t="s">
        <v>130</v>
      </c>
      <c r="DR126" s="850"/>
      <c r="DS126" s="850"/>
      <c r="DT126" s="850"/>
      <c r="DU126" s="850"/>
      <c r="DV126" s="827" t="s">
        <v>130</v>
      </c>
      <c r="DW126" s="827"/>
      <c r="DX126" s="827"/>
      <c r="DY126" s="827"/>
      <c r="DZ126" s="828"/>
    </row>
    <row r="127" spans="1:130" s="221" customFormat="1" ht="26.25" customHeight="1" x14ac:dyDescent="0.2">
      <c r="A127" s="855"/>
      <c r="B127" s="856"/>
      <c r="C127" s="871" t="s">
        <v>479</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v>220</v>
      </c>
      <c r="AB127" s="813"/>
      <c r="AC127" s="813"/>
      <c r="AD127" s="813"/>
      <c r="AE127" s="814"/>
      <c r="AF127" s="815">
        <v>250</v>
      </c>
      <c r="AG127" s="813"/>
      <c r="AH127" s="813"/>
      <c r="AI127" s="813"/>
      <c r="AJ127" s="814"/>
      <c r="AK127" s="815">
        <v>175</v>
      </c>
      <c r="AL127" s="813"/>
      <c r="AM127" s="813"/>
      <c r="AN127" s="813"/>
      <c r="AO127" s="814"/>
      <c r="AP127" s="857">
        <v>0</v>
      </c>
      <c r="AQ127" s="858"/>
      <c r="AR127" s="858"/>
      <c r="AS127" s="858"/>
      <c r="AT127" s="859"/>
      <c r="AU127" s="223"/>
      <c r="AV127" s="223"/>
      <c r="AW127" s="223"/>
      <c r="AX127" s="874" t="s">
        <v>480</v>
      </c>
      <c r="AY127" s="845"/>
      <c r="AZ127" s="845"/>
      <c r="BA127" s="845"/>
      <c r="BB127" s="845"/>
      <c r="BC127" s="845"/>
      <c r="BD127" s="845"/>
      <c r="BE127" s="846"/>
      <c r="BF127" s="844" t="s">
        <v>481</v>
      </c>
      <c r="BG127" s="845"/>
      <c r="BH127" s="845"/>
      <c r="BI127" s="845"/>
      <c r="BJ127" s="845"/>
      <c r="BK127" s="845"/>
      <c r="BL127" s="846"/>
      <c r="BM127" s="844" t="s">
        <v>482</v>
      </c>
      <c r="BN127" s="845"/>
      <c r="BO127" s="845"/>
      <c r="BP127" s="845"/>
      <c r="BQ127" s="845"/>
      <c r="BR127" s="845"/>
      <c r="BS127" s="846"/>
      <c r="BT127" s="844" t="s">
        <v>483</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484</v>
      </c>
      <c r="CQ127" s="785"/>
      <c r="CR127" s="785"/>
      <c r="CS127" s="785"/>
      <c r="CT127" s="785"/>
      <c r="CU127" s="785"/>
      <c r="CV127" s="785"/>
      <c r="CW127" s="785"/>
      <c r="CX127" s="785"/>
      <c r="CY127" s="785"/>
      <c r="CZ127" s="785"/>
      <c r="DA127" s="785"/>
      <c r="DB127" s="785"/>
      <c r="DC127" s="785"/>
      <c r="DD127" s="785"/>
      <c r="DE127" s="785"/>
      <c r="DF127" s="786"/>
      <c r="DG127" s="849" t="s">
        <v>130</v>
      </c>
      <c r="DH127" s="850"/>
      <c r="DI127" s="850"/>
      <c r="DJ127" s="850"/>
      <c r="DK127" s="850"/>
      <c r="DL127" s="850" t="s">
        <v>130</v>
      </c>
      <c r="DM127" s="850"/>
      <c r="DN127" s="850"/>
      <c r="DO127" s="850"/>
      <c r="DP127" s="850"/>
      <c r="DQ127" s="850" t="s">
        <v>130</v>
      </c>
      <c r="DR127" s="850"/>
      <c r="DS127" s="850"/>
      <c r="DT127" s="850"/>
      <c r="DU127" s="850"/>
      <c r="DV127" s="827" t="s">
        <v>130</v>
      </c>
      <c r="DW127" s="827"/>
      <c r="DX127" s="827"/>
      <c r="DY127" s="827"/>
      <c r="DZ127" s="828"/>
    </row>
    <row r="128" spans="1:130" s="221" customFormat="1" ht="26.25" customHeight="1" thickBot="1" x14ac:dyDescent="0.25">
      <c r="A128" s="829" t="s">
        <v>485</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486</v>
      </c>
      <c r="X128" s="831"/>
      <c r="Y128" s="831"/>
      <c r="Z128" s="832"/>
      <c r="AA128" s="833">
        <v>667940</v>
      </c>
      <c r="AB128" s="834"/>
      <c r="AC128" s="834"/>
      <c r="AD128" s="834"/>
      <c r="AE128" s="835"/>
      <c r="AF128" s="836">
        <v>669063</v>
      </c>
      <c r="AG128" s="834"/>
      <c r="AH128" s="834"/>
      <c r="AI128" s="834"/>
      <c r="AJ128" s="835"/>
      <c r="AK128" s="836">
        <v>665492</v>
      </c>
      <c r="AL128" s="834"/>
      <c r="AM128" s="834"/>
      <c r="AN128" s="834"/>
      <c r="AO128" s="835"/>
      <c r="AP128" s="837"/>
      <c r="AQ128" s="838"/>
      <c r="AR128" s="838"/>
      <c r="AS128" s="838"/>
      <c r="AT128" s="839"/>
      <c r="AU128" s="223"/>
      <c r="AV128" s="223"/>
      <c r="AW128" s="223"/>
      <c r="AX128" s="840" t="s">
        <v>487</v>
      </c>
      <c r="AY128" s="841"/>
      <c r="AZ128" s="841"/>
      <c r="BA128" s="841"/>
      <c r="BB128" s="841"/>
      <c r="BC128" s="841"/>
      <c r="BD128" s="841"/>
      <c r="BE128" s="842"/>
      <c r="BF128" s="819" t="s">
        <v>130</v>
      </c>
      <c r="BG128" s="820"/>
      <c r="BH128" s="820"/>
      <c r="BI128" s="820"/>
      <c r="BJ128" s="820"/>
      <c r="BK128" s="820"/>
      <c r="BL128" s="843"/>
      <c r="BM128" s="819">
        <v>11.52</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488</v>
      </c>
      <c r="CQ128" s="763"/>
      <c r="CR128" s="763"/>
      <c r="CS128" s="763"/>
      <c r="CT128" s="763"/>
      <c r="CU128" s="763"/>
      <c r="CV128" s="763"/>
      <c r="CW128" s="763"/>
      <c r="CX128" s="763"/>
      <c r="CY128" s="763"/>
      <c r="CZ128" s="763"/>
      <c r="DA128" s="763"/>
      <c r="DB128" s="763"/>
      <c r="DC128" s="763"/>
      <c r="DD128" s="763"/>
      <c r="DE128" s="763"/>
      <c r="DF128" s="764"/>
      <c r="DG128" s="823">
        <v>90403</v>
      </c>
      <c r="DH128" s="824"/>
      <c r="DI128" s="824"/>
      <c r="DJ128" s="824"/>
      <c r="DK128" s="824"/>
      <c r="DL128" s="824">
        <v>199668</v>
      </c>
      <c r="DM128" s="824"/>
      <c r="DN128" s="824"/>
      <c r="DO128" s="824"/>
      <c r="DP128" s="824"/>
      <c r="DQ128" s="824">
        <v>193765</v>
      </c>
      <c r="DR128" s="824"/>
      <c r="DS128" s="824"/>
      <c r="DT128" s="824"/>
      <c r="DU128" s="824"/>
      <c r="DV128" s="825">
        <v>0.6</v>
      </c>
      <c r="DW128" s="825"/>
      <c r="DX128" s="825"/>
      <c r="DY128" s="825"/>
      <c r="DZ128" s="826"/>
    </row>
    <row r="129" spans="1:131" s="221" customFormat="1" ht="26.25" customHeight="1" x14ac:dyDescent="0.2">
      <c r="A129" s="807" t="s">
        <v>107</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489</v>
      </c>
      <c r="X129" s="810"/>
      <c r="Y129" s="810"/>
      <c r="Z129" s="811"/>
      <c r="AA129" s="812">
        <v>35389904</v>
      </c>
      <c r="AB129" s="813"/>
      <c r="AC129" s="813"/>
      <c r="AD129" s="813"/>
      <c r="AE129" s="814"/>
      <c r="AF129" s="815">
        <v>36868168</v>
      </c>
      <c r="AG129" s="813"/>
      <c r="AH129" s="813"/>
      <c r="AI129" s="813"/>
      <c r="AJ129" s="814"/>
      <c r="AK129" s="815">
        <v>37642120</v>
      </c>
      <c r="AL129" s="813"/>
      <c r="AM129" s="813"/>
      <c r="AN129" s="813"/>
      <c r="AO129" s="814"/>
      <c r="AP129" s="816"/>
      <c r="AQ129" s="817"/>
      <c r="AR129" s="817"/>
      <c r="AS129" s="817"/>
      <c r="AT129" s="818"/>
      <c r="AU129" s="224"/>
      <c r="AV129" s="224"/>
      <c r="AW129" s="224"/>
      <c r="AX129" s="784" t="s">
        <v>490</v>
      </c>
      <c r="AY129" s="785"/>
      <c r="AZ129" s="785"/>
      <c r="BA129" s="785"/>
      <c r="BB129" s="785"/>
      <c r="BC129" s="785"/>
      <c r="BD129" s="785"/>
      <c r="BE129" s="786"/>
      <c r="BF129" s="803" t="s">
        <v>130</v>
      </c>
      <c r="BG129" s="804"/>
      <c r="BH129" s="804"/>
      <c r="BI129" s="804"/>
      <c r="BJ129" s="804"/>
      <c r="BK129" s="804"/>
      <c r="BL129" s="805"/>
      <c r="BM129" s="803">
        <v>16.52</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807" t="s">
        <v>491</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492</v>
      </c>
      <c r="X130" s="810"/>
      <c r="Y130" s="810"/>
      <c r="Z130" s="811"/>
      <c r="AA130" s="812">
        <v>4517554</v>
      </c>
      <c r="AB130" s="813"/>
      <c r="AC130" s="813"/>
      <c r="AD130" s="813"/>
      <c r="AE130" s="814"/>
      <c r="AF130" s="815">
        <v>4848255</v>
      </c>
      <c r="AG130" s="813"/>
      <c r="AH130" s="813"/>
      <c r="AI130" s="813"/>
      <c r="AJ130" s="814"/>
      <c r="AK130" s="815">
        <v>4848025</v>
      </c>
      <c r="AL130" s="813"/>
      <c r="AM130" s="813"/>
      <c r="AN130" s="813"/>
      <c r="AO130" s="814"/>
      <c r="AP130" s="816"/>
      <c r="AQ130" s="817"/>
      <c r="AR130" s="817"/>
      <c r="AS130" s="817"/>
      <c r="AT130" s="818"/>
      <c r="AU130" s="224"/>
      <c r="AV130" s="224"/>
      <c r="AW130" s="224"/>
      <c r="AX130" s="784" t="s">
        <v>493</v>
      </c>
      <c r="AY130" s="785"/>
      <c r="AZ130" s="785"/>
      <c r="BA130" s="785"/>
      <c r="BB130" s="785"/>
      <c r="BC130" s="785"/>
      <c r="BD130" s="785"/>
      <c r="BE130" s="786"/>
      <c r="BF130" s="787">
        <v>8.5</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494</v>
      </c>
      <c r="X131" s="794"/>
      <c r="Y131" s="794"/>
      <c r="Z131" s="795"/>
      <c r="AA131" s="796">
        <v>30872350</v>
      </c>
      <c r="AB131" s="797"/>
      <c r="AC131" s="797"/>
      <c r="AD131" s="797"/>
      <c r="AE131" s="798"/>
      <c r="AF131" s="799">
        <v>32019913</v>
      </c>
      <c r="AG131" s="797"/>
      <c r="AH131" s="797"/>
      <c r="AI131" s="797"/>
      <c r="AJ131" s="798"/>
      <c r="AK131" s="799">
        <v>32794095</v>
      </c>
      <c r="AL131" s="797"/>
      <c r="AM131" s="797"/>
      <c r="AN131" s="797"/>
      <c r="AO131" s="798"/>
      <c r="AP131" s="800"/>
      <c r="AQ131" s="801"/>
      <c r="AR131" s="801"/>
      <c r="AS131" s="801"/>
      <c r="AT131" s="802"/>
      <c r="AU131" s="224"/>
      <c r="AV131" s="224"/>
      <c r="AW131" s="224"/>
      <c r="AX131" s="762" t="s">
        <v>495</v>
      </c>
      <c r="AY131" s="763"/>
      <c r="AZ131" s="763"/>
      <c r="BA131" s="763"/>
      <c r="BB131" s="763"/>
      <c r="BC131" s="763"/>
      <c r="BD131" s="763"/>
      <c r="BE131" s="764"/>
      <c r="BF131" s="765">
        <v>20.9</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71" t="s">
        <v>496</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497</v>
      </c>
      <c r="W132" s="775"/>
      <c r="X132" s="775"/>
      <c r="Y132" s="775"/>
      <c r="Z132" s="776"/>
      <c r="AA132" s="777">
        <v>9.9794541070000005</v>
      </c>
      <c r="AB132" s="778"/>
      <c r="AC132" s="778"/>
      <c r="AD132" s="778"/>
      <c r="AE132" s="779"/>
      <c r="AF132" s="780">
        <v>8.5408945359999997</v>
      </c>
      <c r="AG132" s="778"/>
      <c r="AH132" s="778"/>
      <c r="AI132" s="778"/>
      <c r="AJ132" s="779"/>
      <c r="AK132" s="780">
        <v>7.238351905</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498</v>
      </c>
      <c r="W133" s="754"/>
      <c r="X133" s="754"/>
      <c r="Y133" s="754"/>
      <c r="Z133" s="755"/>
      <c r="AA133" s="756">
        <v>9.4</v>
      </c>
      <c r="AB133" s="757"/>
      <c r="AC133" s="757"/>
      <c r="AD133" s="757"/>
      <c r="AE133" s="758"/>
      <c r="AF133" s="756">
        <v>8.9</v>
      </c>
      <c r="AG133" s="757"/>
      <c r="AH133" s="757"/>
      <c r="AI133" s="757"/>
      <c r="AJ133" s="758"/>
      <c r="AK133" s="756">
        <v>8.5</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QkQ1PSseST7eWC6KHrmSmKS0FH5+7Gx/JBmSIJgvInYmYq7ATarMEWO3CO+xdxdGkRw/Ibs74qm5G3By7adE8Q==" saltValue="gq0aDVM1KIVVgwNQ4oRgy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X1" zoomScale="85" zoomScaleNormal="85" zoomScaleSheetLayoutView="85" workbookViewId="0">
      <selection activeCell="BA24" sqref="BA24"/>
    </sheetView>
  </sheetViews>
  <sheetFormatPr defaultColWidth="0" defaultRowHeight="13.5" customHeight="1" zeroHeight="1" x14ac:dyDescent="0.2"/>
  <cols>
    <col min="1" max="120" width="2.7265625" style="251" customWidth="1"/>
    <col min="121" max="121" width="0" style="250" hidden="1" customWidth="1"/>
    <col min="122" max="16384" width="9" style="250" hidden="1"/>
  </cols>
  <sheetData>
    <row r="1" spans="1:120" ht="13"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0"/>
    </row>
    <row r="17" spans="119:120" ht="13" x14ac:dyDescent="0.2">
      <c r="DP17" s="250"/>
    </row>
    <row r="18" spans="119:120" ht="13" x14ac:dyDescent="0.2"/>
    <row r="19" spans="119:120" ht="13" x14ac:dyDescent="0.2"/>
    <row r="20" spans="119:120" ht="13" x14ac:dyDescent="0.2">
      <c r="DO20" s="250"/>
      <c r="DP20" s="250"/>
    </row>
    <row r="21" spans="119:120" ht="13" x14ac:dyDescent="0.2">
      <c r="DP21" s="250"/>
    </row>
    <row r="22" spans="119:120" ht="13" x14ac:dyDescent="0.2"/>
    <row r="23" spans="119:120" ht="13" x14ac:dyDescent="0.2">
      <c r="DO23" s="250"/>
      <c r="DP23" s="250"/>
    </row>
    <row r="24" spans="119:120" ht="13" x14ac:dyDescent="0.2">
      <c r="DP24" s="250"/>
    </row>
    <row r="25" spans="119:120" ht="13" x14ac:dyDescent="0.2">
      <c r="DP25" s="250"/>
    </row>
    <row r="26" spans="119:120" ht="13" x14ac:dyDescent="0.2">
      <c r="DO26" s="250"/>
      <c r="DP26" s="250"/>
    </row>
    <row r="27" spans="119:120" ht="13" x14ac:dyDescent="0.2"/>
    <row r="28" spans="119:120" ht="13" x14ac:dyDescent="0.2">
      <c r="DO28" s="250"/>
      <c r="DP28" s="250"/>
    </row>
    <row r="29" spans="119:120" ht="13" x14ac:dyDescent="0.2">
      <c r="DP29" s="250"/>
    </row>
    <row r="30" spans="119:120" ht="13" x14ac:dyDescent="0.2"/>
    <row r="31" spans="119:120" ht="13" x14ac:dyDescent="0.2">
      <c r="DO31" s="250"/>
      <c r="DP31" s="250"/>
    </row>
    <row r="32" spans="119:120" ht="13" x14ac:dyDescent="0.2"/>
    <row r="33" spans="98:120" ht="13" x14ac:dyDescent="0.2">
      <c r="DO33" s="250"/>
      <c r="DP33" s="250"/>
    </row>
    <row r="34" spans="98:120" ht="13" x14ac:dyDescent="0.2">
      <c r="DM34" s="250"/>
    </row>
    <row r="35" spans="98:120" ht="13" x14ac:dyDescent="0.2">
      <c r="CT35" s="250"/>
      <c r="CU35" s="250"/>
      <c r="CV35" s="250"/>
      <c r="CY35" s="250"/>
      <c r="CZ35" s="250"/>
      <c r="DA35" s="250"/>
      <c r="DD35" s="250"/>
      <c r="DE35" s="250"/>
      <c r="DF35" s="250"/>
      <c r="DI35" s="250"/>
      <c r="DJ35" s="250"/>
      <c r="DK35" s="250"/>
      <c r="DM35" s="250"/>
      <c r="DN35" s="250"/>
      <c r="DO35" s="250"/>
      <c r="DP35" s="250"/>
    </row>
    <row r="36" spans="98:120" ht="13" x14ac:dyDescent="0.2"/>
    <row r="37" spans="98:120" ht="13" x14ac:dyDescent="0.2">
      <c r="CW37" s="250"/>
      <c r="DB37" s="250"/>
      <c r="DG37" s="250"/>
      <c r="DL37" s="250"/>
      <c r="DP37" s="250"/>
    </row>
    <row r="38" spans="98:120" ht="13"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0"/>
      <c r="DO49" s="250"/>
      <c r="DP49" s="25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0"/>
      <c r="CS63" s="250"/>
      <c r="CX63" s="250"/>
      <c r="DC63" s="250"/>
      <c r="DH63" s="250"/>
    </row>
    <row r="64" spans="22:120" ht="13" x14ac:dyDescent="0.2">
      <c r="V64" s="250"/>
    </row>
    <row r="65" spans="15:120" ht="13"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x14ac:dyDescent="0.2">
      <c r="Q66" s="250"/>
      <c r="S66" s="250"/>
      <c r="U66" s="250"/>
      <c r="DM66" s="250"/>
    </row>
    <row r="67" spans="15:120" ht="13"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x14ac:dyDescent="0.2"/>
    <row r="69" spans="15:120" ht="13" x14ac:dyDescent="0.2"/>
    <row r="70" spans="15:120" ht="13" x14ac:dyDescent="0.2"/>
    <row r="71" spans="15:120" ht="13" x14ac:dyDescent="0.2"/>
    <row r="72" spans="15:120" ht="13" x14ac:dyDescent="0.2">
      <c r="DP72" s="250"/>
    </row>
    <row r="73" spans="15:120" ht="13" x14ac:dyDescent="0.2">
      <c r="DP73" s="25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0"/>
      <c r="CX96" s="250"/>
      <c r="DC96" s="250"/>
      <c r="DH96" s="250"/>
    </row>
    <row r="97" spans="24:120" ht="13" x14ac:dyDescent="0.2">
      <c r="CS97" s="250"/>
      <c r="CX97" s="250"/>
      <c r="DC97" s="250"/>
      <c r="DH97" s="250"/>
      <c r="DP97" s="251" t="s">
        <v>499</v>
      </c>
    </row>
    <row r="98" spans="24:120" ht="13" hidden="1" x14ac:dyDescent="0.2">
      <c r="CS98" s="250"/>
      <c r="CX98" s="250"/>
      <c r="DC98" s="250"/>
      <c r="DH98" s="250"/>
    </row>
    <row r="99" spans="24:120" ht="13"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 hidden="1" x14ac:dyDescent="0.2">
      <c r="CT103" s="250"/>
      <c r="CV103" s="250"/>
      <c r="CW103" s="250"/>
      <c r="CY103" s="250"/>
      <c r="DA103" s="250"/>
      <c r="DB103" s="250"/>
      <c r="DD103" s="250"/>
      <c r="DF103" s="250"/>
      <c r="DG103" s="250"/>
      <c r="DI103" s="250"/>
      <c r="DK103" s="250"/>
      <c r="DL103" s="250"/>
      <c r="DM103" s="250"/>
      <c r="DN103" s="250"/>
      <c r="DO103" s="250"/>
      <c r="DP103" s="250"/>
    </row>
    <row r="104" spans="24:120" ht="13" hidden="1" x14ac:dyDescent="0.2">
      <c r="CV104" s="250"/>
      <c r="CW104" s="250"/>
      <c r="DA104" s="250"/>
      <c r="DB104" s="250"/>
      <c r="DF104" s="250"/>
      <c r="DG104" s="250"/>
      <c r="DK104" s="250"/>
      <c r="DL104" s="250"/>
      <c r="DN104" s="250"/>
      <c r="DO104" s="250"/>
      <c r="DP104" s="250"/>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3" zoomScaleNormal="100" zoomScaleSheetLayoutView="55" workbookViewId="0">
      <selection activeCell="CM16" sqref="CM16:CQ16"/>
    </sheetView>
  </sheetViews>
  <sheetFormatPr defaultColWidth="0" defaultRowHeight="13.5" customHeight="1" zeroHeight="1" x14ac:dyDescent="0.2"/>
  <cols>
    <col min="1" max="116" width="2.6328125" style="251" customWidth="1"/>
    <col min="117" max="16384" width="9" style="250" hidden="1"/>
  </cols>
  <sheetData>
    <row r="1" spans="2:116" ht="13"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x14ac:dyDescent="0.2"/>
    <row r="3" spans="2:116" ht="13" x14ac:dyDescent="0.2"/>
    <row r="4" spans="2:116" ht="13"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x14ac:dyDescent="0.2"/>
    <row r="20" spans="9:116" ht="13" x14ac:dyDescent="0.2"/>
    <row r="21" spans="9:116" ht="13" x14ac:dyDescent="0.2">
      <c r="DL21" s="250"/>
    </row>
    <row r="22" spans="9:116" ht="13" x14ac:dyDescent="0.2">
      <c r="DI22" s="250"/>
      <c r="DJ22" s="250"/>
      <c r="DK22" s="250"/>
      <c r="DL22" s="250"/>
    </row>
    <row r="23" spans="9:116" ht="13" x14ac:dyDescent="0.2">
      <c r="CY23" s="250"/>
      <c r="CZ23" s="250"/>
      <c r="DA23" s="250"/>
      <c r="DB23" s="250"/>
      <c r="DC23" s="250"/>
      <c r="DD23" s="250"/>
      <c r="DE23" s="250"/>
      <c r="DF23" s="250"/>
      <c r="DG23" s="250"/>
      <c r="DH23" s="250"/>
      <c r="DI23" s="250"/>
      <c r="DJ23" s="250"/>
      <c r="DK23" s="250"/>
      <c r="DL23" s="25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0"/>
      <c r="DA35" s="250"/>
      <c r="DB35" s="250"/>
      <c r="DC35" s="250"/>
      <c r="DD35" s="250"/>
      <c r="DE35" s="250"/>
      <c r="DF35" s="250"/>
      <c r="DG35" s="250"/>
      <c r="DH35" s="250"/>
      <c r="DI35" s="250"/>
      <c r="DJ35" s="250"/>
      <c r="DK35" s="250"/>
      <c r="DL35" s="250"/>
    </row>
    <row r="36" spans="15:116" ht="13" x14ac:dyDescent="0.2"/>
    <row r="37" spans="15:116" ht="13" x14ac:dyDescent="0.2">
      <c r="DL37" s="250"/>
    </row>
    <row r="38" spans="15:116" ht="13" x14ac:dyDescent="0.2">
      <c r="DI38" s="250"/>
      <c r="DJ38" s="250"/>
      <c r="DK38" s="250"/>
      <c r="DL38" s="250"/>
    </row>
    <row r="39" spans="15:116" ht="13" x14ac:dyDescent="0.2"/>
    <row r="40" spans="15:116" ht="13" x14ac:dyDescent="0.2"/>
    <row r="41" spans="15:116" ht="13" x14ac:dyDescent="0.2"/>
    <row r="42" spans="15:116" ht="13" x14ac:dyDescent="0.2"/>
    <row r="43" spans="15:116" ht="13"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x14ac:dyDescent="0.2">
      <c r="DL44" s="250"/>
    </row>
    <row r="45" spans="15:116" ht="13" x14ac:dyDescent="0.2"/>
    <row r="46" spans="15:116" ht="13" x14ac:dyDescent="0.2">
      <c r="DA46" s="250"/>
      <c r="DB46" s="250"/>
      <c r="DC46" s="250"/>
      <c r="DD46" s="250"/>
      <c r="DE46" s="250"/>
      <c r="DF46" s="250"/>
      <c r="DG46" s="250"/>
      <c r="DH46" s="250"/>
      <c r="DI46" s="250"/>
      <c r="DJ46" s="250"/>
      <c r="DK46" s="250"/>
      <c r="DL46" s="250"/>
    </row>
    <row r="47" spans="15:116" ht="13" x14ac:dyDescent="0.2"/>
    <row r="48" spans="15:116" ht="13" x14ac:dyDescent="0.2"/>
    <row r="49" spans="104:116" ht="13" x14ac:dyDescent="0.2"/>
    <row r="50" spans="104:116" ht="13" x14ac:dyDescent="0.2">
      <c r="CZ50" s="250"/>
      <c r="DA50" s="250"/>
      <c r="DB50" s="250"/>
      <c r="DC50" s="250"/>
      <c r="DD50" s="250"/>
      <c r="DE50" s="250"/>
      <c r="DF50" s="250"/>
      <c r="DG50" s="250"/>
      <c r="DH50" s="250"/>
      <c r="DI50" s="250"/>
      <c r="DJ50" s="250"/>
      <c r="DK50" s="250"/>
      <c r="DL50" s="250"/>
    </row>
    <row r="51" spans="104:116" ht="13" x14ac:dyDescent="0.2"/>
    <row r="52" spans="104:116" ht="13" x14ac:dyDescent="0.2"/>
    <row r="53" spans="104:116" ht="13" x14ac:dyDescent="0.2">
      <c r="DL53" s="25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0"/>
      <c r="DD67" s="250"/>
      <c r="DE67" s="250"/>
      <c r="DF67" s="250"/>
      <c r="DG67" s="250"/>
      <c r="DH67" s="250"/>
      <c r="DI67" s="250"/>
      <c r="DJ67" s="250"/>
      <c r="DK67" s="250"/>
      <c r="DL67" s="25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nFy1X2O5z+RA1a1AYgiTRbR3KKfoxKdsr20jHRdsW3krKl3lj6oDg/CJLr1Ozgzvp50XuRK5fKHFal1WWBf+FQ==" saltValue="GlPtvBL0Gpc9s5DqZZEv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C51" workbookViewId="0">
      <selection activeCell="CM16" sqref="CM16:CQ16"/>
    </sheetView>
  </sheetViews>
  <sheetFormatPr defaultColWidth="0" defaultRowHeight="13.5" customHeight="1" zeroHeight="1" x14ac:dyDescent="0.2"/>
  <cols>
    <col min="1" max="36" width="2.453125" style="252" customWidth="1"/>
    <col min="37" max="44" width="17" style="252" customWidth="1"/>
    <col min="45" max="45" width="6.08984375" style="259" customWidth="1"/>
    <col min="46" max="46" width="3" style="257" customWidth="1"/>
    <col min="47" max="47" width="19.08984375" style="252" hidden="1" customWidth="1"/>
    <col min="48" max="52" width="12.6328125" style="252" hidden="1" customWidth="1"/>
    <col min="53" max="16384" width="8.6328125" style="252" hidden="1"/>
  </cols>
  <sheetData>
    <row r="1" spans="1:46" ht="13" x14ac:dyDescent="0.2">
      <c r="AS1" s="253"/>
      <c r="AT1" s="253"/>
    </row>
    <row r="2" spans="1:46" ht="13" x14ac:dyDescent="0.2">
      <c r="AS2" s="253"/>
      <c r="AT2" s="253"/>
    </row>
    <row r="3" spans="1:46" ht="13" x14ac:dyDescent="0.2">
      <c r="AS3" s="253"/>
      <c r="AT3" s="253"/>
    </row>
    <row r="4" spans="1:46" ht="13" x14ac:dyDescent="0.2">
      <c r="AS4" s="253"/>
      <c r="AT4" s="253"/>
    </row>
    <row r="5" spans="1:46" ht="16.5" x14ac:dyDescent="0.2">
      <c r="A5" s="254" t="s">
        <v>500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501</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502</v>
      </c>
      <c r="AP7" s="263"/>
      <c r="AQ7" s="264" t="s">
        <v>503</v>
      </c>
      <c r="AR7" s="265"/>
    </row>
    <row r="8" spans="1:46" ht="13"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504</v>
      </c>
      <c r="AQ8" s="270" t="s">
        <v>505</v>
      </c>
      <c r="AR8" s="271" t="s">
        <v>506</v>
      </c>
    </row>
    <row r="9" spans="1:46" ht="13"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507</v>
      </c>
      <c r="AL9" s="1164"/>
      <c r="AM9" s="1164"/>
      <c r="AN9" s="1165"/>
      <c r="AO9" s="272">
        <v>11374934</v>
      </c>
      <c r="AP9" s="272">
        <v>72484</v>
      </c>
      <c r="AQ9" s="273">
        <v>68851</v>
      </c>
      <c r="AR9" s="274">
        <v>5.3</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508</v>
      </c>
      <c r="AL10" s="1164"/>
      <c r="AM10" s="1164"/>
      <c r="AN10" s="1165"/>
      <c r="AO10" s="275">
        <v>34726</v>
      </c>
      <c r="AP10" s="275">
        <v>221</v>
      </c>
      <c r="AQ10" s="276">
        <v>2699</v>
      </c>
      <c r="AR10" s="277">
        <v>-91.8</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509</v>
      </c>
      <c r="AL11" s="1164"/>
      <c r="AM11" s="1164"/>
      <c r="AN11" s="1165"/>
      <c r="AO11" s="275">
        <v>51515</v>
      </c>
      <c r="AP11" s="275">
        <v>328</v>
      </c>
      <c r="AQ11" s="276">
        <v>448</v>
      </c>
      <c r="AR11" s="277">
        <v>-26.8</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510</v>
      </c>
      <c r="AL12" s="1164"/>
      <c r="AM12" s="1164"/>
      <c r="AN12" s="1165"/>
      <c r="AO12" s="275" t="s">
        <v>511</v>
      </c>
      <c r="AP12" s="275" t="s">
        <v>511</v>
      </c>
      <c r="AQ12" s="276">
        <v>16</v>
      </c>
      <c r="AR12" s="277" t="s">
        <v>511</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512</v>
      </c>
      <c r="AL13" s="1164"/>
      <c r="AM13" s="1164"/>
      <c r="AN13" s="1165"/>
      <c r="AO13" s="275">
        <v>462755</v>
      </c>
      <c r="AP13" s="275">
        <v>2949</v>
      </c>
      <c r="AQ13" s="276">
        <v>2047</v>
      </c>
      <c r="AR13" s="277">
        <v>44.1</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513</v>
      </c>
      <c r="AL14" s="1164"/>
      <c r="AM14" s="1164"/>
      <c r="AN14" s="1165"/>
      <c r="AO14" s="275">
        <v>298149</v>
      </c>
      <c r="AP14" s="275">
        <v>1900</v>
      </c>
      <c r="AQ14" s="276">
        <v>1619</v>
      </c>
      <c r="AR14" s="277">
        <v>17.399999999999999</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514</v>
      </c>
      <c r="AL15" s="1167"/>
      <c r="AM15" s="1167"/>
      <c r="AN15" s="1168"/>
      <c r="AO15" s="275">
        <v>-782749</v>
      </c>
      <c r="AP15" s="275">
        <v>-4988</v>
      </c>
      <c r="AQ15" s="276">
        <v>-4243</v>
      </c>
      <c r="AR15" s="277">
        <v>17.600000000000001</v>
      </c>
    </row>
    <row r="16" spans="1:46" ht="13"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187</v>
      </c>
      <c r="AL16" s="1167"/>
      <c r="AM16" s="1167"/>
      <c r="AN16" s="1168"/>
      <c r="AO16" s="275">
        <v>11439330</v>
      </c>
      <c r="AP16" s="275">
        <v>72894</v>
      </c>
      <c r="AQ16" s="276">
        <v>71437</v>
      </c>
      <c r="AR16" s="277">
        <v>2</v>
      </c>
    </row>
    <row r="17" spans="1:46" ht="13"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515</v>
      </c>
      <c r="AL19" s="253"/>
      <c r="AM19" s="253"/>
      <c r="AN19" s="253"/>
      <c r="AO19" s="253"/>
      <c r="AP19" s="253"/>
      <c r="AQ19" s="253"/>
      <c r="AR19" s="253"/>
    </row>
    <row r="20" spans="1:46" ht="13"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516</v>
      </c>
      <c r="AP20" s="284" t="s">
        <v>517</v>
      </c>
      <c r="AQ20" s="285" t="s">
        <v>518</v>
      </c>
      <c r="AR20" s="286"/>
    </row>
    <row r="21" spans="1:46" s="292" customFormat="1" ht="13"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519</v>
      </c>
      <c r="AL21" s="1170"/>
      <c r="AM21" s="1170"/>
      <c r="AN21" s="1171"/>
      <c r="AO21" s="288">
        <v>7.53</v>
      </c>
      <c r="AP21" s="289">
        <v>6.93</v>
      </c>
      <c r="AQ21" s="290">
        <v>0.6</v>
      </c>
      <c r="AR21" s="258"/>
      <c r="AS21" s="291"/>
      <c r="AT21" s="287"/>
    </row>
    <row r="22" spans="1:46" s="292" customFormat="1" ht="13"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520</v>
      </c>
      <c r="AL22" s="1170"/>
      <c r="AM22" s="1170"/>
      <c r="AN22" s="1171"/>
      <c r="AO22" s="293">
        <v>99.4</v>
      </c>
      <c r="AP22" s="294">
        <v>99.1</v>
      </c>
      <c r="AQ22" s="295">
        <v>0.3</v>
      </c>
      <c r="AR22" s="279"/>
      <c r="AS22" s="291"/>
      <c r="AT22" s="287"/>
    </row>
    <row r="23" spans="1:46" s="292" customFormat="1" ht="13"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 x14ac:dyDescent="0.2">
      <c r="A26" s="1162" t="s">
        <v>521</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ht="13" x14ac:dyDescent="0.2">
      <c r="A27" s="300"/>
      <c r="AO27" s="253"/>
      <c r="AP27" s="253"/>
      <c r="AQ27" s="253"/>
      <c r="AR27" s="253"/>
      <c r="AS27" s="253"/>
      <c r="AT27" s="253"/>
    </row>
    <row r="28" spans="1:46" ht="16.5" x14ac:dyDescent="0.2">
      <c r="A28" s="254" t="s">
        <v>522</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523</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502</v>
      </c>
      <c r="AP30" s="263"/>
      <c r="AQ30" s="264" t="s">
        <v>503</v>
      </c>
      <c r="AR30" s="265"/>
    </row>
    <row r="31" spans="1:46" ht="13"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504</v>
      </c>
      <c r="AQ31" s="270" t="s">
        <v>505</v>
      </c>
      <c r="AR31" s="271" t="s">
        <v>506</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524</v>
      </c>
      <c r="AL32" s="1154"/>
      <c r="AM32" s="1154"/>
      <c r="AN32" s="1155"/>
      <c r="AO32" s="303">
        <v>6378788</v>
      </c>
      <c r="AP32" s="303">
        <v>40647</v>
      </c>
      <c r="AQ32" s="304">
        <v>36212</v>
      </c>
      <c r="AR32" s="305">
        <v>12.2</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525</v>
      </c>
      <c r="AL33" s="1154"/>
      <c r="AM33" s="1154"/>
      <c r="AN33" s="1155"/>
      <c r="AO33" s="303" t="s">
        <v>511</v>
      </c>
      <c r="AP33" s="303" t="s">
        <v>511</v>
      </c>
      <c r="AQ33" s="304" t="s">
        <v>511</v>
      </c>
      <c r="AR33" s="305" t="s">
        <v>511</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526</v>
      </c>
      <c r="AL34" s="1154"/>
      <c r="AM34" s="1154"/>
      <c r="AN34" s="1155"/>
      <c r="AO34" s="303" t="s">
        <v>511</v>
      </c>
      <c r="AP34" s="303" t="s">
        <v>511</v>
      </c>
      <c r="AQ34" s="304" t="s">
        <v>511</v>
      </c>
      <c r="AR34" s="305" t="s">
        <v>511</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527</v>
      </c>
      <c r="AL35" s="1154"/>
      <c r="AM35" s="1154"/>
      <c r="AN35" s="1155"/>
      <c r="AO35" s="303">
        <v>1489714</v>
      </c>
      <c r="AP35" s="303">
        <v>9493</v>
      </c>
      <c r="AQ35" s="304">
        <v>9512</v>
      </c>
      <c r="AR35" s="305">
        <v>-0.2</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528</v>
      </c>
      <c r="AL36" s="1154"/>
      <c r="AM36" s="1154"/>
      <c r="AN36" s="1155"/>
      <c r="AO36" s="303">
        <v>18526</v>
      </c>
      <c r="AP36" s="303">
        <v>118</v>
      </c>
      <c r="AQ36" s="304">
        <v>644</v>
      </c>
      <c r="AR36" s="305">
        <v>-81.7</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529</v>
      </c>
      <c r="AL37" s="1154"/>
      <c r="AM37" s="1154"/>
      <c r="AN37" s="1155"/>
      <c r="AO37" s="303">
        <v>175</v>
      </c>
      <c r="AP37" s="303">
        <v>1</v>
      </c>
      <c r="AQ37" s="304">
        <v>587</v>
      </c>
      <c r="AR37" s="305">
        <v>-99.8</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530</v>
      </c>
      <c r="AL38" s="1157"/>
      <c r="AM38" s="1157"/>
      <c r="AN38" s="1158"/>
      <c r="AO38" s="306">
        <v>66</v>
      </c>
      <c r="AP38" s="306">
        <v>0</v>
      </c>
      <c r="AQ38" s="307">
        <v>0</v>
      </c>
      <c r="AR38" s="295">
        <v>0</v>
      </c>
      <c r="AS38" s="302"/>
    </row>
    <row r="39" spans="1:46" ht="13"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531</v>
      </c>
      <c r="AL39" s="1157"/>
      <c r="AM39" s="1157"/>
      <c r="AN39" s="1158"/>
      <c r="AO39" s="303">
        <v>-665492</v>
      </c>
      <c r="AP39" s="303">
        <v>-4241</v>
      </c>
      <c r="AQ39" s="304">
        <v>-5655</v>
      </c>
      <c r="AR39" s="305">
        <v>-25</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532</v>
      </c>
      <c r="AL40" s="1154"/>
      <c r="AM40" s="1154"/>
      <c r="AN40" s="1155"/>
      <c r="AO40" s="303">
        <v>-4848025</v>
      </c>
      <c r="AP40" s="303">
        <v>-30893</v>
      </c>
      <c r="AQ40" s="304">
        <v>-33547</v>
      </c>
      <c r="AR40" s="305">
        <v>-7.9</v>
      </c>
      <c r="AS40" s="302"/>
    </row>
    <row r="41" spans="1:46" ht="13"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296</v>
      </c>
      <c r="AL41" s="1160"/>
      <c r="AM41" s="1160"/>
      <c r="AN41" s="1161"/>
      <c r="AO41" s="303">
        <v>2373752</v>
      </c>
      <c r="AP41" s="303">
        <v>15126</v>
      </c>
      <c r="AQ41" s="304">
        <v>7752</v>
      </c>
      <c r="AR41" s="305">
        <v>95.1</v>
      </c>
      <c r="AS41" s="302"/>
    </row>
    <row r="42" spans="1:46" ht="13"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533</v>
      </c>
      <c r="AL42" s="253"/>
      <c r="AM42" s="253"/>
      <c r="AN42" s="253"/>
      <c r="AO42" s="253"/>
      <c r="AP42" s="253"/>
      <c r="AQ42" s="279"/>
      <c r="AR42" s="279"/>
      <c r="AS42" s="302"/>
    </row>
    <row r="43" spans="1:46" ht="13"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534</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535</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502</v>
      </c>
      <c r="AN49" s="1148" t="s">
        <v>536</v>
      </c>
      <c r="AO49" s="1149"/>
      <c r="AP49" s="1149"/>
      <c r="AQ49" s="1149"/>
      <c r="AR49" s="1150"/>
    </row>
    <row r="50" spans="1:44" ht="13"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537</v>
      </c>
      <c r="AO50" s="320" t="s">
        <v>538</v>
      </c>
      <c r="AP50" s="321" t="s">
        <v>539</v>
      </c>
      <c r="AQ50" s="322" t="s">
        <v>540</v>
      </c>
      <c r="AR50" s="323" t="s">
        <v>541</v>
      </c>
    </row>
    <row r="51" spans="1:44" ht="13"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542</v>
      </c>
      <c r="AL51" s="316"/>
      <c r="AM51" s="324">
        <v>7861987</v>
      </c>
      <c r="AN51" s="325">
        <v>48523</v>
      </c>
      <c r="AO51" s="326">
        <v>1.2</v>
      </c>
      <c r="AP51" s="327">
        <v>51875</v>
      </c>
      <c r="AQ51" s="328">
        <v>-1.4</v>
      </c>
      <c r="AR51" s="329">
        <v>2.6</v>
      </c>
    </row>
    <row r="52" spans="1:44" ht="13"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543</v>
      </c>
      <c r="AM52" s="332">
        <v>4067912</v>
      </c>
      <c r="AN52" s="333">
        <v>25106</v>
      </c>
      <c r="AO52" s="334">
        <v>-20</v>
      </c>
      <c r="AP52" s="335">
        <v>29372</v>
      </c>
      <c r="AQ52" s="336">
        <v>-5.7</v>
      </c>
      <c r="AR52" s="337">
        <v>-14.3</v>
      </c>
    </row>
    <row r="53" spans="1:44" ht="13"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544</v>
      </c>
      <c r="AL53" s="316"/>
      <c r="AM53" s="324">
        <v>5978782</v>
      </c>
      <c r="AN53" s="325">
        <v>37052</v>
      </c>
      <c r="AO53" s="326">
        <v>-23.6</v>
      </c>
      <c r="AP53" s="327">
        <v>48064</v>
      </c>
      <c r="AQ53" s="328">
        <v>-7.3</v>
      </c>
      <c r="AR53" s="329">
        <v>-16.3</v>
      </c>
    </row>
    <row r="54" spans="1:44" ht="13"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543</v>
      </c>
      <c r="AM54" s="332">
        <v>3484586</v>
      </c>
      <c r="AN54" s="333">
        <v>21595</v>
      </c>
      <c r="AO54" s="334">
        <v>-14</v>
      </c>
      <c r="AP54" s="335">
        <v>30373</v>
      </c>
      <c r="AQ54" s="336">
        <v>3.4</v>
      </c>
      <c r="AR54" s="337">
        <v>-17.399999999999999</v>
      </c>
    </row>
    <row r="55" spans="1:44" ht="13"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545</v>
      </c>
      <c r="AL55" s="316"/>
      <c r="AM55" s="324">
        <v>7811716</v>
      </c>
      <c r="AN55" s="325">
        <v>48838</v>
      </c>
      <c r="AO55" s="326">
        <v>31.8</v>
      </c>
      <c r="AP55" s="327">
        <v>56662</v>
      </c>
      <c r="AQ55" s="328">
        <v>17.899999999999999</v>
      </c>
      <c r="AR55" s="329">
        <v>13.9</v>
      </c>
    </row>
    <row r="56" spans="1:44" ht="13"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543</v>
      </c>
      <c r="AM56" s="332">
        <v>4975233</v>
      </c>
      <c r="AN56" s="333">
        <v>31105</v>
      </c>
      <c r="AO56" s="334">
        <v>44</v>
      </c>
      <c r="AP56" s="335">
        <v>34709</v>
      </c>
      <c r="AQ56" s="336">
        <v>14.3</v>
      </c>
      <c r="AR56" s="337">
        <v>29.7</v>
      </c>
    </row>
    <row r="57" spans="1:44" ht="13"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546</v>
      </c>
      <c r="AL57" s="316"/>
      <c r="AM57" s="324">
        <v>9250916</v>
      </c>
      <c r="AN57" s="325">
        <v>58403</v>
      </c>
      <c r="AO57" s="326">
        <v>19.600000000000001</v>
      </c>
      <c r="AP57" s="327">
        <v>60285</v>
      </c>
      <c r="AQ57" s="328">
        <v>6.4</v>
      </c>
      <c r="AR57" s="329">
        <v>13.2</v>
      </c>
    </row>
    <row r="58" spans="1:44" ht="13"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543</v>
      </c>
      <c r="AM58" s="332">
        <v>3743642</v>
      </c>
      <c r="AN58" s="333">
        <v>23635</v>
      </c>
      <c r="AO58" s="334">
        <v>-24</v>
      </c>
      <c r="AP58" s="335">
        <v>36445</v>
      </c>
      <c r="AQ58" s="336">
        <v>5</v>
      </c>
      <c r="AR58" s="337">
        <v>-29</v>
      </c>
    </row>
    <row r="59" spans="1:44" ht="13"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547</v>
      </c>
      <c r="AL59" s="316"/>
      <c r="AM59" s="324">
        <v>6110055</v>
      </c>
      <c r="AN59" s="325">
        <v>38935</v>
      </c>
      <c r="AO59" s="326">
        <v>-33.299999999999997</v>
      </c>
      <c r="AP59" s="327">
        <v>52714</v>
      </c>
      <c r="AQ59" s="328">
        <v>-12.6</v>
      </c>
      <c r="AR59" s="329">
        <v>-20.7</v>
      </c>
    </row>
    <row r="60" spans="1:44" ht="13"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543</v>
      </c>
      <c r="AM60" s="332">
        <v>3872129</v>
      </c>
      <c r="AN60" s="333">
        <v>24674</v>
      </c>
      <c r="AO60" s="334">
        <v>4.4000000000000004</v>
      </c>
      <c r="AP60" s="335">
        <v>29032</v>
      </c>
      <c r="AQ60" s="336">
        <v>-20.3</v>
      </c>
      <c r="AR60" s="337">
        <v>24.7</v>
      </c>
    </row>
    <row r="61" spans="1:44" ht="13"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548</v>
      </c>
      <c r="AL61" s="338"/>
      <c r="AM61" s="339">
        <v>7402691</v>
      </c>
      <c r="AN61" s="340">
        <v>46350</v>
      </c>
      <c r="AO61" s="341">
        <v>-0.9</v>
      </c>
      <c r="AP61" s="342">
        <v>53920</v>
      </c>
      <c r="AQ61" s="343">
        <v>0.6</v>
      </c>
      <c r="AR61" s="329">
        <v>-1.5</v>
      </c>
    </row>
    <row r="62" spans="1:44" ht="13"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543</v>
      </c>
      <c r="AM62" s="332">
        <v>4028700</v>
      </c>
      <c r="AN62" s="333">
        <v>25223</v>
      </c>
      <c r="AO62" s="334">
        <v>-1.9</v>
      </c>
      <c r="AP62" s="335">
        <v>31986</v>
      </c>
      <c r="AQ62" s="336">
        <v>-0.7</v>
      </c>
      <c r="AR62" s="337">
        <v>-1.2</v>
      </c>
    </row>
    <row r="63" spans="1:44" ht="13"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 hidden="1" x14ac:dyDescent="0.2">
      <c r="AK70" s="253"/>
      <c r="AL70" s="253"/>
      <c r="AM70" s="253"/>
      <c r="AN70" s="253"/>
      <c r="AO70" s="253"/>
      <c r="AP70" s="253"/>
      <c r="AQ70" s="253"/>
      <c r="AR70" s="253"/>
    </row>
    <row r="71" spans="1:46" ht="13" hidden="1" x14ac:dyDescent="0.2">
      <c r="AK71" s="253"/>
      <c r="AL71" s="253"/>
      <c r="AM71" s="253"/>
      <c r="AN71" s="253"/>
      <c r="AO71" s="253"/>
      <c r="AP71" s="253"/>
      <c r="AQ71" s="253"/>
      <c r="AR71" s="253"/>
    </row>
    <row r="72" spans="1:46" ht="13" hidden="1" x14ac:dyDescent="0.2">
      <c r="AK72" s="253"/>
      <c r="AL72" s="253"/>
      <c r="AM72" s="253"/>
      <c r="AN72" s="253"/>
      <c r="AO72" s="253"/>
      <c r="AP72" s="253"/>
      <c r="AQ72" s="253"/>
      <c r="AR72" s="253"/>
    </row>
    <row r="73" spans="1:46" ht="13" hidden="1" x14ac:dyDescent="0.2">
      <c r="AK73" s="253"/>
      <c r="AL73" s="253"/>
      <c r="AM73" s="253"/>
      <c r="AN73" s="253"/>
      <c r="AO73" s="253"/>
      <c r="AP73" s="253"/>
      <c r="AQ73" s="253"/>
      <c r="AR73" s="253"/>
    </row>
  </sheetData>
  <sheetProtection algorithmName="SHA-512" hashValue="023PnKrg3NXLhsmshrIl2pet4JaD80yLehImefBaEdwWtCI1UgqOkmfqWfWq7cCWCPrSKhW0XeMlrg3ftmqGww==" saltValue="HaC+psHynrW18mEj/Phyx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Normal="100" zoomScaleSheetLayoutView="55" workbookViewId="0">
      <selection activeCell="AF100" sqref="AF100"/>
    </sheetView>
  </sheetViews>
  <sheetFormatPr defaultColWidth="0" defaultRowHeight="13.5" customHeight="1" zeroHeight="1" x14ac:dyDescent="0.2"/>
  <cols>
    <col min="1" max="125" width="2.4531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x14ac:dyDescent="0.2">
      <c r="B2" s="250"/>
      <c r="DG2" s="250"/>
    </row>
    <row r="3" spans="2:125" ht="13"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x14ac:dyDescent="0.2"/>
    <row r="5" spans="2:125" ht="13" x14ac:dyDescent="0.2"/>
    <row r="6" spans="2:125" ht="13" x14ac:dyDescent="0.2"/>
    <row r="7" spans="2:125" ht="13" x14ac:dyDescent="0.2"/>
    <row r="8" spans="2:125" ht="13" x14ac:dyDescent="0.2"/>
    <row r="9" spans="2:125" ht="13" x14ac:dyDescent="0.2">
      <c r="DU9" s="25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0"/>
    </row>
    <row r="18" spans="125:125" ht="13" x14ac:dyDescent="0.2"/>
    <row r="19" spans="125:125" ht="13" x14ac:dyDescent="0.2"/>
    <row r="20" spans="125:125" ht="13" x14ac:dyDescent="0.2">
      <c r="DU20" s="250"/>
    </row>
    <row r="21" spans="125:125" ht="13" x14ac:dyDescent="0.2">
      <c r="DU21" s="25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0"/>
    </row>
    <row r="29" spans="125:125" ht="13" x14ac:dyDescent="0.2"/>
    <row r="30" spans="125:125" ht="13" x14ac:dyDescent="0.2"/>
    <row r="31" spans="125:125" ht="13" x14ac:dyDescent="0.2"/>
    <row r="32" spans="125:125" ht="13" x14ac:dyDescent="0.2"/>
    <row r="33" spans="2:125" ht="13" x14ac:dyDescent="0.2">
      <c r="B33" s="250"/>
      <c r="G33" s="250"/>
      <c r="I33" s="250"/>
    </row>
    <row r="34" spans="2:125" ht="13" x14ac:dyDescent="0.2">
      <c r="C34" s="250"/>
      <c r="P34" s="250"/>
      <c r="DE34" s="250"/>
      <c r="DH34" s="250"/>
    </row>
    <row r="35" spans="2:125" ht="13" x14ac:dyDescent="0.2">
      <c r="D35" s="250"/>
      <c r="E35" s="250"/>
      <c r="DG35" s="250"/>
      <c r="DJ35" s="250"/>
      <c r="DP35" s="250"/>
      <c r="DQ35" s="250"/>
      <c r="DR35" s="250"/>
      <c r="DS35" s="250"/>
      <c r="DT35" s="250"/>
      <c r="DU35" s="250"/>
    </row>
    <row r="36" spans="2:125" ht="13"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x14ac:dyDescent="0.2">
      <c r="DU37" s="250"/>
    </row>
    <row r="38" spans="2:125" ht="13" x14ac:dyDescent="0.2">
      <c r="DT38" s="250"/>
      <c r="DU38" s="250"/>
    </row>
    <row r="39" spans="2:125" ht="13" x14ac:dyDescent="0.2"/>
    <row r="40" spans="2:125" ht="13" x14ac:dyDescent="0.2">
      <c r="DH40" s="250"/>
    </row>
    <row r="41" spans="2:125" ht="13" x14ac:dyDescent="0.2">
      <c r="DE41" s="250"/>
    </row>
    <row r="42" spans="2:125" ht="13" x14ac:dyDescent="0.2">
      <c r="DG42" s="250"/>
      <c r="DJ42" s="250"/>
    </row>
    <row r="43" spans="2:125" ht="13"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x14ac:dyDescent="0.2">
      <c r="DU44" s="250"/>
    </row>
    <row r="45" spans="2:125" ht="13" x14ac:dyDescent="0.2"/>
    <row r="46" spans="2:125" ht="13" x14ac:dyDescent="0.2"/>
    <row r="47" spans="2:125" ht="13" x14ac:dyDescent="0.2"/>
    <row r="48" spans="2:125" ht="13" x14ac:dyDescent="0.2">
      <c r="DT48" s="250"/>
      <c r="DU48" s="250"/>
    </row>
    <row r="49" spans="120:125" ht="13" x14ac:dyDescent="0.2">
      <c r="DU49" s="250"/>
    </row>
    <row r="50" spans="120:125" ht="13" x14ac:dyDescent="0.2">
      <c r="DU50" s="250"/>
    </row>
    <row r="51" spans="120:125" ht="13" x14ac:dyDescent="0.2">
      <c r="DP51" s="250"/>
      <c r="DQ51" s="250"/>
      <c r="DR51" s="250"/>
      <c r="DS51" s="250"/>
      <c r="DT51" s="250"/>
      <c r="DU51" s="250"/>
    </row>
    <row r="52" spans="120:125" ht="13" x14ac:dyDescent="0.2"/>
    <row r="53" spans="120:125" ht="13" x14ac:dyDescent="0.2"/>
    <row r="54" spans="120:125" ht="13" x14ac:dyDescent="0.2">
      <c r="DU54" s="250"/>
    </row>
    <row r="55" spans="120:125" ht="13" x14ac:dyDescent="0.2"/>
    <row r="56" spans="120:125" ht="13" x14ac:dyDescent="0.2"/>
    <row r="57" spans="120:125" ht="13" x14ac:dyDescent="0.2"/>
    <row r="58" spans="120:125" ht="13" x14ac:dyDescent="0.2">
      <c r="DU58" s="250"/>
    </row>
    <row r="59" spans="120:125" ht="13" x14ac:dyDescent="0.2"/>
    <row r="60" spans="120:125" ht="13" x14ac:dyDescent="0.2"/>
    <row r="61" spans="120:125" ht="13" x14ac:dyDescent="0.2"/>
    <row r="62" spans="120:125" ht="13" x14ac:dyDescent="0.2"/>
    <row r="63" spans="120:125" ht="13" x14ac:dyDescent="0.2">
      <c r="DU63" s="250"/>
    </row>
    <row r="64" spans="120:125" ht="13" x14ac:dyDescent="0.2">
      <c r="DT64" s="250"/>
      <c r="DU64" s="250"/>
    </row>
    <row r="65" spans="123:125" ht="13" x14ac:dyDescent="0.2"/>
    <row r="66" spans="123:125" ht="13" x14ac:dyDescent="0.2"/>
    <row r="67" spans="123:125" ht="13" x14ac:dyDescent="0.2"/>
    <row r="68" spans="123:125" ht="13" x14ac:dyDescent="0.2"/>
    <row r="69" spans="123:125" ht="13" x14ac:dyDescent="0.2">
      <c r="DS69" s="250"/>
      <c r="DT69" s="250"/>
      <c r="DU69" s="25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0"/>
    </row>
    <row r="83" spans="116:125" ht="13" x14ac:dyDescent="0.2">
      <c r="DM83" s="250"/>
      <c r="DN83" s="250"/>
      <c r="DO83" s="250"/>
      <c r="DP83" s="250"/>
      <c r="DQ83" s="250"/>
      <c r="DR83" s="250"/>
      <c r="DS83" s="250"/>
      <c r="DT83" s="250"/>
      <c r="DU83" s="250"/>
    </row>
    <row r="84" spans="116:125" ht="13" x14ac:dyDescent="0.2"/>
    <row r="85" spans="116:125" ht="13" x14ac:dyDescent="0.2"/>
    <row r="86" spans="116:125" ht="13" x14ac:dyDescent="0.2"/>
    <row r="87" spans="116:125" ht="13" x14ac:dyDescent="0.2"/>
    <row r="88" spans="116:125" ht="13" x14ac:dyDescent="0.2">
      <c r="DU88" s="25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550</v>
      </c>
    </row>
    <row r="121" spans="125:125" ht="13.5" hidden="1" customHeight="1" x14ac:dyDescent="0.2">
      <c r="DU121" s="250"/>
    </row>
  </sheetData>
  <sheetProtection algorithmName="SHA-512" hashValue="Ruzt2YoPgFhli3BKQvGV8EdljSldylhqbC1b0aPF5K4NILYv59t/+MK9bLphExfD72B/7HDEEIjhtgr5Co9AIg==" saltValue="GpJX2nzk36mdB+LeeZpB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3" zoomScaleNormal="100" zoomScaleSheetLayoutView="55" workbookViewId="0">
      <selection activeCell="CM16" sqref="CM16:CQ16"/>
    </sheetView>
  </sheetViews>
  <sheetFormatPr defaultColWidth="0" defaultRowHeight="13.5" customHeight="1" zeroHeight="1" x14ac:dyDescent="0.2"/>
  <cols>
    <col min="1" max="125" width="2.4531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x14ac:dyDescent="0.2">
      <c r="B2" s="250"/>
      <c r="T2" s="250"/>
    </row>
    <row r="3" spans="1:125"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0"/>
      <c r="G33" s="250"/>
      <c r="I33" s="250"/>
    </row>
    <row r="34" spans="2:125" ht="13" x14ac:dyDescent="0.2">
      <c r="C34" s="250"/>
      <c r="P34" s="250"/>
      <c r="R34" s="250"/>
      <c r="U34" s="250"/>
    </row>
    <row r="35" spans="2:125" ht="13"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x14ac:dyDescent="0.2">
      <c r="F36" s="250"/>
      <c r="H36" s="250"/>
      <c r="J36" s="250"/>
      <c r="K36" s="250"/>
      <c r="L36" s="250"/>
      <c r="M36" s="250"/>
      <c r="N36" s="250"/>
      <c r="O36" s="250"/>
      <c r="Q36" s="250"/>
      <c r="S36" s="250"/>
      <c r="V36" s="250"/>
    </row>
    <row r="37" spans="2:125" ht="13" x14ac:dyDescent="0.2"/>
    <row r="38" spans="2:125" ht="13" x14ac:dyDescent="0.2"/>
    <row r="39" spans="2:125" ht="13" x14ac:dyDescent="0.2"/>
    <row r="40" spans="2:125" ht="13" x14ac:dyDescent="0.2">
      <c r="U40" s="250"/>
    </row>
    <row r="41" spans="2:125" ht="13" x14ac:dyDescent="0.2">
      <c r="R41" s="250"/>
    </row>
    <row r="42" spans="2:125" ht="13"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x14ac:dyDescent="0.2">
      <c r="Q43" s="250"/>
      <c r="S43" s="250"/>
      <c r="V43" s="25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551</v>
      </c>
    </row>
  </sheetData>
  <sheetProtection algorithmName="SHA-512" hashValue="/WhZmT7RbdpUDyIRdz0fNsZz8p+rSH/DfjlsV9JrC/ZnAfgP/d+dMEc1vrBeNWZujpQlAV/nXrSC/28vcsjlzg==" saltValue="duXbKpD3EdtFmYp4pQdjO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40" zoomScaleNormal="100" zoomScaleSheetLayoutView="100" workbookViewId="0">
      <selection activeCell="J48" sqref="J48"/>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552</v>
      </c>
      <c r="G46" s="8" t="s">
        <v>553</v>
      </c>
      <c r="H46" s="8" t="s">
        <v>554</v>
      </c>
      <c r="I46" s="8" t="s">
        <v>555</v>
      </c>
      <c r="J46" s="9" t="s">
        <v>556</v>
      </c>
    </row>
    <row r="47" spans="2:10" ht="57.75" customHeight="1" x14ac:dyDescent="0.2">
      <c r="B47" s="10"/>
      <c r="C47" s="1172" t="s">
        <v>3</v>
      </c>
      <c r="D47" s="1172"/>
      <c r="E47" s="1173"/>
      <c r="F47" s="11">
        <v>18.95</v>
      </c>
      <c r="G47" s="12">
        <v>22.12</v>
      </c>
      <c r="H47" s="12">
        <v>10.88</v>
      </c>
      <c r="I47" s="12">
        <v>15.46</v>
      </c>
      <c r="J47" s="13">
        <v>21.77</v>
      </c>
    </row>
    <row r="48" spans="2:10" ht="57.75" customHeight="1" x14ac:dyDescent="0.2">
      <c r="B48" s="14"/>
      <c r="C48" s="1174" t="s">
        <v>4</v>
      </c>
      <c r="D48" s="1174"/>
      <c r="E48" s="1175"/>
      <c r="F48" s="15">
        <v>7.42</v>
      </c>
      <c r="G48" s="16">
        <v>7.43</v>
      </c>
      <c r="H48" s="16">
        <v>14.14</v>
      </c>
      <c r="I48" s="16">
        <v>12.73</v>
      </c>
      <c r="J48" s="17">
        <v>9.48</v>
      </c>
    </row>
    <row r="49" spans="2:10" ht="57.75" customHeight="1" thickBot="1" x14ac:dyDescent="0.25">
      <c r="B49" s="18"/>
      <c r="C49" s="1176" t="s">
        <v>5</v>
      </c>
      <c r="D49" s="1176"/>
      <c r="E49" s="1177"/>
      <c r="F49" s="19">
        <v>0.19</v>
      </c>
      <c r="G49" s="20">
        <v>3.05</v>
      </c>
      <c r="H49" s="20" t="s">
        <v>557</v>
      </c>
      <c r="I49" s="20">
        <v>4.17</v>
      </c>
      <c r="J49" s="21">
        <v>3.68</v>
      </c>
    </row>
    <row r="50" spans="2:10" ht="13" x14ac:dyDescent="0.2"/>
  </sheetData>
  <sheetProtection algorithmName="SHA-512" hashValue="ouvwQcTZhyaL9dZNLX4JR0pFFMJUdFj+mvLA1N0l23oxnvrl1jhbBRum1mulMZ2+1dyORst2j/peBpNIKRmWLw==" saltValue="6zzhIyfw7K+bV+0lAvbX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2023-03-16T01:00:07Z</cp:lastPrinted>
  <dcterms:created xsi:type="dcterms:W3CDTF">2023-02-20T04:16:48Z</dcterms:created>
  <dcterms:modified xsi:type="dcterms:W3CDTF">2023-10-20T06:23:09Z</dcterms:modified>
  <cp:category/>
</cp:coreProperties>
</file>