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1宇都宮市\"/>
    </mc:Choice>
  </mc:AlternateContent>
  <xr:revisionPtr revIDLastSave="0" documentId="13_ncr:1_{B6225CA7-4197-4B98-A1D9-D6C1F9311189}" xr6:coauthVersionLast="47" xr6:coauthVersionMax="47" xr10:uidLastSave="{00000000-0000-0000-0000-000000000000}"/>
  <bookViews>
    <workbookView xWindow="-110" yWindow="-110" windowWidth="19420" windowHeight="11620" firstSheet="3" activeTab="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B102" i="12" l="1"/>
  <c r="DG102" i="12"/>
  <c r="CW102" i="12"/>
  <c r="CR102"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BW39" i="10"/>
  <c r="BE39" i="10"/>
  <c r="AM39" i="10"/>
  <c r="U39" i="10"/>
  <c r="BW38" i="10"/>
  <c r="BE38" i="10"/>
  <c r="AM38" i="10"/>
  <c r="BE37" i="10"/>
  <c r="AM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C40" i="10" s="1"/>
  <c r="U34" i="10" l="1"/>
  <c r="U35" i="10" l="1"/>
  <c r="U36" i="10" s="1"/>
  <c r="U37" i="10" s="1"/>
  <c r="U38" i="10" s="1"/>
  <c r="AM34" i="10" l="1"/>
  <c r="AM35" i="10" s="1"/>
  <c r="AM36" i="10" s="1"/>
  <c r="BW34" i="10" l="1"/>
  <c r="BW35" i="10" s="1"/>
  <c r="BW36" i="10" s="1"/>
  <c r="BW37" i="10" s="1"/>
  <c r="CO34" i="10" s="1"/>
  <c r="CO35" i="10" s="1"/>
  <c r="CO36" i="10" s="1"/>
  <c r="CO37" i="10" s="1"/>
  <c r="CO38" i="10" s="1"/>
  <c r="CO39" i="10" s="1"/>
  <c r="CO40" i="10" s="1"/>
  <c r="CO41" i="10" s="1"/>
</calcChain>
</file>

<file path=xl/sharedStrings.xml><?xml version="1.0" encoding="utf-8"?>
<sst xmlns="http://schemas.openxmlformats.org/spreadsheetml/2006/main" count="1087" uniqueCount="620">
  <si>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</si>
  <si>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</si>
  <si>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</si>
  <si>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</si>
  <si>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</si>
  <si>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</si>
  <si>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</si>
  <si>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</si>
  <si>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</si>
  <si>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</si>
  <si>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</si>
  <si>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</si>
  <si>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</si>
  <si>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</si>
  <si>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</si>
  <si>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</si>
  <si>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</si>
  <si>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</si>
  <si>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</si>
  <si>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</si>
  <si>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</si>
  <si>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</si>
  <si>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</si>
  <si>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</si>
  <si>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</si>
  <si>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</si>
  <si>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</si>
  <si>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</si>
  <si>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</si>
  <si>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</si>
  <si>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</si>
  <si>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</si>
  <si>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</si>
  <si>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</si>
  <si>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</si>
  <si>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</si>
  <si>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</si>
  <si>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</si>
  <si>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</si>
  <si>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</si>
  <si>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</si>
  <si>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</si>
  <si>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</si>
  <si>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</si>
  <si>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</si>
  <si>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</si>
  <si>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</si>
  <si>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</si>
  <si>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</si>
  <si>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</si>
  <si>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</si>
  <si>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</si>
  <si>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</si>
  <si>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</si>
  <si>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</si>
  <si>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</si>
  <si>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</si>
  <si>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</si>
  <si>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</si>
  <si>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</si>
  <si>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</si>
  <si>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</si>
  <si>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</si>
  <si>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</si>
  <si>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</si>
  <si>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</si>
  <si>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</si>
  <si>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</si>
  <si>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</si>
  <si>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</si>
  <si>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</si>
  <si>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</si>
  <si>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</si>
  <si>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</si>
  <si>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</si>
  <si>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</si>
  <si>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</si>
  <si>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</si>
  <si>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</si>
  <si>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</si>
  <si>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</si>
  <si>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</si>
  <si>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</si>
  <si>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</si>
  <si>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</si>
  <si>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</si>
  <si>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</si>
  <si>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</si>
  <si>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</si>
  <si>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</si>
  <si>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</si>
  <si>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</si>
  <si>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</si>
  <si>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</si>
  <si>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</si>
  <si>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</si>
  <si>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</si>
  <si>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</si>
  <si>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</si>
  <si>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</si>
  <si>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</si>
  <si>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</si>
  <si>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</si>
  <si>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</si>
  <si>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</si>
  <si>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</si>
  <si>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</si>
  <si>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</si>
  <si>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</si>
  <si>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</si>
  <si>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</si>
  <si>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</si>
  <si>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</si>
  <si>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</si>
  <si>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</si>
  <si>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</si>
  <si>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</si>
  <si>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</si>
  <si>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</si>
  <si>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</si>
  <si>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</si>
  <si>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</si>
  <si>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</si>
  <si>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</si>
  <si>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</si>
  <si>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</si>
  <si>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</si>
  <si>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</si>
  <si>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</si>
  <si>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</si>
  <si>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</si>
  <si>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</si>
  <si>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</si>
  <si>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</si>
  <si>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</si>
  <si>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</si>
  <si>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</si>
  <si>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</si>
  <si>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</si>
  <si>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</si>
  <si>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</si>
  <si>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</si>
  <si>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</si>
  <si>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</si>
  <si>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</si>
  <si>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</si>
  <si>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</si>
  <si>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</si>
  <si>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</si>
  <si>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</si>
  <si>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</si>
  <si>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</si>
  <si>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</si>
  <si>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</si>
  <si>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</si>
  <si>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</si>
  <si>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</si>
  <si>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</si>
  <si>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</si>
  <si>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</si>
  <si>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</si>
  <si>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</si>
  <si>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</si>
  <si>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</si>
  <si>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</si>
  <si>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</si>
  <si>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</si>
  <si>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</si>
  <si>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</si>
  <si>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</si>
  <si>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</si>
  <si>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</si>
  <si>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</si>
  <si>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</si>
  <si>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</si>
  <si>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</si>
  <si>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</si>
  <si>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</si>
  <si>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</si>
  <si>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</si>
  <si>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</si>
  <si>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</si>
  <si>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</si>
  <si>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</si>
  <si>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</si>
  <si>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</si>
  <si>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</si>
  <si>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</si>
  <si>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</si>
  <si>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</si>
  <si>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</si>
  <si>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</si>
  <si>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</si>
  <si>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</si>
  <si>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</si>
  <si>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</si>
  <si>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</si>
  <si>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</si>
  <si>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</si>
  <si>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</si>
  <si>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</si>
  <si>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</si>
  <si>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</si>
  <si>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</si>
  <si>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</si>
  <si>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</si>
  <si>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</si>
  <si>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</si>
  <si>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</si>
  <si>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</si>
  <si>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</si>
  <si>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</si>
  <si>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</si>
  <si>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</si>
  <si>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</si>
  <si>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</si>
  <si>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</si>
  <si>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栃木県宇都宮市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</si>
  <si>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</si>
  <si>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</si>
  <si>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</si>
  <si>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</si>
  <si>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</si>
  <si>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</si>
  <si>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</si>
  <si>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</si>
  <si>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</si>
  <si>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</si>
  <si>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</si>
  <si>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</si>
  <si>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</si>
  <si>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</si>
  <si>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</si>
  <si>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</si>
  <si>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</si>
  <si>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</si>
  <si>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</si>
  <si>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</si>
  <si>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</si>
  <si>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</si>
  <si>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</si>
  <si>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</si>
  <si>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</si>
  <si>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</si>
  <si>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</si>
  <si>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</si>
  <si>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</si>
  <si>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</si>
  <si>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</si>
  <si>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</si>
  <si>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</si>
  <si>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</si>
  <si>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</si>
  <si>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</si>
  <si>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</si>
  <si>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</si>
  <si>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</si>
  <si>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</si>
  <si>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</si>
  <si>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</si>
  <si>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</si>
  <si>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</si>
  <si>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</si>
  <si>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</si>
  <si>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</si>
  <si>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</si>
  <si>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</si>
  <si>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</si>
  <si>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</si>
  <si>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</si>
  <si>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</si>
  <si>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</si>
  <si>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</si>
  <si>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</si>
  <si>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</si>
  <si>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</si>
  <si>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</si>
  <si>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</si>
  <si>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</si>
  <si>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</si>
  <si>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</si>
  <si>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</si>
  <si>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</si>
  <si>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</si>
  <si>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</si>
  <si>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</si>
  <si>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</si>
  <si>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</si>
  <si>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</si>
  <si>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</si>
  <si>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</si>
  <si>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</si>
  <si>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</si>
  <si>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</si>
  <si>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</si>
  <si>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</si>
  <si>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</si>
  <si>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</si>
  <si>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</si>
  <si>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</si>
  <si>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</si>
  <si>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</si>
  <si>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</si>
  <si>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</si>
  <si>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</si>
  <si>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</si>
  <si>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</si>
  <si>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</si>
  <si>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</si>
  <si>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</si>
  <si>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</si>
  <si>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</si>
  <si>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</si>
  <si>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</si>
  <si>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</si>
  <si>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</si>
  <si>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</si>
  <si>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</si>
  <si>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</si>
  <si>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</si>
  <si>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</si>
  <si>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</si>
  <si>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</si>
  <si>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</si>
  <si>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</si>
  <si>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</si>
  <si>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</si>
  <si>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</si>
  <si>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</si>
  <si>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</si>
  <si>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</si>
  <si>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</si>
  <si>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</si>
  <si>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</si>
  <si>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</si>
  <si>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</si>
  <si>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</si>
  <si>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</si>
  <si>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</si>
  <si>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</si>
  <si>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</si>
  <si>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</si>
  <si>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</si>
  <si>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</si>
  <si>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</si>
  <si>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</si>
  <si>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</si>
  <si>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</si>
  <si>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</si>
  <si>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</si>
  <si>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</si>
  <si>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</si>
  <si>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</si>
  <si>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</si>
  <si>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</si>
  <si>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</si>
  <si>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</si>
  <si>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</si>
  <si>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</si>
  <si>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</si>
  <si>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</si>
  <si>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</si>
  <si>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</si>
  <si>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</si>
  <si>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</si>
  <si>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</si>
  <si>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</si>
  <si>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</si>
  <si>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</si>
  <si>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</si>
  <si>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</si>
  <si>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栃木県宇都宮市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</si>
  <si>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</si>
  <si>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</si>
  <si>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</si>
  <si>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</si>
  <si>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</si>
  <si>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</si>
  <si>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</si>
  <si>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</si>
  <si>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</si>
  <si>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</si>
  <si>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</si>
  <si>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</si>
  <si>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</si>
  <si>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</si>
  <si>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</si>
  <si>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</si>
  <si>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</si>
  <si>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</si>
  <si>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</si>
  <si>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</si>
  <si>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</si>
  <si>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鶴田第２土地区画整理事業</t>
    <phoneticPr fontId="5"/>
  </si>
  <si>
    <t>-</t>
    <phoneticPr fontId="5"/>
  </si>
  <si>
    <t>宇大東南部第１土地区画整理事業</t>
    <phoneticPr fontId="5"/>
  </si>
  <si>
    <t>宇大東南部第２土地区画整理事業</t>
    <phoneticPr fontId="5"/>
  </si>
  <si>
    <t>岡本駅西土地区画整理事業</t>
    <phoneticPr fontId="5"/>
  </si>
  <si>
    <t>-</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</si>
  <si>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</si>
  <si>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</si>
  <si>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</si>
  <si>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</si>
  <si>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</si>
  <si>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</si>
  <si>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</si>
  <si>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</si>
  <si>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</si>
  <si>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</si>
  <si>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</si>
  <si>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</si>
  <si>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</si>
  <si>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</si>
  <si>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</si>
  <si>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</si>
  <si>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</si>
  <si>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</si>
  <si>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競輪</t>
    <phoneticPr fontId="5"/>
  </si>
  <si>
    <t>駐車場</t>
    <phoneticPr fontId="5"/>
  </si>
  <si>
    <t>水道事業</t>
    <phoneticPr fontId="5"/>
  </si>
  <si>
    <t>法適用企業</t>
    <phoneticPr fontId="5"/>
  </si>
  <si>
    <t>下水道事業</t>
    <phoneticPr fontId="5"/>
  </si>
  <si>
    <t>法適用企業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</si>
  <si>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</si>
  <si>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</si>
  <si>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</si>
  <si>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</si>
  <si>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</si>
  <si>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</si>
  <si>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</si>
  <si>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</si>
  <si>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</si>
  <si>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</si>
  <si>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</si>
  <si>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</si>
  <si>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</si>
  <si>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</si>
  <si>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</si>
  <si>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</si>
  <si>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</si>
  <si>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</si>
  <si>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</si>
  <si>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</si>
  <si>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</si>
  <si>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</si>
  <si>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</si>
  <si>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</si>
  <si>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</si>
  <si>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</si>
  <si>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</si>
  <si>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</si>
  <si>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</si>
  <si>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</si>
  <si>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</si>
  <si>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</si>
  <si>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</si>
  <si>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</si>
  <si>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</si>
  <si>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</si>
  <si>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</si>
  <si>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</si>
  <si>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</si>
  <si>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</si>
  <si>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</si>
  <si>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</si>
  <si>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</si>
  <si>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</si>
  <si>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</si>
  <si>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</si>
  <si>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</si>
  <si>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</si>
  <si>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</si>
  <si>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</si>
  <si>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</si>
  <si>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</si>
  <si>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</si>
  <si>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</si>
  <si>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</si>
  <si>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</si>
  <si>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</si>
  <si>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</si>
  <si>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</si>
  <si>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</si>
  <si>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</si>
  <si>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</si>
  <si>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中央卸売市場事業会計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</si>
  <si>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</si>
  <si>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</si>
  <si>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</si>
  <si>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</si>
  <si>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</si>
  <si>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</si>
  <si>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</si>
  <si>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</si>
  <si>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</si>
  <si>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</si>
  <si>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</si>
  <si>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</si>
  <si>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</si>
  <si>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</si>
  <si>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</si>
  <si>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</si>
  <si>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</si>
  <si>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</si>
  <si>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</si>
  <si>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</si>
  <si>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</si>
  <si>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</si>
  <si>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</si>
  <si>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</si>
  <si>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</si>
  <si>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</si>
  <si>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</si>
  <si>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</si>
  <si>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</si>
  <si>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</si>
  <si>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</si>
  <si>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</si>
  <si>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</si>
  <si>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</si>
  <si>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</si>
  <si>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</si>
  <si>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</si>
  <si>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</si>
  <si>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</si>
  <si>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</si>
  <si>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</si>
  <si>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</si>
  <si>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</si>
  <si>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</si>
  <si>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</si>
  <si>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</si>
  <si>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</si>
  <si>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</si>
  <si>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</si>
  <si>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</si>
  <si>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</si>
  <si>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</si>
  <si>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</si>
  <si>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</si>
  <si>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</si>
  <si>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</si>
  <si>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</si>
  <si>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</si>
  <si>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</si>
  <si>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</si>
  <si>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</si>
  <si>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</si>
  <si>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</si>
  <si>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</si>
  <si>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</si>
  <si>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</si>
  <si>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</si>
  <si>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</si>
  <si>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</si>
  <si>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</si>
  <si>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</si>
  <si>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</si>
  <si>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</si>
  <si>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</si>
  <si>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</si>
  <si>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</si>
  <si>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</si>
  <si>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</si>
  <si>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</si>
  <si>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</si>
  <si>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</si>
  <si>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</si>
  <si>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</si>
  <si>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</si>
  <si>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</si>
  <si>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</si>
  <si>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</si>
  <si>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</si>
  <si>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</si>
  <si>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</si>
  <si>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</si>
  <si>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</si>
  <si>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</si>
  <si>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</si>
  <si>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</si>
  <si>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3.42</t>
  </si>
  <si>
    <t>▲ 3.57</t>
  </si>
  <si>
    <t>▲ 1.39</t>
  </si>
  <si>
    <t>▲ 6.74</t>
  </si>
  <si>
    <t>水道事業</t>
  </si>
  <si>
    <t>一般会計</t>
  </si>
  <si>
    <t>下水道事業</t>
  </si>
  <si>
    <t>中央卸売市場事業</t>
  </si>
  <si>
    <t>介護保険</t>
  </si>
  <si>
    <t>育英事業</t>
  </si>
  <si>
    <t>母子父子寡婦福祉資金貸付事業</t>
  </si>
  <si>
    <t>競輪</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</si>
  <si>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</si>
  <si>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</si>
  <si>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</si>
  <si>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</si>
  <si>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</si>
  <si>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</si>
  <si>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</si>
  <si>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</si>
  <si>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</si>
  <si>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</si>
  <si>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</si>
  <si>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</si>
  <si>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</si>
  <si>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</si>
  <si>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宇都宮市医療保健事業団</t>
    <rPh sb="0" eb="4">
      <t>ウツノミヤシ</t>
    </rPh>
    <rPh sb="4" eb="8">
      <t>イリョウホケン</t>
    </rPh>
    <rPh sb="8" eb="11">
      <t>ジギョウダン</t>
    </rPh>
    <phoneticPr fontId="2"/>
  </si>
  <si>
    <t>宇都宮市農業公社</t>
    <rPh sb="0" eb="4">
      <t>ウツノミヤシ</t>
    </rPh>
    <rPh sb="4" eb="6">
      <t>ノウギョウ</t>
    </rPh>
    <rPh sb="6" eb="8">
      <t>コウシャ</t>
    </rPh>
    <phoneticPr fontId="2"/>
  </si>
  <si>
    <t>グリーントラストうつのみや</t>
    <phoneticPr fontId="2"/>
  </si>
  <si>
    <t>宇都宮市スポーツ振興財団</t>
    <rPh sb="0" eb="4">
      <t>ウツノミヤシ</t>
    </rPh>
    <rPh sb="8" eb="12">
      <t>シンコウザイダン</t>
    </rPh>
    <phoneticPr fontId="2"/>
  </si>
  <si>
    <t>宇都宮市土地開発公社</t>
    <rPh sb="0" eb="4">
      <t>ウツノミヤシ</t>
    </rPh>
    <rPh sb="4" eb="6">
      <t>トチ</t>
    </rPh>
    <rPh sb="6" eb="10">
      <t>カイハツコウシャ</t>
    </rPh>
    <phoneticPr fontId="2"/>
  </si>
  <si>
    <t>うつのみや文化創造財団</t>
    <rPh sb="5" eb="9">
      <t>ブンカソウゾウ</t>
    </rPh>
    <rPh sb="9" eb="11">
      <t>ザイダン</t>
    </rPh>
    <phoneticPr fontId="2"/>
  </si>
  <si>
    <t>宇都宮ライトレール</t>
    <rPh sb="0" eb="3">
      <t>ウツノミヤ</t>
    </rPh>
    <phoneticPr fontId="2"/>
  </si>
  <si>
    <t>宇都宮ライトパワー</t>
    <rPh sb="0" eb="3">
      <t>ウツノミヤ</t>
    </rPh>
    <phoneticPr fontId="2"/>
  </si>
  <si>
    <t>公共施設等整備基金</t>
    <phoneticPr fontId="5"/>
  </si>
  <si>
    <t>ＬＲＴ整備基金</t>
    <phoneticPr fontId="2"/>
  </si>
  <si>
    <t>社会福祉基金</t>
    <phoneticPr fontId="2"/>
  </si>
  <si>
    <t>都市緑化基金</t>
    <phoneticPr fontId="2"/>
  </si>
  <si>
    <t>退職手当基金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</si>
</sst>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2"/>
      <color theme="1"/>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xf numFmtId="38" fontId="39" fillId="0" borderId="0" applyFont="0" applyFill="0" applyBorder="0" applyAlignment="0" applyProtection="0">
      <alignment vertical="center"/>
    </xf>
    <xf numFmtId="0" fontId="38" fillId="0" borderId="0">
      <alignment vertical="center"/>
    </xf>
    <xf numFmtId="0" fontId="39" fillId="0" borderId="0">
      <alignment vertical="center"/>
    </xf>
    <xf numFmtId="0" fontId="39" fillId="0" borderId="0">
      <alignment vertical="center"/>
    </xf>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5">
    <cellStyle name="桁区切り 2" xfId="21" xr:uid="{00000000-0005-0000-0000-000043000000}"/>
    <cellStyle name="標準" xfId="0" builtinId="0"/>
    <cellStyle name="標準 2" xfId="6" xr:uid="{00000000-0005-0000-0000-000001000000}"/>
    <cellStyle name="標準 2 2" xfId="7" xr:uid="{00000000-0005-0000-0000-000002000000}"/>
    <cellStyle name="標準 2 3" xfId="10" xr:uid="{00000000-0005-0000-0000-000003000000}"/>
    <cellStyle name="標準 2 4" xfId="22" xr:uid="{3986D7F9-1EC7-4B8F-B206-FFE60EE201A4}"/>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00000000-0005-0000-0000-000044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3" xr:uid="{00000000-0005-0000-0000-000046000000}"/>
    <cellStyle name="標準 8" xfId="24" xr:uid="{00000000-0005-0000-0000-000047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F93A-44E0-B0CE-804AB101E9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69252</c:v>
                </c:pt>
                <c:pt idx="1">
                  <c:v>91638</c:v>
                </c:pt>
                <c:pt idx="2">
                  <c:v>86198</c:v>
                </c:pt>
                <c:pt idx="3">
                  <c:v>89434</c:v>
                </c:pt>
                <c:pt idx="4">
                  <c:v>112583</c:v>
                </c:pt>
              </c:numCache>
            </c:numRef>
          </c:val>
          <c:smooth val="0"/>
          <c:extLst>
            <c:ext xmlns:c16="http://schemas.microsoft.com/office/drawing/2014/chart" uri="{C3380CC4-5D6E-409C-BE32-E72D297353CC}">
              <c16:uniqueId val="{00000001-F93A-44E0-B0CE-804AB101E9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c:v>
                </c:pt>
                <c:pt idx="1">
                  <c:v>1.29</c:v>
                </c:pt>
                <c:pt idx="2">
                  <c:v>1.51</c:v>
                </c:pt>
                <c:pt idx="3">
                  <c:v>6.06</c:v>
                </c:pt>
                <c:pt idx="4">
                  <c:v>3.66</c:v>
                </c:pt>
              </c:numCache>
            </c:numRef>
          </c:val>
          <c:extLst>
            <c:ext xmlns:c16="http://schemas.microsoft.com/office/drawing/2014/chart" uri="{C3380CC4-5D6E-409C-BE32-E72D297353CC}">
              <c16:uniqueId val="{00000000-A054-4951-B11F-230F36D0FA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17.190000000000001</c:v>
                </c:pt>
                <c:pt idx="1">
                  <c:v>14.27</c:v>
                </c:pt>
                <c:pt idx="2">
                  <c:v>13.06</c:v>
                </c:pt>
                <c:pt idx="3">
                  <c:v>13.61</c:v>
                </c:pt>
                <c:pt idx="4">
                  <c:v>12.37</c:v>
                </c:pt>
              </c:numCache>
            </c:numRef>
          </c:val>
          <c:extLst>
            <c:ext xmlns:c16="http://schemas.microsoft.com/office/drawing/2014/chart" uri="{C3380CC4-5D6E-409C-BE32-E72D297353CC}">
              <c16:uniqueId val="{00000001-A054-4951-B11F-230F36D0FA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-3.42</c:v>
                </c:pt>
                <c:pt idx="1">
                  <c:v>-3.57</c:v>
                </c:pt>
                <c:pt idx="2">
                  <c:v>-1.39</c:v>
                </c:pt>
                <c:pt idx="3">
                  <c:v>4.5999999999999996</c:v>
                </c:pt>
                <c:pt idx="4">
                  <c:v>-6.74</c:v>
                </c:pt>
              </c:numCache>
            </c:numRef>
          </c:val>
          <c:smooth val="0"/>
          <c:extLst>
            <c:ext xmlns:c16="http://schemas.microsoft.com/office/drawing/2014/chart" uri="{C3380CC4-5D6E-409C-BE32-E72D297353CC}">
              <c16:uniqueId val="{00000002-A054-4951-B11F-230F36D0FA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7.0000000000000007E-2</c:v>
                </c:pt>
                <c:pt idx="4">
                  <c:v>#N/A</c:v>
                </c:pt>
                <c:pt idx="5">
                  <c:v>0.09</c:v>
                </c:pt>
                <c:pt idx="6">
                  <c:v>#N/A</c:v>
                </c:pt>
                <c:pt idx="7">
                  <c:v>0.18</c:v>
                </c:pt>
                <c:pt idx="8">
                  <c:v>#N/A</c:v>
                </c:pt>
                <c:pt idx="9">
                  <c:v>0.09</c:v>
                </c:pt>
              </c:numCache>
            </c:numRef>
          </c:val>
          <c:extLst>
            <c:ext xmlns:c16="http://schemas.microsoft.com/office/drawing/2014/chart" uri="{C3380CC4-5D6E-409C-BE32-E72D297353CC}">
              <c16:uniqueId val="{00000000-FDAF-4BBA-8E07-8DDF4CC0E3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AF-4BBA-8E07-8DDF4CC0E3E9}"/>
            </c:ext>
          </c:extLst>
        </c:ser>
        <c:ser>
          <c:idx val="2"/>
          <c:order val="2"/>
          <c:tx>
            <c:strRef>
              <c:f>データシート!$A$29</c:f>
              <c:strCache>
                <c:ptCount val="1"/>
                <c:pt idx="0">
                  <c:v>競輪</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0.23</c:v>
                </c:pt>
                <c:pt idx="4">
                  <c:v>#N/A</c:v>
                </c:pt>
                <c:pt idx="5">
                  <c:v>0.31</c:v>
                </c:pt>
                <c:pt idx="6">
                  <c:v>#N/A</c:v>
                </c:pt>
                <c:pt idx="7">
                  <c:v>0.48</c:v>
                </c:pt>
                <c:pt idx="8">
                  <c:v>#N/A</c:v>
                </c:pt>
                <c:pt idx="9">
                  <c:v>0.17</c:v>
                </c:pt>
              </c:numCache>
            </c:numRef>
          </c:val>
          <c:extLst>
            <c:ext xmlns:c16="http://schemas.microsoft.com/office/drawing/2014/chart" uri="{C3380CC4-5D6E-409C-BE32-E72D297353CC}">
              <c16:uniqueId val="{00000002-FDAF-4BBA-8E07-8DDF4CC0E3E9}"/>
            </c:ext>
          </c:extLst>
        </c:ser>
        <c:ser>
          <c:idx val="3"/>
          <c:order val="3"/>
          <c:tx>
            <c:strRef>
              <c:f>データシート!$A$30</c:f>
              <c:strCache>
                <c:ptCount val="1"/>
                <c:pt idx="0">
                  <c:v>母子父子寡婦福祉資金貸付事業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0.11</c:v>
                </c:pt>
                <c:pt idx="8">
                  <c:v>#N/A</c:v>
                </c:pt>
                <c:pt idx="9">
                  <c:v>0.19</c:v>
                </c:pt>
              </c:numCache>
            </c:numRef>
          </c:val>
          <c:extLst>
            <c:ext xmlns:c16="http://schemas.microsoft.com/office/drawing/2014/chart" uri="{C3380CC4-5D6E-409C-BE32-E72D297353CC}">
              <c16:uniqueId val="{00000003-FDAF-4BBA-8E07-8DDF4CC0E3E9}"/>
            </c:ext>
          </c:extLst>
        </c:ser>
        <c:ser>
          <c:idx val="4"/>
          <c:order val="4"/>
          <c:tx>
            <c:strRef>
              <c:f>データシート!$A$31</c:f>
              <c:strCache>
                <c:ptCount val="1"/>
                <c:pt idx="0">
                  <c:v>育英事業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0.05</c:v>
                </c:pt>
                <c:pt idx="4">
                  <c:v>#N/A</c:v>
                </c:pt>
                <c:pt idx="5">
                  <c:v>0.08</c:v>
                </c:pt>
                <c:pt idx="6">
                  <c:v>#N/A</c:v>
                </c:pt>
                <c:pt idx="7">
                  <c:v>0.15</c:v>
                </c:pt>
                <c:pt idx="8">
                  <c:v>#N/A</c:v>
                </c:pt>
                <c:pt idx="9">
                  <c:v>0.23</c:v>
                </c:pt>
              </c:numCache>
            </c:numRef>
          </c:val>
          <c:extLst>
            <c:ext xmlns:c16="http://schemas.microsoft.com/office/drawing/2014/chart" uri="{C3380CC4-5D6E-409C-BE32-E72D297353CC}">
              <c16:uniqueId val="{00000004-FDAF-4BBA-8E07-8DDF4CC0E3E9}"/>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0.16</c:v>
                </c:pt>
                <c:pt idx="4">
                  <c:v>#N/A</c:v>
                </c:pt>
                <c:pt idx="5">
                  <c:v>0.28999999999999998</c:v>
                </c:pt>
                <c:pt idx="6">
                  <c:v>#N/A</c:v>
                </c:pt>
                <c:pt idx="7">
                  <c:v>0.32</c:v>
                </c:pt>
                <c:pt idx="8">
                  <c:v>#N/A</c:v>
                </c:pt>
                <c:pt idx="9">
                  <c:v>0.61</c:v>
                </c:pt>
              </c:numCache>
            </c:numRef>
          </c:val>
          <c:extLst>
            <c:ext xmlns:c16="http://schemas.microsoft.com/office/drawing/2014/chart" uri="{C3380CC4-5D6E-409C-BE32-E72D297353CC}">
              <c16:uniqueId val="{00000005-FDAF-4BBA-8E07-8DDF4CC0E3E9}"/>
            </c:ext>
          </c:extLst>
        </c:ser>
        <c:ser>
          <c:idx val="6"/>
          <c:order val="6"/>
          <c:tx>
            <c:strRef>
              <c:f>データシート!$A$33</c:f>
              <c:strCache>
                <c:ptCount val="1"/>
                <c:pt idx="0">
                  <c:v>中央卸売市場事業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1.37</c:v>
                </c:pt>
                <c:pt idx="4">
                  <c:v>#N/A</c:v>
                </c:pt>
                <c:pt idx="5">
                  <c:v>1.29</c:v>
                </c:pt>
                <c:pt idx="6">
                  <c:v>#N/A</c:v>
                </c:pt>
                <c:pt idx="7">
                  <c:v>1.33</c:v>
                </c:pt>
                <c:pt idx="8">
                  <c:v>#N/A</c:v>
                </c:pt>
                <c:pt idx="9">
                  <c:v>1.54</c:v>
                </c:pt>
              </c:numCache>
            </c:numRef>
          </c:val>
          <c:extLst>
            <c:ext xmlns:c16="http://schemas.microsoft.com/office/drawing/2014/chart" uri="{C3380CC4-5D6E-409C-BE32-E72D297353CC}">
              <c16:uniqueId val="{00000006-FDAF-4BBA-8E07-8DDF4CC0E3E9}"/>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3.74</c:v>
                </c:pt>
                <c:pt idx="2">
                  <c:v>#N/A</c:v>
                </c:pt>
                <c:pt idx="3">
                  <c:v>2.97</c:v>
                </c:pt>
                <c:pt idx="4">
                  <c:v>#N/A</c:v>
                </c:pt>
                <c:pt idx="5">
                  <c:v>2.17</c:v>
                </c:pt>
                <c:pt idx="6">
                  <c:v>#N/A</c:v>
                </c:pt>
                <c:pt idx="7">
                  <c:v>1.74</c:v>
                </c:pt>
                <c:pt idx="8">
                  <c:v>#N/A</c:v>
                </c:pt>
                <c:pt idx="9">
                  <c:v>2.27</c:v>
                </c:pt>
              </c:numCache>
            </c:numRef>
          </c:val>
          <c:extLst>
            <c:ext xmlns:c16="http://schemas.microsoft.com/office/drawing/2014/chart" uri="{C3380CC4-5D6E-409C-BE32-E72D297353CC}">
              <c16:uniqueId val="{00000007-FDAF-4BBA-8E07-8DDF4CC0E3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1.18</c:v>
                </c:pt>
                <c:pt idx="2">
                  <c:v>#N/A</c:v>
                </c:pt>
                <c:pt idx="3">
                  <c:v>1.19</c:v>
                </c:pt>
                <c:pt idx="4">
                  <c:v>#N/A</c:v>
                </c:pt>
                <c:pt idx="5">
                  <c:v>1.36</c:v>
                </c:pt>
                <c:pt idx="6">
                  <c:v>#N/A</c:v>
                </c:pt>
                <c:pt idx="7">
                  <c:v>5.71</c:v>
                </c:pt>
                <c:pt idx="8">
                  <c:v>#N/A</c:v>
                </c:pt>
                <c:pt idx="9">
                  <c:v>3.22</c:v>
                </c:pt>
              </c:numCache>
            </c:numRef>
          </c:val>
          <c:extLst>
            <c:ext xmlns:c16="http://schemas.microsoft.com/office/drawing/2014/chart" uri="{C3380CC4-5D6E-409C-BE32-E72D297353CC}">
              <c16:uniqueId val="{00000008-FDAF-4BBA-8E07-8DDF4CC0E3E9}"/>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11.66</c:v>
                </c:pt>
                <c:pt idx="2">
                  <c:v>#N/A</c:v>
                </c:pt>
                <c:pt idx="3">
                  <c:v>11.22</c:v>
                </c:pt>
                <c:pt idx="4">
                  <c:v>#N/A</c:v>
                </c:pt>
                <c:pt idx="5">
                  <c:v>11.06</c:v>
                </c:pt>
                <c:pt idx="6">
                  <c:v>#N/A</c:v>
                </c:pt>
                <c:pt idx="7">
                  <c:v>11.16</c:v>
                </c:pt>
                <c:pt idx="8">
                  <c:v>#N/A</c:v>
                </c:pt>
                <c:pt idx="9">
                  <c:v>9.98</c:v>
                </c:pt>
              </c:numCache>
            </c:numRef>
          </c:val>
          <c:extLst>
            <c:ext xmlns:c16="http://schemas.microsoft.com/office/drawing/2014/chart" uri="{C3380CC4-5D6E-409C-BE32-E72D297353CC}">
              <c16:uniqueId val="{00000009-FDAF-4BBA-8E07-8DDF4CC0E3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14893</c:v>
                </c:pt>
                <c:pt idx="5">
                  <c:v>13991</c:v>
                </c:pt>
                <c:pt idx="8">
                  <c:v>13159</c:v>
                </c:pt>
                <c:pt idx="11">
                  <c:v>12334</c:v>
                </c:pt>
                <c:pt idx="14">
                  <c:v>12203</c:v>
                </c:pt>
              </c:numCache>
            </c:numRef>
          </c:val>
          <c:extLst>
            <c:ext xmlns:c16="http://schemas.microsoft.com/office/drawing/2014/chart" uri="{C3380CC4-5D6E-409C-BE32-E72D297353CC}">
              <c16:uniqueId val="{00000000-15BB-4F3C-9994-81D2FE291F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15BB-4F3C-9994-81D2FE291F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1746</c:v>
                </c:pt>
                <c:pt idx="3">
                  <c:v>330</c:v>
                </c:pt>
                <c:pt idx="6">
                  <c:v>331</c:v>
                </c:pt>
                <c:pt idx="9">
                  <c:v>1338</c:v>
                </c:pt>
                <c:pt idx="12">
                  <c:v>331</c:v>
                </c:pt>
              </c:numCache>
            </c:numRef>
          </c:val>
          <c:extLst>
            <c:ext xmlns:c16="http://schemas.microsoft.com/office/drawing/2014/chart" uri="{C3380CC4-5D6E-409C-BE32-E72D297353CC}">
              <c16:uniqueId val="{00000002-15BB-4F3C-9994-81D2FE291F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BB-4F3C-9994-81D2FE291F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2424</c:v>
                </c:pt>
                <c:pt idx="3">
                  <c:v>2204</c:v>
                </c:pt>
                <c:pt idx="6">
                  <c:v>1922</c:v>
                </c:pt>
                <c:pt idx="9">
                  <c:v>1326</c:v>
                </c:pt>
                <c:pt idx="12">
                  <c:v>2500</c:v>
                </c:pt>
              </c:numCache>
            </c:numRef>
          </c:val>
          <c:extLst>
            <c:ext xmlns:c16="http://schemas.microsoft.com/office/drawing/2014/chart" uri="{C3380CC4-5D6E-409C-BE32-E72D297353CC}">
              <c16:uniqueId val="{00000004-15BB-4F3C-9994-81D2FE291F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50</c:v>
                </c:pt>
                <c:pt idx="3">
                  <c:v>33</c:v>
                </c:pt>
                <c:pt idx="6">
                  <c:v>17</c:v>
                </c:pt>
                <c:pt idx="9">
                  <c:v>0</c:v>
                </c:pt>
                <c:pt idx="12">
                  <c:v>0</c:v>
                </c:pt>
              </c:numCache>
            </c:numRef>
          </c:val>
          <c:extLst>
            <c:ext xmlns:c16="http://schemas.microsoft.com/office/drawing/2014/chart" uri="{C3380CC4-5D6E-409C-BE32-E72D297353CC}">
              <c16:uniqueId val="{00000005-15BB-4F3C-9994-81D2FE291F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BB-4F3C-9994-81D2FE291F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15228</c:v>
                </c:pt>
                <c:pt idx="3">
                  <c:v>15450</c:v>
                </c:pt>
                <c:pt idx="6">
                  <c:v>14515</c:v>
                </c:pt>
                <c:pt idx="9">
                  <c:v>13618</c:v>
                </c:pt>
                <c:pt idx="12">
                  <c:v>12943</c:v>
                </c:pt>
              </c:numCache>
            </c:numRef>
          </c:val>
          <c:extLst>
            <c:ext xmlns:c16="http://schemas.microsoft.com/office/drawing/2014/chart" uri="{C3380CC4-5D6E-409C-BE32-E72D297353CC}">
              <c16:uniqueId val="{00000007-15BB-4F3C-9994-81D2FE291F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4555</c:v>
                </c:pt>
                <c:pt idx="2">
                  <c:v>#N/A</c:v>
                </c:pt>
                <c:pt idx="3">
                  <c:v>#N/A</c:v>
                </c:pt>
                <c:pt idx="4">
                  <c:v>4026</c:v>
                </c:pt>
                <c:pt idx="5">
                  <c:v>#N/A</c:v>
                </c:pt>
                <c:pt idx="6">
                  <c:v>#N/A</c:v>
                </c:pt>
                <c:pt idx="7">
                  <c:v>3626</c:v>
                </c:pt>
                <c:pt idx="8">
                  <c:v>#N/A</c:v>
                </c:pt>
                <c:pt idx="9">
                  <c:v>#N/A</c:v>
                </c:pt>
                <c:pt idx="10">
                  <c:v>3948</c:v>
                </c:pt>
                <c:pt idx="11">
                  <c:v>#N/A</c:v>
                </c:pt>
                <c:pt idx="12">
                  <c:v>#N/A</c:v>
                </c:pt>
                <c:pt idx="13">
                  <c:v>3572</c:v>
                </c:pt>
                <c:pt idx="14">
                  <c:v>#N/A</c:v>
                </c:pt>
              </c:numCache>
            </c:numRef>
          </c:val>
          <c:smooth val="0"/>
          <c:extLst>
            <c:ext xmlns:c16="http://schemas.microsoft.com/office/drawing/2014/chart" uri="{C3380CC4-5D6E-409C-BE32-E72D297353CC}">
              <c16:uniqueId val="{00000008-15BB-4F3C-9994-81D2FE291F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106164</c:v>
                </c:pt>
                <c:pt idx="5">
                  <c:v>103267</c:v>
                </c:pt>
                <c:pt idx="8">
                  <c:v>100852</c:v>
                </c:pt>
                <c:pt idx="11">
                  <c:v>101246</c:v>
                </c:pt>
                <c:pt idx="14">
                  <c:v>98160</c:v>
                </c:pt>
              </c:numCache>
            </c:numRef>
          </c:val>
          <c:extLst>
            <c:ext xmlns:c16="http://schemas.microsoft.com/office/drawing/2014/chart" uri="{C3380CC4-5D6E-409C-BE32-E72D297353CC}">
              <c16:uniqueId val="{00000000-7CA4-463B-95BC-42C8680588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17840</c:v>
                </c:pt>
                <c:pt idx="5">
                  <c:v>17254</c:v>
                </c:pt>
                <c:pt idx="8">
                  <c:v>16104</c:v>
                </c:pt>
                <c:pt idx="11">
                  <c:v>15642</c:v>
                </c:pt>
                <c:pt idx="14">
                  <c:v>16029</c:v>
                </c:pt>
              </c:numCache>
            </c:numRef>
          </c:val>
          <c:extLst>
            <c:ext xmlns:c16="http://schemas.microsoft.com/office/drawing/2014/chart" uri="{C3380CC4-5D6E-409C-BE32-E72D297353CC}">
              <c16:uniqueId val="{00000001-7CA4-463B-95BC-42C8680588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48620</c:v>
                </c:pt>
                <c:pt idx="5">
                  <c:v>43073</c:v>
                </c:pt>
                <c:pt idx="8">
                  <c:v>39534</c:v>
                </c:pt>
                <c:pt idx="11">
                  <c:v>41001</c:v>
                </c:pt>
                <c:pt idx="14">
                  <c:v>37917</c:v>
                </c:pt>
              </c:numCache>
            </c:numRef>
          </c:val>
          <c:extLst>
            <c:ext xmlns:c16="http://schemas.microsoft.com/office/drawing/2014/chart" uri="{C3380CC4-5D6E-409C-BE32-E72D297353CC}">
              <c16:uniqueId val="{00000002-7CA4-463B-95BC-42C8680588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A4-463B-95BC-42C8680588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A4-463B-95BC-42C8680588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c:v>
                </c:pt>
                <c:pt idx="3">
                  <c:v>20</c:v>
                </c:pt>
                <c:pt idx="6">
                  <c:v>0</c:v>
                </c:pt>
                <c:pt idx="9">
                  <c:v>0</c:v>
                </c:pt>
                <c:pt idx="12">
                  <c:v>0</c:v>
                </c:pt>
              </c:numCache>
            </c:numRef>
          </c:val>
          <c:extLst>
            <c:ext xmlns:c16="http://schemas.microsoft.com/office/drawing/2014/chart" uri="{C3380CC4-5D6E-409C-BE32-E72D297353CC}">
              <c16:uniqueId val="{00000005-7CA4-463B-95BC-42C8680588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23738</c:v>
                </c:pt>
                <c:pt idx="3">
                  <c:v>23449</c:v>
                </c:pt>
                <c:pt idx="6">
                  <c:v>23039</c:v>
                </c:pt>
                <c:pt idx="9">
                  <c:v>22677</c:v>
                </c:pt>
                <c:pt idx="12">
                  <c:v>22225</c:v>
                </c:pt>
              </c:numCache>
            </c:numRef>
          </c:val>
          <c:extLst>
            <c:ext xmlns:c16="http://schemas.microsoft.com/office/drawing/2014/chart" uri="{C3380CC4-5D6E-409C-BE32-E72D297353CC}">
              <c16:uniqueId val="{00000006-7CA4-463B-95BC-42C8680588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CA4-463B-95BC-42C8680588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23700</c:v>
                </c:pt>
                <c:pt idx="3">
                  <c:v>20511</c:v>
                </c:pt>
                <c:pt idx="6">
                  <c:v>16153</c:v>
                </c:pt>
                <c:pt idx="9">
                  <c:v>13823</c:v>
                </c:pt>
                <c:pt idx="12">
                  <c:v>14232</c:v>
                </c:pt>
              </c:numCache>
            </c:numRef>
          </c:val>
          <c:extLst>
            <c:ext xmlns:c16="http://schemas.microsoft.com/office/drawing/2014/chart" uri="{C3380CC4-5D6E-409C-BE32-E72D297353CC}">
              <c16:uniqueId val="{00000008-7CA4-463B-95BC-42C8680588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8862</c:v>
                </c:pt>
                <c:pt idx="3">
                  <c:v>7999</c:v>
                </c:pt>
                <c:pt idx="6">
                  <c:v>8338</c:v>
                </c:pt>
                <c:pt idx="9">
                  <c:v>8887</c:v>
                </c:pt>
                <c:pt idx="12">
                  <c:v>12461</c:v>
                </c:pt>
              </c:numCache>
            </c:numRef>
          </c:val>
          <c:extLst>
            <c:ext xmlns:c16="http://schemas.microsoft.com/office/drawing/2014/chart" uri="{C3380CC4-5D6E-409C-BE32-E72D297353CC}">
              <c16:uniqueId val="{00000009-7CA4-463B-95BC-42C8680588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110876</c:v>
                </c:pt>
                <c:pt idx="3">
                  <c:v>111645</c:v>
                </c:pt>
                <c:pt idx="6">
                  <c:v>118218</c:v>
                </c:pt>
                <c:pt idx="9">
                  <c:v>131038</c:v>
                </c:pt>
                <c:pt idx="12">
                  <c:v>144322</c:v>
                </c:pt>
              </c:numCache>
            </c:numRef>
          </c:val>
          <c:extLst>
            <c:ext xmlns:c16="http://schemas.microsoft.com/office/drawing/2014/chart" uri="{C3380CC4-5D6E-409C-BE32-E72D297353CC}">
              <c16:uniqueId val="{0000000A-7CA4-463B-95BC-42C8680588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30</c:v>
                </c:pt>
                <c:pt idx="5">
                  <c:v>#N/A</c:v>
                </c:pt>
                <c:pt idx="6">
                  <c:v>#N/A</c:v>
                </c:pt>
                <c:pt idx="7">
                  <c:v>9258</c:v>
                </c:pt>
                <c:pt idx="8">
                  <c:v>#N/A</c:v>
                </c:pt>
                <c:pt idx="9">
                  <c:v>#N/A</c:v>
                </c:pt>
                <c:pt idx="10">
                  <c:v>18536</c:v>
                </c:pt>
                <c:pt idx="11">
                  <c:v>#N/A</c:v>
                </c:pt>
                <c:pt idx="12">
                  <c:v>#N/A</c:v>
                </c:pt>
                <c:pt idx="13">
                  <c:v>41134</c:v>
                </c:pt>
                <c:pt idx="14">
                  <c:v>#N/A</c:v>
                </c:pt>
              </c:numCache>
            </c:numRef>
          </c:val>
          <c:smooth val="0"/>
          <c:extLst>
            <c:ext xmlns:c16="http://schemas.microsoft.com/office/drawing/2014/chart" uri="{C3380CC4-5D6E-409C-BE32-E72D297353CC}">
              <c16:uniqueId val="{0000000B-7CA4-463B-95BC-42C8680588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13565</c:v>
                </c:pt>
                <c:pt idx="1">
                  <c:v>14482</c:v>
                </c:pt>
                <c:pt idx="2">
                  <c:v>13003</c:v>
                </c:pt>
              </c:numCache>
            </c:numRef>
          </c:val>
          <c:extLst>
            <c:ext xmlns:c16="http://schemas.microsoft.com/office/drawing/2014/chart" uri="{C3380CC4-5D6E-409C-BE32-E72D297353CC}">
              <c16:uniqueId val="{00000000-7ECA-4D51-BF14-FE94F7E3BA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3415</c:v>
                </c:pt>
                <c:pt idx="1">
                  <c:v>5124</c:v>
                </c:pt>
                <c:pt idx="2">
                  <c:v>6123</c:v>
                </c:pt>
              </c:numCache>
            </c:numRef>
          </c:val>
          <c:extLst>
            <c:ext xmlns:c16="http://schemas.microsoft.com/office/drawing/2014/chart" uri="{C3380CC4-5D6E-409C-BE32-E72D297353CC}">
              <c16:uniqueId val="{00000001-7ECA-4D51-BF14-FE94F7E3BA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18159</c:v>
                </c:pt>
                <c:pt idx="1">
                  <c:v>15306</c:v>
                </c:pt>
                <c:pt idx="2">
                  <c:v>11332</c:v>
                </c:pt>
              </c:numCache>
            </c:numRef>
          </c:val>
          <c:extLst>
            <c:ext xmlns:c16="http://schemas.microsoft.com/office/drawing/2014/chart" uri="{C3380CC4-5D6E-409C-BE32-E72D297353CC}">
              <c16:uniqueId val="{00000002-7ECA-4D51-BF14-FE94F7E3BA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年以降減少傾向であったものの，令和３年度においては，先行取得用地に買戻し等に伴い増加となった。令和４年度については，先行取得用地の買戻しの皆減や市債残高の減少に伴い減少している。</a:t>
          </a:r>
        </a:p>
        <a:p>
          <a:r>
            <a:rPr kumimoji="1" lang="ja-JP" altLang="en-US" sz="1400">
              <a:latin typeface="ＭＳ ゴシック" pitchFamily="49" charset="-128"/>
              <a:ea typeface="ＭＳ ゴシック" pitchFamily="49" charset="-128"/>
            </a:rPr>
            <a:t>　実質公債費比率については，引き続き，早期健全化基準を下回っていることから，健全な状況にある。</a:t>
          </a:r>
        </a:p>
        <a:p>
          <a:r>
            <a:rPr kumimoji="1" lang="ja-JP" altLang="en-US" sz="1400">
              <a:latin typeface="ＭＳ ゴシック" pitchFamily="49" charset="-128"/>
              <a:ea typeface="ＭＳ ゴシック" pitchFamily="49" charset="-128"/>
            </a:rPr>
            <a:t>　今後も地方債については，将来の財政運営の大きな負担とならないよう，普通会計で</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億円以内の残高目標を目指しながら活用を図るなど，引き続き，財政の健全性と長期安定性の確保に努めていく。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本市においては，満期一括償還地方債（５年）の「みや雷都債」を発行していたが，平成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年度から発行を休止し，令和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年度で既発行分の償還が完了したことから，減債基金残高及び積立相当額ともに皆減している。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ＭＳ ゴシック" pitchFamily="49" charset="-128"/>
              <a:ea typeface="ＭＳ ゴシック" pitchFamily="49" charset="-128"/>
            </a:rPr>
            <a:t>令和元年度までの将来負担額については，元金償還額以内で地方債を活用し，残高の抑制に努めてきたことから，一般会計等に係る地方債や公営企業債の現在高が減少するなど，減少傾向にあったが，令和２年度から減収補てん債や臨時財政対策債の発行，大型建設事業の実施などにより増加傾向に転じている。</a:t>
          </a:r>
        </a:p>
        <a:p>
          <a:pPr>
            <a:lnSpc>
              <a:spcPts val="1400"/>
            </a:lnSpc>
          </a:pPr>
          <a:r>
            <a:rPr kumimoji="1" lang="ja-JP" altLang="en-US" sz="1200">
              <a:latin typeface="ＭＳ ゴシック" pitchFamily="49" charset="-128"/>
              <a:ea typeface="ＭＳ ゴシック" pitchFamily="49" charset="-128"/>
            </a:rPr>
            <a:t>　充当可能財源等については，令和３年度においては，臨時財政対策債の後年度償還分として追加交付のあった普通交付税を，減債基金に積み立てしたことに伴い一時的に増加したものの，災害対応や新型コロナウイルス感染症対策に取り組むため，財政調整基金の取り崩しを行うとともに，市債の償還に減債基金を活用するなど，減少傾向である。</a:t>
          </a:r>
        </a:p>
        <a:p>
          <a:pPr>
            <a:lnSpc>
              <a:spcPts val="1400"/>
            </a:lnSpc>
          </a:pPr>
          <a:r>
            <a:rPr kumimoji="1" lang="ja-JP" altLang="en-US" sz="1200">
              <a:latin typeface="ＭＳ ゴシック" pitchFamily="49" charset="-128"/>
              <a:ea typeface="ＭＳ ゴシック" pitchFamily="49" charset="-128"/>
            </a:rPr>
            <a:t>　将来負担比率としては，引き続き，早期健全化基準を下回っており，健全な状況にある。</a:t>
          </a:r>
        </a:p>
        <a:p>
          <a:pPr>
            <a:lnSpc>
              <a:spcPts val="1400"/>
            </a:lnSpc>
          </a:pPr>
          <a:r>
            <a:rPr kumimoji="1" lang="ja-JP" altLang="en-US" sz="1200">
              <a:latin typeface="ＭＳ ゴシック" pitchFamily="49" charset="-128"/>
              <a:ea typeface="ＭＳ ゴシック" pitchFamily="49" charset="-128"/>
            </a:rPr>
            <a:t>　今後も，地方債については，将来の財政運営の大きな負担とならないよう，計画的に活用を図るとともに，基金については，社会情勢の変化にも十分に対応できるよう，財政調整基金の目標残高を</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億円程度として活用を図るなど，引き続き，財政の健全性と長期安定性の確保に努めていく。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栃木県宇都宮市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の感染拡大防止や物価高騰対策などに速やかに対応しつつ，事業を着実に進めたことにより財政調整基金を活用したことや，宇都宮駅東口地区整備するために公共施設等整備基金を活用したこと等により減少している。主な基金の増減は，財政調整基金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・財政の健全性と長期安定性を確保するため，社会経済の変化にも十分に対応できる残高を確保しつつ，効率的に活用を図る。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・ＬＲＴ整備基金　　　　　　ＬＲＴ整備の財源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退職手当の財源に不足を生じたときの財源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　　　　　　　社会福祉の増進の財源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	　　　都市緑化の推進及び緑の保全の財源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・公共施設等整備基金を，宇都宮駅東口地区整備事業に活用したことや，退職手当基金を，定年退職者等への退職手当の財源として活用したことなどにより，その他の特定目的基金の残高が減少している。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設置目的に基づき活用を図るとともに，基金の涵養を図る。特に，公共施設等整備基金については，ネットワーク型コンパクトシティの形成に資する都市基盤の整備や，老巧化に対応するための公共施設等の更新・長寿命化などの財源として活用を図るとともに，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・これは，新型コロナウイルス感染症の感染拡大防止や物価高騰対策などに速やかに対応しつつ，事業を着実に進めたことなどにより基金を活用したことが主な要因である。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・市税の急激な減収や災害の発生など，年度内における不測の事態にも対応できるよう，目標残高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億円程度を確保しながら，本市の持続的な発展に向け必要となる事業費を確保するため，効果的に活用する。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・これは，大型建設事業の市債償還に備えるために決算剰余金を積み立てたことが主な要因である。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・市債の償還に備えるため，必要な残高について今後検討を行う。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32D34BB-E524-4E6E-8EB5-3A22C97E595F}"/>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A5FE845-EC8A-4F5F-B4E0-B1634CEB1D2E}"/>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F46B222-4752-4F55-B966-BB47B43D607E}"/>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1ACDE9E-E49B-43AF-9FFC-C9B5559BF9D7}"/>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2DE63FD-2728-4110-8337-983BCAC59171}"/>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A6A9D71-2F46-4115-A17A-817C20306E3E}"/>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E4A2D90-C926-4BCC-9D72-710BF347E568}"/>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D3B477F-0718-4B45-99C4-BB4386FEB051}"/>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2736AD1-A37F-42E5-AF9A-D72C294A4D2A}"/>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52025AC-7563-492F-94CB-ACD87B852286}"/>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517,497
507,700
416.85
268,708,797
261,444,038
3,844,191
105,084,251
144,321,772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63093FE-669E-485E-A45F-C81B7F861AA4}"/>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704A05F-8882-4323-AB6E-8739F473FDF4}"/>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AA4B0EE-1C70-45C1-B5E2-015736361354}"/>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1541D70-F4A8-4DF5-9B5A-35CF1A770250}"/>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63CCB15-7EA5-4237-B162-D33B49961F0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420F13-7526-4E8F-93AE-C48D75641226}"/>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3B1BE0-86EF-44D4-A25F-9FEF14B96A45}"/>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8B988BF-C827-45BD-B512-B905279CF2AC}"/>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F56BBB7-302D-42D7-B0A5-005BE5033C44}"/>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21C1091-DFDB-4F51-BB6C-09ECF227E28A}"/>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829EE8C-E5BE-4A0D-96CD-D2651535AAD2}"/>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0CE4D17-1C54-4E9A-91E7-DE0A44A4C684}"/>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4FF457A-2CDA-4035-BDDB-5F1A2350DD8C}"/>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EC4713E-94AE-4DDA-BE7D-504E555C4798}"/>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D2B4654-FFD2-499F-8AC1-873FDF587AAF}"/>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3E87D55-1CEA-4922-BB9B-7E28AD630601}"/>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2B5BA8A-E5C3-4F19-BEF3-2AA1563D5F5C}"/>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D7A9F5B-8A25-48E7-8E1B-BDC9C66FE5A5}"/>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52778B7-D36E-4840-AFAA-7822AE853727}"/>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936CFC-7EAE-4C01-BE65-48A374B85D87}"/>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BB72A63-3DA5-41FA-BC7F-6E3B94927E4A}"/>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65563D7-CC19-4945-AA0E-837DA7F80890}"/>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686C79C-8089-42F3-981B-AA10CDE143C9}"/>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904E1A8-0B6F-42B0-9415-483D575EDD35}"/>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2B6FC92-53DB-41CC-A2A0-79DDD3B19929}"/>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8BA402B-923E-4B08-8DBC-E867054C3591}"/>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20F77A8-26DD-44E3-A746-85CF34FAC389}"/>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C7FC7CA-1419-4578-BEFA-EDE30C28442E}"/>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68528AD-8F5B-40D8-ADC8-84ED3187341E}"/>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ED2D44A-3FD8-488D-AA58-38D75CCD8E16}"/>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38BB3D8-345E-4655-AB59-CE75D514E40E}"/>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F2B2271-6C5E-4EC6-B3B1-2A9193CA052E}"/>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C5626A6-E97B-4DF5-BDE3-FEF9F54A6B45}"/>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FA0171A-6F96-4D95-93F3-375D627C5702}"/>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2457552-26E2-4161-86C1-69D57CBC4417}"/>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5DE2936-62BD-449E-86B6-44B6A8D81B8D}"/>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CD23964-2C51-40F1-A920-16053969F39B}"/>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年度において，基準財政収入額，基準財政需要額ともに前年度と比較し増加したものの，単年度の財政力指数が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年度と比較し低かったことから，財政力指数（３ヵ年平均）は，前年度から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今後も，自主的な財政運営を継続するため，都市の活力を高め，定住・交流人口の増加や多様な産業の集積などを促進し，安定的な財源確保に努めていく。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0A4DB07-2180-4418-AEE0-2573F73130D8}"/>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FED675D-1340-4A47-BE6C-9CC040458CB1}"/>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AA0D57F3-D4FE-45ED-8507-CD227D574867}"/>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69DA059-067C-41AF-AF98-A5379379102E}"/>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C72012A5-9A35-4EBC-B73E-41A4AE235CD4}"/>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B602080-C1E2-44AE-A35C-3F02B188C9CF}"/>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CB23C4F7-399A-470B-9496-758BD996CD8C}"/>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DF2FE276-DE13-44E1-8AA1-3EB739D9F316}"/>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901666E4-0C39-4134-A822-60D175F9B617}"/>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A05CD724-8F2A-4FF0-8FF5-14BFD581F62F}"/>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6A290D89-AAEC-4288-8A1B-BA9B1F117E8A}"/>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8D605286-0573-4F25-8008-B6E45A4F7B04}"/>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DFF838AD-E2CB-470C-B662-3E3EE612AF08}"/>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4A1F31C-6B35-4853-9ADB-B49B8A33E95E}"/>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435500EB-C49C-4518-B92F-1A3EB98F3401}"/>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2285D237-AC74-4FE7-B519-B98131AF5A2F}"/>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364D6D0B-51CB-467B-BA20-D5541C6AB896}"/>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8E5995D8-EBDF-4E78-BD0F-D91CE250CB6E}"/>
            </a:ext>
          </a:extLst>
        </xdr:cNvPr>
        <xdr:cNvCxnSpPr/>
      </xdr:nvCxnSpPr>
      <xdr:spPr>
        <a:xfrm flipV="1">
          <a:off x="4514850" y="5932261"/>
          <a:ext cx="0" cy="1354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CB0D4EAD-122A-43DE-84E1-74286304AB6B}"/>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7C46738B-D0DA-4EA6-BF41-D7C82AD5B590}"/>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E35F353F-B8E0-4036-AF1A-B7997C1ADAD2}"/>
            </a:ext>
          </a:extLst>
        </xdr:cNvPr>
        <xdr:cNvSpPr txBox="1"/>
      </xdr:nvSpPr>
      <xdr:spPr>
        <a:xfrm>
          <a:off x="4581525" y="568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74BC4288-F8CB-47C0-BC95-08C9BD11DE19}"/>
            </a:ext>
          </a:extLst>
        </xdr:cNvPr>
        <xdr:cNvCxnSpPr/>
      </xdr:nvCxnSpPr>
      <xdr:spPr>
        <a:xfrm>
          <a:off x="4429125" y="59322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a:extLst>
            <a:ext uri="{FF2B5EF4-FFF2-40B4-BE49-F238E27FC236}">
              <a16:creationId xmlns:a16="http://schemas.microsoft.com/office/drawing/2014/main" id="{7113EEC9-169C-4841-9A39-F20D705DDAA4}"/>
            </a:ext>
          </a:extLst>
        </xdr:cNvPr>
        <xdr:cNvCxnSpPr/>
      </xdr:nvCxnSpPr>
      <xdr:spPr>
        <a:xfrm>
          <a:off x="3752850" y="6478815"/>
          <a:ext cx="762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9F7FA30B-2900-478F-9FD9-986812B8A5F9}"/>
            </a:ext>
          </a:extLst>
        </xdr:cNvPr>
        <xdr:cNvSpPr txBox="1"/>
      </xdr:nvSpPr>
      <xdr:spPr>
        <a:xfrm>
          <a:off x="4581525" y="672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D95AD133-E666-44D4-B6E7-7E427FDEB2E6}"/>
            </a:ext>
          </a:extLst>
        </xdr:cNvPr>
        <xdr:cNvSpPr/>
      </xdr:nvSpPr>
      <xdr:spPr>
        <a:xfrm>
          <a:off x="4467225" y="67505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B70D393F-E570-4715-9EFC-0D1257E37EF5}"/>
            </a:ext>
          </a:extLst>
        </xdr:cNvPr>
        <xdr:cNvCxnSpPr/>
      </xdr:nvCxnSpPr>
      <xdr:spPr>
        <a:xfrm>
          <a:off x="2943225" y="6455228"/>
          <a:ext cx="809625" cy="2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DF4DEADB-B72C-4D30-B7F7-CA5D45AC52E0}"/>
            </a:ext>
          </a:extLst>
        </xdr:cNvPr>
        <xdr:cNvSpPr/>
      </xdr:nvSpPr>
      <xdr:spPr>
        <a:xfrm>
          <a:off x="3705225" y="67505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D634FB9E-B1F0-4F69-8469-C8D60D120B9D}"/>
            </a:ext>
          </a:extLst>
        </xdr:cNvPr>
        <xdr:cNvSpPr txBox="1"/>
      </xdr:nvSpPr>
      <xdr:spPr>
        <a:xfrm>
          <a:off x="3409950" y="6830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A7031F1E-EA96-4913-BBDC-0365FBF5AD1B}"/>
            </a:ext>
          </a:extLst>
        </xdr:cNvPr>
        <xdr:cNvCxnSpPr/>
      </xdr:nvCxnSpPr>
      <xdr:spPr>
        <a:xfrm>
          <a:off x="2124075" y="6455228"/>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7307A96E-7697-4AD8-A6C8-B4983DCBC390}"/>
            </a:ext>
          </a:extLst>
        </xdr:cNvPr>
        <xdr:cNvSpPr/>
      </xdr:nvSpPr>
      <xdr:spPr>
        <a:xfrm>
          <a:off x="2886075" y="67160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A4F271FD-6DEB-4673-896A-71FCC021C69D}"/>
            </a:ext>
          </a:extLst>
        </xdr:cNvPr>
        <xdr:cNvSpPr txBox="1"/>
      </xdr:nvSpPr>
      <xdr:spPr>
        <a:xfrm>
          <a:off x="2600325" y="679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250C7F5F-5566-4280-9D9C-C91417E38A2A}"/>
            </a:ext>
          </a:extLst>
        </xdr:cNvPr>
        <xdr:cNvCxnSpPr/>
      </xdr:nvCxnSpPr>
      <xdr:spPr>
        <a:xfrm>
          <a:off x="1333500" y="645522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7BC9F88D-823F-434B-94A2-7AD92DA52D34}"/>
            </a:ext>
          </a:extLst>
        </xdr:cNvPr>
        <xdr:cNvSpPr/>
      </xdr:nvSpPr>
      <xdr:spPr>
        <a:xfrm>
          <a:off x="2095500" y="67160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6BD3911C-609A-43FB-8C74-6BFB0D9C6F99}"/>
            </a:ext>
          </a:extLst>
        </xdr:cNvPr>
        <xdr:cNvSpPr txBox="1"/>
      </xdr:nvSpPr>
      <xdr:spPr>
        <a:xfrm>
          <a:off x="1781175" y="679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99B010A7-0EDC-434C-9E66-CC25A2B50637}"/>
            </a:ext>
          </a:extLst>
        </xdr:cNvPr>
        <xdr:cNvSpPr/>
      </xdr:nvSpPr>
      <xdr:spPr>
        <a:xfrm>
          <a:off x="1285875" y="671603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9BE0391A-942B-460A-8CE5-D63CE8BB34F8}"/>
            </a:ext>
          </a:extLst>
        </xdr:cNvPr>
        <xdr:cNvSpPr txBox="1"/>
      </xdr:nvSpPr>
      <xdr:spPr>
        <a:xfrm>
          <a:off x="971550" y="679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24D4EB0-9903-482A-BF28-4D7581CC911A}"/>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5A781B5-0CEE-4E5F-9567-1A09FEECE2D7}"/>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5274F12-55B5-42BC-8B9F-084003A0EF4B}"/>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210A8B4-AB81-4055-B622-CEFAD5A0BD4B}"/>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6EFA2ED-923E-44DA-AB68-B1702C1863E1}"/>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a:extLst>
            <a:ext uri="{FF2B5EF4-FFF2-40B4-BE49-F238E27FC236}">
              <a16:creationId xmlns:a16="http://schemas.microsoft.com/office/drawing/2014/main" id="{BB51B2D4-726F-43A5-A0FD-F7B1B23B5D09}"/>
            </a:ext>
          </a:extLst>
        </xdr:cNvPr>
        <xdr:cNvSpPr/>
      </xdr:nvSpPr>
      <xdr:spPr>
        <a:xfrm>
          <a:off x="4467225" y="643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a:extLst>
            <a:ext uri="{FF2B5EF4-FFF2-40B4-BE49-F238E27FC236}">
              <a16:creationId xmlns:a16="http://schemas.microsoft.com/office/drawing/2014/main" id="{061A5398-E028-4EEE-B896-6090434E1A0B}"/>
            </a:ext>
          </a:extLst>
        </xdr:cNvPr>
        <xdr:cNvSpPr txBox="1"/>
      </xdr:nvSpPr>
      <xdr:spPr>
        <a:xfrm>
          <a:off x="4581525" y="629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ACEB1177-986B-4D33-8D9E-711131A3D7F4}"/>
            </a:ext>
          </a:extLst>
        </xdr:cNvPr>
        <xdr:cNvSpPr/>
      </xdr:nvSpPr>
      <xdr:spPr>
        <a:xfrm>
          <a:off x="3705225" y="64216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DD29352D-B53E-42D7-BDBB-8CC9FBE95A84}"/>
            </a:ext>
          </a:extLst>
        </xdr:cNvPr>
        <xdr:cNvSpPr txBox="1"/>
      </xdr:nvSpPr>
      <xdr:spPr>
        <a:xfrm>
          <a:off x="3409950" y="620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9B9F449B-9659-415F-B99C-F8B50F8E1EB7}"/>
            </a:ext>
          </a:extLst>
        </xdr:cNvPr>
        <xdr:cNvSpPr/>
      </xdr:nvSpPr>
      <xdr:spPr>
        <a:xfrm>
          <a:off x="2886075" y="64076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A1228857-1C17-41BB-BC0F-ADDF28033FFF}"/>
            </a:ext>
          </a:extLst>
        </xdr:cNvPr>
        <xdr:cNvSpPr txBox="1"/>
      </xdr:nvSpPr>
      <xdr:spPr>
        <a:xfrm>
          <a:off x="2600325" y="61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985E7DF1-C27C-4CB9-8D8D-E57F49371D00}"/>
            </a:ext>
          </a:extLst>
        </xdr:cNvPr>
        <xdr:cNvSpPr/>
      </xdr:nvSpPr>
      <xdr:spPr>
        <a:xfrm>
          <a:off x="2095500" y="64076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8E77D1E7-2781-471C-B905-33F5E774D2FC}"/>
            </a:ext>
          </a:extLst>
        </xdr:cNvPr>
        <xdr:cNvSpPr txBox="1"/>
      </xdr:nvSpPr>
      <xdr:spPr>
        <a:xfrm>
          <a:off x="1781175" y="61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a:extLst>
            <a:ext uri="{FF2B5EF4-FFF2-40B4-BE49-F238E27FC236}">
              <a16:creationId xmlns:a16="http://schemas.microsoft.com/office/drawing/2014/main" id="{1E593F5C-875E-4D99-9DD3-7B5A9C4D7368}"/>
            </a:ext>
          </a:extLst>
        </xdr:cNvPr>
        <xdr:cNvSpPr/>
      </xdr:nvSpPr>
      <xdr:spPr>
        <a:xfrm>
          <a:off x="1285875" y="640760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a:extLst>
            <a:ext uri="{FF2B5EF4-FFF2-40B4-BE49-F238E27FC236}">
              <a16:creationId xmlns:a16="http://schemas.microsoft.com/office/drawing/2014/main" id="{0A5B4FDB-D6E6-4B22-B7EC-51B50B53F96E}"/>
            </a:ext>
          </a:extLst>
        </xdr:cNvPr>
        <xdr:cNvSpPr txBox="1"/>
      </xdr:nvSpPr>
      <xdr:spPr>
        <a:xfrm>
          <a:off x="971550" y="61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AC967C4C-C039-4D0F-88A1-653DA4D83CF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339BBF74-B92C-4F22-A5BC-CC92ACC5C1FA}"/>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953868D5-07AA-438B-A8FE-678982240353}"/>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6C40CD62-1689-4452-B413-57448EF28F69}"/>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88A48D19-4495-4CBC-8EC5-23AE6770D13C}"/>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F015E09-FC3D-4E20-B424-1E9D6DD4B30E}"/>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C95709F4-9F39-4646-AA7A-021628E2B638}"/>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DA498B71-F1ED-499A-B64A-4C147C4721A2}"/>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6F012533-F01B-463F-BF5A-1944F16FA151}"/>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AA5FEF71-C590-42BA-B336-08D5951331CA}"/>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67CB375-4044-449F-A1B0-F25A1FEF51A5}"/>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F674764B-DF0B-435D-9A84-64C4F5511334}"/>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A03379B9-FC8D-4EFB-8101-C587FB824FA7}"/>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ポイント上昇した。要因としては，歳出において補助費等の経常経費が増加したことに加え，歳入において地方交付税や地方債のうち臨時財政対策債等の一般財源が減少したことがあげられる。</a:t>
          </a:r>
        </a:p>
        <a:p>
          <a:r>
            <a:rPr kumimoji="1" lang="ja-JP" altLang="en-US" sz="1300">
              <a:latin typeface="ＭＳ Ｐゴシック" panose="020B0600070205080204" pitchFamily="50" charset="-128"/>
              <a:ea typeface="ＭＳ Ｐゴシック" panose="020B0600070205080204" pitchFamily="50" charset="-128"/>
            </a:rPr>
            <a:t>　引き続き，自主財源の積極的な確保に努めるとともに，内部努力の徹底により経常経費を抑制し，財政構造の弾力性の向上に努めることで，本市の中期財政計画上の目標である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％台への向上を図る。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A05679F-A806-444C-A887-1678C4BC0A97}"/>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811AA5BF-28F7-4EE1-BE42-5BE482959581}"/>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AF353310-DF1F-4CDC-847F-FDB394FC353E}"/>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80870AF1-2686-42BF-BC4B-5B0B30B1A371}"/>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3BF930AB-D3E4-44EF-BDC6-28F9767DCAC1}"/>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E46B26E9-A340-43AC-AF37-0B20CF642D19}"/>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534EABA5-D3D9-44B6-9E8A-5E1A8E63C51D}"/>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F6AF95C-406E-4442-8B67-8C8516CF80EB}"/>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5765ADAB-0224-4EBE-9837-2BCDE3A0D153}"/>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839731E5-A484-4CED-9225-ED2AD6380CC5}"/>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490CC7EE-C77D-4A93-B7F4-7FEB9F24387E}"/>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753A99F-95E7-4467-BDEA-D0B2D04D9752}"/>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6312464-F215-417D-9494-448A7020CEC5}"/>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1760415-9580-4118-90E9-E1E2EDE26A72}"/>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34F63DA9-0169-4076-97D2-5CE6CAA23131}"/>
            </a:ext>
          </a:extLst>
        </xdr:cNvPr>
        <xdr:cNvCxnSpPr/>
      </xdr:nvCxnSpPr>
      <xdr:spPr>
        <a:xfrm flipV="1">
          <a:off x="4514850" y="9565386"/>
          <a:ext cx="0" cy="128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6136597A-3AF9-4FB5-A66F-67A46CF15286}"/>
            </a:ext>
          </a:extLst>
        </xdr:cNvPr>
        <xdr:cNvSpPr txBox="1"/>
      </xdr:nvSpPr>
      <xdr:spPr>
        <a:xfrm>
          <a:off x="4581525" y="1081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88B12D49-0AC2-4DC5-9D12-CC82DC7F7B25}"/>
            </a:ext>
          </a:extLst>
        </xdr:cNvPr>
        <xdr:cNvCxnSpPr/>
      </xdr:nvCxnSpPr>
      <xdr:spPr>
        <a:xfrm>
          <a:off x="4429125" y="108499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8D9F93F5-F9D0-4B52-8527-72BA0DD97015}"/>
            </a:ext>
          </a:extLst>
        </xdr:cNvPr>
        <xdr:cNvSpPr txBox="1"/>
      </xdr:nvSpPr>
      <xdr:spPr>
        <a:xfrm>
          <a:off x="4581525" y="932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AF6EB938-359C-49BC-9C30-2935C85D770B}"/>
            </a:ext>
          </a:extLst>
        </xdr:cNvPr>
        <xdr:cNvCxnSpPr/>
      </xdr:nvCxnSpPr>
      <xdr:spPr>
        <a:xfrm>
          <a:off x="4429125" y="95653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164846</xdr:rowOff>
    </xdr:to>
    <xdr:cxnSp macro="">
      <xdr:nvCxnSpPr>
        <xdr:cNvPr id="132" name="直線コネクタ 131">
          <a:extLst>
            <a:ext uri="{FF2B5EF4-FFF2-40B4-BE49-F238E27FC236}">
              <a16:creationId xmlns:a16="http://schemas.microsoft.com/office/drawing/2014/main" id="{B55E604E-2082-4022-9545-8C4F21944D28}"/>
            </a:ext>
          </a:extLst>
        </xdr:cNvPr>
        <xdr:cNvCxnSpPr/>
      </xdr:nvCxnSpPr>
      <xdr:spPr>
        <a:xfrm>
          <a:off x="3752850" y="10268966"/>
          <a:ext cx="762000" cy="2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2E91CBB2-E648-4B66-AD13-B2AD3F4C58A6}"/>
            </a:ext>
          </a:extLst>
        </xdr:cNvPr>
        <xdr:cNvSpPr txBox="1"/>
      </xdr:nvSpPr>
      <xdr:spPr>
        <a:xfrm>
          <a:off x="4581525"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754B9E74-3FA5-4931-9690-6FCEE99BFC8A}"/>
            </a:ext>
          </a:extLst>
        </xdr:cNvPr>
        <xdr:cNvSpPr/>
      </xdr:nvSpPr>
      <xdr:spPr>
        <a:xfrm>
          <a:off x="4467225" y="10469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64</xdr:row>
      <xdr:rowOff>150368</xdr:rowOff>
    </xdr:to>
    <xdr:cxnSp macro="">
      <xdr:nvCxnSpPr>
        <xdr:cNvPr id="135" name="直線コネクタ 134">
          <a:extLst>
            <a:ext uri="{FF2B5EF4-FFF2-40B4-BE49-F238E27FC236}">
              <a16:creationId xmlns:a16="http://schemas.microsoft.com/office/drawing/2014/main" id="{854DFAF3-26E3-4F58-B1DE-036CD058624F}"/>
            </a:ext>
          </a:extLst>
        </xdr:cNvPr>
        <xdr:cNvCxnSpPr/>
      </xdr:nvCxnSpPr>
      <xdr:spPr>
        <a:xfrm flipV="1">
          <a:off x="2943225" y="10268966"/>
          <a:ext cx="809625"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2AD74BBA-586B-4990-9AA8-966A468E9650}"/>
            </a:ext>
          </a:extLst>
        </xdr:cNvPr>
        <xdr:cNvSpPr/>
      </xdr:nvSpPr>
      <xdr:spPr>
        <a:xfrm>
          <a:off x="3705225" y="103258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20049352-4A58-43DC-9064-DE4FE88D9B57}"/>
            </a:ext>
          </a:extLst>
        </xdr:cNvPr>
        <xdr:cNvSpPr txBox="1"/>
      </xdr:nvSpPr>
      <xdr:spPr>
        <a:xfrm>
          <a:off x="3409950" y="1039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85090</xdr:rowOff>
    </xdr:to>
    <xdr:cxnSp macro="">
      <xdr:nvCxnSpPr>
        <xdr:cNvPr id="138" name="直線コネクタ 137">
          <a:extLst>
            <a:ext uri="{FF2B5EF4-FFF2-40B4-BE49-F238E27FC236}">
              <a16:creationId xmlns:a16="http://schemas.microsoft.com/office/drawing/2014/main" id="{232C057B-B222-476F-AA69-0F97B698CEAF}"/>
            </a:ext>
          </a:extLst>
        </xdr:cNvPr>
        <xdr:cNvCxnSpPr/>
      </xdr:nvCxnSpPr>
      <xdr:spPr>
        <a:xfrm flipV="1">
          <a:off x="2124075" y="10513568"/>
          <a:ext cx="81915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D96015F5-4F2B-48A8-A83A-D53D461F121D}"/>
            </a:ext>
          </a:extLst>
        </xdr:cNvPr>
        <xdr:cNvSpPr/>
      </xdr:nvSpPr>
      <xdr:spPr>
        <a:xfrm>
          <a:off x="2886075" y="1050302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7BCF43EC-DB28-469E-8DA2-066D39C22CB1}"/>
            </a:ext>
          </a:extLst>
        </xdr:cNvPr>
        <xdr:cNvSpPr txBox="1"/>
      </xdr:nvSpPr>
      <xdr:spPr>
        <a:xfrm>
          <a:off x="2600325" y="1058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85090</xdr:rowOff>
    </xdr:to>
    <xdr:cxnSp macro="">
      <xdr:nvCxnSpPr>
        <xdr:cNvPr id="141" name="直線コネクタ 140">
          <a:extLst>
            <a:ext uri="{FF2B5EF4-FFF2-40B4-BE49-F238E27FC236}">
              <a16:creationId xmlns:a16="http://schemas.microsoft.com/office/drawing/2014/main" id="{C5A5D178-E4D4-4AFD-BE4E-61DC190E41ED}"/>
            </a:ext>
          </a:extLst>
        </xdr:cNvPr>
        <xdr:cNvCxnSpPr/>
      </xdr:nvCxnSpPr>
      <xdr:spPr>
        <a:xfrm>
          <a:off x="1333500" y="10526395"/>
          <a:ext cx="79057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F6FD1EFE-A5D8-4F56-A897-E048809E1957}"/>
            </a:ext>
          </a:extLst>
        </xdr:cNvPr>
        <xdr:cNvSpPr/>
      </xdr:nvSpPr>
      <xdr:spPr>
        <a:xfrm>
          <a:off x="2095500" y="105078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802E1049-AAFF-463F-A688-75CEE1E903C7}"/>
            </a:ext>
          </a:extLst>
        </xdr:cNvPr>
        <xdr:cNvSpPr txBox="1"/>
      </xdr:nvSpPr>
      <xdr:spPr>
        <a:xfrm>
          <a:off x="1781175"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2591D43C-65BD-4E33-AE69-AB998BB6A570}"/>
            </a:ext>
          </a:extLst>
        </xdr:cNvPr>
        <xdr:cNvSpPr/>
      </xdr:nvSpPr>
      <xdr:spPr>
        <a:xfrm>
          <a:off x="1285875" y="1048524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23130BAD-A40F-4F90-8B69-AF935E32F3AF}"/>
            </a:ext>
          </a:extLst>
        </xdr:cNvPr>
        <xdr:cNvSpPr txBox="1"/>
      </xdr:nvSpPr>
      <xdr:spPr>
        <a:xfrm>
          <a:off x="971550" y="105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A9964AF-2367-489A-B313-8F352A58244E}"/>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149BC0E-FED5-4AB1-96EF-C4C24C481E3E}"/>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53383CB-9945-40C9-B1BF-C13D0DBB1AB4}"/>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F250000-9EE5-48BA-9924-2BC43E5F78C1}"/>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DE5E997-9DBA-4DA6-A098-339E3C4D5EBF}"/>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1" name="楕円 150">
          <a:extLst>
            <a:ext uri="{FF2B5EF4-FFF2-40B4-BE49-F238E27FC236}">
              <a16:creationId xmlns:a16="http://schemas.microsoft.com/office/drawing/2014/main" id="{B465B98F-5252-47BF-80E4-210F7297708C}"/>
            </a:ext>
          </a:extLst>
        </xdr:cNvPr>
        <xdr:cNvSpPr/>
      </xdr:nvSpPr>
      <xdr:spPr>
        <a:xfrm>
          <a:off x="4467225" y="10477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2" name="財政構造の弾力性該当値テキスト">
          <a:extLst>
            <a:ext uri="{FF2B5EF4-FFF2-40B4-BE49-F238E27FC236}">
              <a16:creationId xmlns:a16="http://schemas.microsoft.com/office/drawing/2014/main" id="{F8C8E678-605F-4A4C-B7EF-F623D03C6753}"/>
            </a:ext>
          </a:extLst>
        </xdr:cNvPr>
        <xdr:cNvSpPr txBox="1"/>
      </xdr:nvSpPr>
      <xdr:spPr>
        <a:xfrm>
          <a:off x="4581525" y="1044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3" name="楕円 152">
          <a:extLst>
            <a:ext uri="{FF2B5EF4-FFF2-40B4-BE49-F238E27FC236}">
              <a16:creationId xmlns:a16="http://schemas.microsoft.com/office/drawing/2014/main" id="{FC590FDA-C372-4B72-A8F6-0BA7F276BB74}"/>
            </a:ext>
          </a:extLst>
        </xdr:cNvPr>
        <xdr:cNvSpPr/>
      </xdr:nvSpPr>
      <xdr:spPr>
        <a:xfrm>
          <a:off x="3705225" y="1022134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4" name="テキスト ボックス 153">
          <a:extLst>
            <a:ext uri="{FF2B5EF4-FFF2-40B4-BE49-F238E27FC236}">
              <a16:creationId xmlns:a16="http://schemas.microsoft.com/office/drawing/2014/main" id="{B2E6A05B-E948-4BFA-B36F-0BF82E75F493}"/>
            </a:ext>
          </a:extLst>
        </xdr:cNvPr>
        <xdr:cNvSpPr txBox="1"/>
      </xdr:nvSpPr>
      <xdr:spPr>
        <a:xfrm>
          <a:off x="3409950" y="1000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5" name="楕円 154">
          <a:extLst>
            <a:ext uri="{FF2B5EF4-FFF2-40B4-BE49-F238E27FC236}">
              <a16:creationId xmlns:a16="http://schemas.microsoft.com/office/drawing/2014/main" id="{18D7CF35-1F0A-41EA-93B5-9FE8086E2AB3}"/>
            </a:ext>
          </a:extLst>
        </xdr:cNvPr>
        <xdr:cNvSpPr/>
      </xdr:nvSpPr>
      <xdr:spPr>
        <a:xfrm>
          <a:off x="2886075" y="1046594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6" name="テキスト ボックス 155">
          <a:extLst>
            <a:ext uri="{FF2B5EF4-FFF2-40B4-BE49-F238E27FC236}">
              <a16:creationId xmlns:a16="http://schemas.microsoft.com/office/drawing/2014/main" id="{A7D8DFD9-0AE1-4451-99AA-9B2C5DAD82BD}"/>
            </a:ext>
          </a:extLst>
        </xdr:cNvPr>
        <xdr:cNvSpPr txBox="1"/>
      </xdr:nvSpPr>
      <xdr:spPr>
        <a:xfrm>
          <a:off x="2600325" y="1024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7" name="楕円 156">
          <a:extLst>
            <a:ext uri="{FF2B5EF4-FFF2-40B4-BE49-F238E27FC236}">
              <a16:creationId xmlns:a16="http://schemas.microsoft.com/office/drawing/2014/main" id="{75267D67-0AC5-4D06-936F-555CB22993D9}"/>
            </a:ext>
          </a:extLst>
        </xdr:cNvPr>
        <xdr:cNvSpPr/>
      </xdr:nvSpPr>
      <xdr:spPr>
        <a:xfrm>
          <a:off x="2095500" y="105562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8F57FFD0-A9C3-4316-AD67-8D89CE60BC63}"/>
            </a:ext>
          </a:extLst>
        </xdr:cNvPr>
        <xdr:cNvSpPr txBox="1"/>
      </xdr:nvSpPr>
      <xdr:spPr>
        <a:xfrm>
          <a:off x="178117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9" name="楕円 158">
          <a:extLst>
            <a:ext uri="{FF2B5EF4-FFF2-40B4-BE49-F238E27FC236}">
              <a16:creationId xmlns:a16="http://schemas.microsoft.com/office/drawing/2014/main" id="{10906C6C-87E0-43B2-A38A-3A0A51C1480D}"/>
            </a:ext>
          </a:extLst>
        </xdr:cNvPr>
        <xdr:cNvSpPr/>
      </xdr:nvSpPr>
      <xdr:spPr>
        <a:xfrm>
          <a:off x="1285875" y="1046924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60" name="テキスト ボックス 159">
          <a:extLst>
            <a:ext uri="{FF2B5EF4-FFF2-40B4-BE49-F238E27FC236}">
              <a16:creationId xmlns:a16="http://schemas.microsoft.com/office/drawing/2014/main" id="{BEA75732-5187-4285-BEA4-5CCF7A65AD9D}"/>
            </a:ext>
          </a:extLst>
        </xdr:cNvPr>
        <xdr:cNvSpPr txBox="1"/>
      </xdr:nvSpPr>
      <xdr:spPr>
        <a:xfrm>
          <a:off x="97155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B22498D-B227-464E-A974-64D6DBE4A23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A7441E7-AA9A-4F01-A436-37588D47CD99}"/>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C752F83-4E39-4F80-B08B-CCFFD2B53832}"/>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06ECE5B-5EB6-4098-8E07-61A2CA1701A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883895E-5A55-41AE-8623-3287FDC81852}"/>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6211D6C-8922-4AF0-A1CA-419EB17F5348}"/>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6B62EF1-FD77-4F4D-95C1-34EE071CDFF5}"/>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B7A283F-5E83-43F8-B157-4253D822A1F3}"/>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3301DD6-480B-4AAE-9907-112F2C5D3335}"/>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46CE5F5-371C-46E2-92C7-4283C7713F3A}"/>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70F7FE8-202C-4781-BA14-DE5302409A1B}"/>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60160CD-A746-4A74-8BFA-18B2C3898D77}"/>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7FB607B-CAA7-423C-A5EA-CB9BD5A3DB92}"/>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人件費は，給与改定等の影響等により前年度より増加した。</a:t>
          </a:r>
        </a:p>
        <a:p>
          <a:r>
            <a:rPr kumimoji="1" lang="ja-JP" altLang="en-US" sz="1300">
              <a:latin typeface="ＭＳ Ｐゴシック" panose="020B0600070205080204" pitchFamily="50" charset="-128"/>
              <a:ea typeface="ＭＳ Ｐゴシック" panose="020B0600070205080204" pitchFamily="50" charset="-128"/>
            </a:rPr>
            <a:t>物件費は，クリーンパーク茂原火災事故による市外へのごみ運搬・処理の実施等により前年度より増加した。</a:t>
          </a:r>
        </a:p>
        <a:p>
          <a:r>
            <a:rPr kumimoji="1" lang="ja-JP" altLang="en-US" sz="1300">
              <a:latin typeface="ＭＳ Ｐゴシック" panose="020B0600070205080204" pitchFamily="50" charset="-128"/>
              <a:ea typeface="ＭＳ Ｐゴシック" panose="020B0600070205080204" pitchFamily="50" charset="-128"/>
            </a:rPr>
            <a:t>引き続き，定員の適正化などにより人件費の抑制に努めるとともに，内部努力の徹底等による経費の抑制をすることで，事業の効率化に努めていく。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B11FC71-726B-4C97-BEE9-3ED0F18BCA27}"/>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0A608E6-1BA3-4279-876E-833C5B53A141}"/>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10F83E6-4250-4777-99F5-B721045F2CE9}"/>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7BDABA1E-E8B9-44FF-93B6-1CC68AF1C0BE}"/>
            </a:ext>
          </a:extLst>
        </xdr:cNvPr>
        <xdr:cNvCxnSpPr/>
      </xdr:nvCxnSpPr>
      <xdr:spPr>
        <a:xfrm>
          <a:off x="704850"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2CD44EA3-4D77-4282-9960-48ED522C1C36}"/>
            </a:ext>
          </a:extLst>
        </xdr:cNvPr>
        <xdr:cNvSpPr txBox="1"/>
      </xdr:nvSpPr>
      <xdr:spPr>
        <a:xfrm>
          <a:off x="0"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F90CAC58-6F64-446B-A746-AEB0DFDE8868}"/>
            </a:ext>
          </a:extLst>
        </xdr:cNvPr>
        <xdr:cNvCxnSpPr/>
      </xdr:nvCxnSpPr>
      <xdr:spPr>
        <a:xfrm>
          <a:off x="704850"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37FAE857-59DA-43BA-9702-62C68E9C6A2D}"/>
            </a:ext>
          </a:extLst>
        </xdr:cNvPr>
        <xdr:cNvSpPr txBox="1"/>
      </xdr:nvSpPr>
      <xdr:spPr>
        <a:xfrm>
          <a:off x="0"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48B22951-CD19-452E-8369-8F4334E01905}"/>
            </a:ext>
          </a:extLst>
        </xdr:cNvPr>
        <xdr:cNvCxnSpPr/>
      </xdr:nvCxnSpPr>
      <xdr:spPr>
        <a:xfrm>
          <a:off x="704850"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D832CA4E-A8C3-4AC3-BC12-380EB6F6F70C}"/>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503EA1F9-3BBE-4BF8-A086-3460DA29A933}"/>
            </a:ext>
          </a:extLst>
        </xdr:cNvPr>
        <xdr:cNvCxnSpPr/>
      </xdr:nvCxnSpPr>
      <xdr:spPr>
        <a:xfrm>
          <a:off x="704850"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F80A7460-1E01-488E-B6E7-B1244F621CAE}"/>
            </a:ext>
          </a:extLst>
        </xdr:cNvPr>
        <xdr:cNvSpPr txBox="1"/>
      </xdr:nvSpPr>
      <xdr:spPr>
        <a:xfrm>
          <a:off x="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8FF725F9-98D1-435B-830A-8BB52A457B54}"/>
            </a:ext>
          </a:extLst>
        </xdr:cNvPr>
        <xdr:cNvCxnSpPr/>
      </xdr:nvCxnSpPr>
      <xdr:spPr>
        <a:xfrm>
          <a:off x="704850"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5FD6CC3-1FB9-47FA-AC9E-50923403B086}"/>
            </a:ext>
          </a:extLst>
        </xdr:cNvPr>
        <xdr:cNvSpPr txBox="1"/>
      </xdr:nvSpPr>
      <xdr:spPr>
        <a:xfrm>
          <a:off x="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FE3947B1-9DDB-4C54-B5B8-546D2F943DE1}"/>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C440A921-8795-4B50-9D66-0BFD731A40BD}"/>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753C16B-FD96-4815-8B96-162AAE72E46D}"/>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7F217197-6910-4B1A-A86C-C18687951A25}"/>
            </a:ext>
          </a:extLst>
        </xdr:cNvPr>
        <xdr:cNvCxnSpPr/>
      </xdr:nvCxnSpPr>
      <xdr:spPr>
        <a:xfrm flipV="1">
          <a:off x="4514850" y="13074859"/>
          <a:ext cx="0" cy="1269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1FCC97E1-6CB3-41D4-B3A4-6BCC8B6A3EBC}"/>
            </a:ext>
          </a:extLst>
        </xdr:cNvPr>
        <xdr:cNvSpPr txBox="1"/>
      </xdr:nvSpPr>
      <xdr:spPr>
        <a:xfrm>
          <a:off x="4581525" y="1431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2E5C59E3-4EE8-4BFF-964A-0EA83DD7A299}"/>
            </a:ext>
          </a:extLst>
        </xdr:cNvPr>
        <xdr:cNvCxnSpPr/>
      </xdr:nvCxnSpPr>
      <xdr:spPr>
        <a:xfrm>
          <a:off x="4429125" y="1434388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92A29631-6D99-48E6-B972-C15FC3E04081}"/>
            </a:ext>
          </a:extLst>
        </xdr:cNvPr>
        <xdr:cNvSpPr txBox="1"/>
      </xdr:nvSpPr>
      <xdr:spPr>
        <a:xfrm>
          <a:off x="4581525" y="1282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54467847-6CB4-4993-9EB1-B57FA7237475}"/>
            </a:ext>
          </a:extLst>
        </xdr:cNvPr>
        <xdr:cNvCxnSpPr/>
      </xdr:nvCxnSpPr>
      <xdr:spPr>
        <a:xfrm>
          <a:off x="4429125" y="1307485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10649</xdr:rowOff>
    </xdr:from>
    <xdr:to>
      <xdr:col>23</xdr:col>
      <xdr:colOff>133350</xdr:colOff>
      <xdr:row>84</xdr:row>
      <xdr:rowOff>12835</xdr:rowOff>
    </xdr:to>
    <xdr:cxnSp macro="">
      <xdr:nvCxnSpPr>
        <xdr:cNvPr id="195" name="直線コネクタ 194">
          <a:extLst>
            <a:ext uri="{FF2B5EF4-FFF2-40B4-BE49-F238E27FC236}">
              <a16:creationId xmlns:a16="http://schemas.microsoft.com/office/drawing/2014/main" id="{0E5AA875-B8AC-4797-AD00-32A82B525485}"/>
            </a:ext>
          </a:extLst>
        </xdr:cNvPr>
        <xdr:cNvCxnSpPr/>
      </xdr:nvCxnSpPr>
      <xdr:spPr>
        <a:xfrm>
          <a:off x="3752850" y="13447249"/>
          <a:ext cx="762000" cy="16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12A8C80F-514C-47AA-9CFE-EA68880EC6C1}"/>
            </a:ext>
          </a:extLst>
        </xdr:cNvPr>
        <xdr:cNvSpPr txBox="1"/>
      </xdr:nvSpPr>
      <xdr:spPr>
        <a:xfrm>
          <a:off x="4581525" y="135758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4E141A70-AD1F-428B-81DF-C6A185E5E41A}"/>
            </a:ext>
          </a:extLst>
        </xdr:cNvPr>
        <xdr:cNvSpPr/>
      </xdr:nvSpPr>
      <xdr:spPr>
        <a:xfrm>
          <a:off x="4467225" y="136006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48076</xdr:rowOff>
    </xdr:from>
    <xdr:to>
      <xdr:col>19</xdr:col>
      <xdr:colOff>133350</xdr:colOff>
      <xdr:row>83</xdr:row>
      <xdr:rowOff>10649</xdr:rowOff>
    </xdr:to>
    <xdr:cxnSp macro="">
      <xdr:nvCxnSpPr>
        <xdr:cNvPr id="198" name="直線コネクタ 197">
          <a:extLst>
            <a:ext uri="{FF2B5EF4-FFF2-40B4-BE49-F238E27FC236}">
              <a16:creationId xmlns:a16="http://schemas.microsoft.com/office/drawing/2014/main" id="{88DB3BAA-CCD1-475A-B70B-8E7C37BF255B}"/>
            </a:ext>
          </a:extLst>
        </xdr:cNvPr>
        <xdr:cNvCxnSpPr/>
      </xdr:nvCxnSpPr>
      <xdr:spPr>
        <a:xfrm>
          <a:off x="2943225" y="13322751"/>
          <a:ext cx="809625" cy="1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57C22B8D-874A-49CB-8E02-7D773872E768}"/>
            </a:ext>
          </a:extLst>
        </xdr:cNvPr>
        <xdr:cNvSpPr/>
      </xdr:nvSpPr>
      <xdr:spPr>
        <a:xfrm>
          <a:off x="3705225" y="135068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365E4F7E-6D06-4AB7-8454-13B712158DA8}"/>
            </a:ext>
          </a:extLst>
        </xdr:cNvPr>
        <xdr:cNvSpPr txBox="1"/>
      </xdr:nvSpPr>
      <xdr:spPr>
        <a:xfrm>
          <a:off x="3409950" y="1359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91095</xdr:rowOff>
    </xdr:from>
    <xdr:to>
      <xdr:col>15</xdr:col>
      <xdr:colOff>82550</xdr:colOff>
      <xdr:row>82</xdr:row>
      <xdr:rowOff>48076</xdr:rowOff>
    </xdr:to>
    <xdr:cxnSp macro="">
      <xdr:nvCxnSpPr>
        <xdr:cNvPr id="201" name="直線コネクタ 200">
          <a:extLst>
            <a:ext uri="{FF2B5EF4-FFF2-40B4-BE49-F238E27FC236}">
              <a16:creationId xmlns:a16="http://schemas.microsoft.com/office/drawing/2014/main" id="{0AA7F222-76E1-4D33-9EB3-583E95F32A9D}"/>
            </a:ext>
          </a:extLst>
        </xdr:cNvPr>
        <xdr:cNvCxnSpPr/>
      </xdr:nvCxnSpPr>
      <xdr:spPr>
        <a:xfrm>
          <a:off x="2124075" y="13203845"/>
          <a:ext cx="819150" cy="1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3E7C357E-8794-48B3-A691-3B025D3936C2}"/>
            </a:ext>
          </a:extLst>
        </xdr:cNvPr>
        <xdr:cNvSpPr/>
      </xdr:nvSpPr>
      <xdr:spPr>
        <a:xfrm>
          <a:off x="2886075" y="133618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BB0EB9C4-C2A0-4311-9F11-EBA16853976F}"/>
            </a:ext>
          </a:extLst>
        </xdr:cNvPr>
        <xdr:cNvSpPr txBox="1"/>
      </xdr:nvSpPr>
      <xdr:spPr>
        <a:xfrm>
          <a:off x="2600325" y="134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27110</xdr:rowOff>
    </xdr:from>
    <xdr:to>
      <xdr:col>11</xdr:col>
      <xdr:colOff>31750</xdr:colOff>
      <xdr:row>81</xdr:row>
      <xdr:rowOff>91095</xdr:rowOff>
    </xdr:to>
    <xdr:cxnSp macro="">
      <xdr:nvCxnSpPr>
        <xdr:cNvPr id="204" name="直線コネクタ 203">
          <a:extLst>
            <a:ext uri="{FF2B5EF4-FFF2-40B4-BE49-F238E27FC236}">
              <a16:creationId xmlns:a16="http://schemas.microsoft.com/office/drawing/2014/main" id="{F8504473-B0E2-4A45-91F9-D31A4436E06F}"/>
            </a:ext>
          </a:extLst>
        </xdr:cNvPr>
        <xdr:cNvCxnSpPr/>
      </xdr:nvCxnSpPr>
      <xdr:spPr>
        <a:xfrm>
          <a:off x="1333500" y="13146210"/>
          <a:ext cx="790575" cy="5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5DD1074D-243C-4278-93C0-2340D1B9B463}"/>
            </a:ext>
          </a:extLst>
        </xdr:cNvPr>
        <xdr:cNvSpPr/>
      </xdr:nvSpPr>
      <xdr:spPr>
        <a:xfrm>
          <a:off x="2095500" y="13201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407508B4-546C-402F-9D78-4AE319A82476}"/>
            </a:ext>
          </a:extLst>
        </xdr:cNvPr>
        <xdr:cNvSpPr txBox="1"/>
      </xdr:nvSpPr>
      <xdr:spPr>
        <a:xfrm>
          <a:off x="1781175" y="1328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38925E63-E756-4E62-A12C-2D484F86CC5F}"/>
            </a:ext>
          </a:extLst>
        </xdr:cNvPr>
        <xdr:cNvSpPr/>
      </xdr:nvSpPr>
      <xdr:spPr>
        <a:xfrm>
          <a:off x="1285875" y="1315288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60DCFEBB-368E-410E-A5F5-A0C7D243E5D4}"/>
            </a:ext>
          </a:extLst>
        </xdr:cNvPr>
        <xdr:cNvSpPr txBox="1"/>
      </xdr:nvSpPr>
      <xdr:spPr>
        <a:xfrm>
          <a:off x="971550" y="132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EC43441-FE66-46A4-A709-433E07B3B90C}"/>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A5826BF-9782-44E3-9E58-5F52821B47E0}"/>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E49A8F7-7EBB-41C4-B51D-BF4698C333B0}"/>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65C56C1-3337-4E15-8F68-1176C45C950F}"/>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C5F5AD0-6C3C-45C6-B94E-9457961EDE6A}"/>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133485</xdr:rowOff>
    </xdr:from>
    <xdr:to>
      <xdr:col>23</xdr:col>
      <xdr:colOff>184150</xdr:colOff>
      <xdr:row>84</xdr:row>
      <xdr:rowOff>63635</xdr:rowOff>
    </xdr:to>
    <xdr:sp macro="" textlink="">
      <xdr:nvSpPr>
        <xdr:cNvPr id="214" name="楕円 213">
          <a:extLst>
            <a:ext uri="{FF2B5EF4-FFF2-40B4-BE49-F238E27FC236}">
              <a16:creationId xmlns:a16="http://schemas.microsoft.com/office/drawing/2014/main" id="{F18A7695-0078-469D-A9E6-C200513F2C58}"/>
            </a:ext>
          </a:extLst>
        </xdr:cNvPr>
        <xdr:cNvSpPr/>
      </xdr:nvSpPr>
      <xdr:spPr>
        <a:xfrm>
          <a:off x="4467225" y="135732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150012</xdr:rowOff>
    </xdr:from>
    <xdr:ext cx="762000" cy="259045"/>
    <xdr:sp macro="" textlink="">
      <xdr:nvSpPr>
        <xdr:cNvPr id="215" name="人件費・物件費等の状況該当値テキスト">
          <a:extLst>
            <a:ext uri="{FF2B5EF4-FFF2-40B4-BE49-F238E27FC236}">
              <a16:creationId xmlns:a16="http://schemas.microsoft.com/office/drawing/2014/main" id="{D272D2DB-865F-47C9-A76F-8846F09ED7D3}"/>
            </a:ext>
          </a:extLst>
        </xdr:cNvPr>
        <xdr:cNvSpPr txBox="1"/>
      </xdr:nvSpPr>
      <xdr:spPr>
        <a:xfrm>
          <a:off x="4581525" y="1342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131299</xdr:rowOff>
    </xdr:from>
    <xdr:to>
      <xdr:col>19</xdr:col>
      <xdr:colOff>184150</xdr:colOff>
      <xdr:row>83</xdr:row>
      <xdr:rowOff>61449</xdr:rowOff>
    </xdr:to>
    <xdr:sp macro="" textlink="">
      <xdr:nvSpPr>
        <xdr:cNvPr id="216" name="楕円 215">
          <a:extLst>
            <a:ext uri="{FF2B5EF4-FFF2-40B4-BE49-F238E27FC236}">
              <a16:creationId xmlns:a16="http://schemas.microsoft.com/office/drawing/2014/main" id="{9A385884-EF60-4CFC-9054-FBC39B7B1D7C}"/>
            </a:ext>
          </a:extLst>
        </xdr:cNvPr>
        <xdr:cNvSpPr/>
      </xdr:nvSpPr>
      <xdr:spPr>
        <a:xfrm>
          <a:off x="3705225" y="134091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71626</xdr:rowOff>
    </xdr:from>
    <xdr:ext cx="736600" cy="259045"/>
    <xdr:sp macro="" textlink="">
      <xdr:nvSpPr>
        <xdr:cNvPr id="217" name="テキスト ボックス 216">
          <a:extLst>
            <a:ext uri="{FF2B5EF4-FFF2-40B4-BE49-F238E27FC236}">
              <a16:creationId xmlns:a16="http://schemas.microsoft.com/office/drawing/2014/main" id="{8C3E4F4E-79B1-4A09-9866-1DC85A7B9447}"/>
            </a:ext>
          </a:extLst>
        </xdr:cNvPr>
        <xdr:cNvSpPr txBox="1"/>
      </xdr:nvSpPr>
      <xdr:spPr>
        <a:xfrm>
          <a:off x="3409950" y="1318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168726</xdr:rowOff>
    </xdr:from>
    <xdr:to>
      <xdr:col>15</xdr:col>
      <xdr:colOff>133350</xdr:colOff>
      <xdr:row>82</xdr:row>
      <xdr:rowOff>98876</xdr:rowOff>
    </xdr:to>
    <xdr:sp macro="" textlink="">
      <xdr:nvSpPr>
        <xdr:cNvPr id="218" name="楕円 217">
          <a:extLst>
            <a:ext uri="{FF2B5EF4-FFF2-40B4-BE49-F238E27FC236}">
              <a16:creationId xmlns:a16="http://schemas.microsoft.com/office/drawing/2014/main" id="{5492B6B0-D19D-4E9D-9545-78D61C7C87FC}"/>
            </a:ext>
          </a:extLst>
        </xdr:cNvPr>
        <xdr:cNvSpPr/>
      </xdr:nvSpPr>
      <xdr:spPr>
        <a:xfrm>
          <a:off x="2886075" y="1327512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109053</xdr:rowOff>
    </xdr:from>
    <xdr:ext cx="762000" cy="259045"/>
    <xdr:sp macro="" textlink="">
      <xdr:nvSpPr>
        <xdr:cNvPr id="219" name="テキスト ボックス 218">
          <a:extLst>
            <a:ext uri="{FF2B5EF4-FFF2-40B4-BE49-F238E27FC236}">
              <a16:creationId xmlns:a16="http://schemas.microsoft.com/office/drawing/2014/main" id="{C55F6C81-FC87-4335-8988-A7D9275F8850}"/>
            </a:ext>
          </a:extLst>
        </xdr:cNvPr>
        <xdr:cNvSpPr txBox="1"/>
      </xdr:nvSpPr>
      <xdr:spPr>
        <a:xfrm>
          <a:off x="2600325" y="1305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40295</xdr:rowOff>
    </xdr:from>
    <xdr:to>
      <xdr:col>11</xdr:col>
      <xdr:colOff>82550</xdr:colOff>
      <xdr:row>81</xdr:row>
      <xdr:rowOff>141895</xdr:rowOff>
    </xdr:to>
    <xdr:sp macro="" textlink="">
      <xdr:nvSpPr>
        <xdr:cNvPr id="220" name="楕円 219">
          <a:extLst>
            <a:ext uri="{FF2B5EF4-FFF2-40B4-BE49-F238E27FC236}">
              <a16:creationId xmlns:a16="http://schemas.microsoft.com/office/drawing/2014/main" id="{F4A8B605-764A-4587-981B-F61E85E1F98B}"/>
            </a:ext>
          </a:extLst>
        </xdr:cNvPr>
        <xdr:cNvSpPr/>
      </xdr:nvSpPr>
      <xdr:spPr>
        <a:xfrm>
          <a:off x="2095500" y="131562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152072</xdr:rowOff>
    </xdr:from>
    <xdr:ext cx="762000" cy="259045"/>
    <xdr:sp macro="" textlink="">
      <xdr:nvSpPr>
        <xdr:cNvPr id="221" name="テキスト ボックス 220">
          <a:extLst>
            <a:ext uri="{FF2B5EF4-FFF2-40B4-BE49-F238E27FC236}">
              <a16:creationId xmlns:a16="http://schemas.microsoft.com/office/drawing/2014/main" id="{97CF54FD-2784-4482-A8E4-2398C5D2214C}"/>
            </a:ext>
          </a:extLst>
        </xdr:cNvPr>
        <xdr:cNvSpPr txBox="1"/>
      </xdr:nvSpPr>
      <xdr:spPr>
        <a:xfrm>
          <a:off x="1781175" y="1294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147760</xdr:rowOff>
    </xdr:from>
    <xdr:to>
      <xdr:col>7</xdr:col>
      <xdr:colOff>31750</xdr:colOff>
      <xdr:row>81</xdr:row>
      <xdr:rowOff>77910</xdr:rowOff>
    </xdr:to>
    <xdr:sp macro="" textlink="">
      <xdr:nvSpPr>
        <xdr:cNvPr id="222" name="楕円 221">
          <a:extLst>
            <a:ext uri="{FF2B5EF4-FFF2-40B4-BE49-F238E27FC236}">
              <a16:creationId xmlns:a16="http://schemas.microsoft.com/office/drawing/2014/main" id="{4AFC6412-DA7D-4A1F-8BCB-9DC3AF3F8731}"/>
            </a:ext>
          </a:extLst>
        </xdr:cNvPr>
        <xdr:cNvSpPr/>
      </xdr:nvSpPr>
      <xdr:spPr>
        <a:xfrm>
          <a:off x="1285875" y="1309858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88087</xdr:rowOff>
    </xdr:from>
    <xdr:ext cx="762000" cy="259045"/>
    <xdr:sp macro="" textlink="">
      <xdr:nvSpPr>
        <xdr:cNvPr id="223" name="テキスト ボックス 222">
          <a:extLst>
            <a:ext uri="{FF2B5EF4-FFF2-40B4-BE49-F238E27FC236}">
              <a16:creationId xmlns:a16="http://schemas.microsoft.com/office/drawing/2014/main" id="{1CD5CCAF-9516-474E-8CF5-8FF7C2AE70C4}"/>
            </a:ext>
          </a:extLst>
        </xdr:cNvPr>
        <xdr:cNvSpPr txBox="1"/>
      </xdr:nvSpPr>
      <xdr:spPr>
        <a:xfrm>
          <a:off x="971550" y="1287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C88BD5B-5754-4AB0-BC30-42241D224EB6}"/>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CB9F4F9-07AC-47EE-8DEA-87B64447404E}"/>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AF5C04A8-703F-44DC-AB77-09391E71D553}"/>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9DCE3A83-1AA2-44DE-8C4A-66767895F477}"/>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F6EC92F1-1246-49CF-9BB8-76A463C44EBA}"/>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515A0EDC-E78C-46BC-99D5-09C756A713E7}"/>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2FC7C748-E5E1-47CA-9930-A66CAB244CA1}"/>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7B598A8F-A332-4B13-9146-E9E84CFBCD79}"/>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78B36A71-9E9D-49E2-8750-9E64D622C347}"/>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770E4D4-A15A-4C9F-9C86-392CFD29856F}"/>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815293D-0986-4204-8FC6-7D268BCC042B}"/>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A3F5BC31-9660-448A-8169-100CC1E2B750}"/>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7289D9F8-57A5-433B-A2EA-9D7826E1D268}"/>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年功的給与上昇の抑制等を目的とした給与構造改革及び地域間・世代間の給与配分の見直し等を柱とした給与制度の総合的見直しの実施など，給与制度の適正化に努めてきた。</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令和元年，令和２年は，任期付職員の採用等に伴い，高校卒の平均給料月額が，経験年数が同じ国の職員と比較し低くなったため，平成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ポイント，令和元年から－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令和４年は，各経験年数階層の変動による指数の上昇に対して，採用・退職による新陳代謝の影響が小幅であったため，令和３年から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今後とも，国や県並びに他市の制度との均衡を踏まえながら，適正な給与制度の構築に努めていく。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5EC3E04F-EB94-4D26-B759-B1EC5BD4A7BB}"/>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E10F1CF-865B-4D44-9E87-EEA2959AD9F5}"/>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E919686E-6F7F-4352-8F6F-23E1C4495985}"/>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114BE797-6582-46F2-8557-367B293943F8}"/>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D80179E0-0906-4D54-9207-8E05369B8E5D}"/>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FB2D6957-BB90-4D18-B0A5-5A674B1BAB76}"/>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51C66116-188E-4025-AA44-08869B191D60}"/>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CF92D43E-D8E9-4BBF-8B66-6E2A859EBF04}"/>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A9FE14FB-DF51-4F68-9CDA-DE075C724F2A}"/>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8097B9D6-D319-48D8-B7A3-25BE710A50B0}"/>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CA909B73-A258-4185-A7C1-890944DA7AB3}"/>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533A7234-00D0-4EC4-8CBF-CE7EC97BE23A}"/>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18041041-C889-434B-9CDF-5199E730A131}"/>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C546EBF5-C92B-4131-B65E-A9A1B7E7C470}"/>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2B5F4A9-2503-4B16-A821-BD9E97F1E46F}"/>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C4212CE-E46F-4E59-B7E8-B9FE75EA67DC}"/>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8A76C31E-5FBA-45DF-9FF5-AA01B4B62CEE}"/>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278B8CB8-64F7-43E6-8527-E9181ADA994B}"/>
            </a:ext>
          </a:extLst>
        </xdr:cNvPr>
        <xdr:cNvCxnSpPr/>
      </xdr:nvCxnSpPr>
      <xdr:spPr>
        <a:xfrm flipV="1">
          <a:off x="15478125" y="13001625"/>
          <a:ext cx="0" cy="1493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D9644FD5-00CE-47F3-8AEC-B3A4A0AFE71F}"/>
            </a:ext>
          </a:extLst>
        </xdr:cNvPr>
        <xdr:cNvSpPr txBox="1"/>
      </xdr:nvSpPr>
      <xdr:spPr>
        <a:xfrm>
          <a:off x="15563850" y="144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F00D78EB-B328-45E7-A6F5-029FC367EC7A}"/>
            </a:ext>
          </a:extLst>
        </xdr:cNvPr>
        <xdr:cNvCxnSpPr/>
      </xdr:nvCxnSpPr>
      <xdr:spPr>
        <a:xfrm>
          <a:off x="15401925" y="1449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5337092A-A465-4596-BD51-B7E973BF2C34}"/>
            </a:ext>
          </a:extLst>
        </xdr:cNvPr>
        <xdr:cNvSpPr txBox="1"/>
      </xdr:nvSpPr>
      <xdr:spPr>
        <a:xfrm>
          <a:off x="1556385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51BDDF7E-743C-46CD-955A-94AF029CDDBB}"/>
            </a:ext>
          </a:extLst>
        </xdr:cNvPr>
        <xdr:cNvCxnSpPr/>
      </xdr:nvCxnSpPr>
      <xdr:spPr>
        <a:xfrm>
          <a:off x="15401925" y="13001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154214</xdr:rowOff>
    </xdr:to>
    <xdr:cxnSp macro="">
      <xdr:nvCxnSpPr>
        <xdr:cNvPr id="259" name="直線コネクタ 258">
          <a:extLst>
            <a:ext uri="{FF2B5EF4-FFF2-40B4-BE49-F238E27FC236}">
              <a16:creationId xmlns:a16="http://schemas.microsoft.com/office/drawing/2014/main" id="{BD632869-3199-4114-898C-3B48407FCB9D}"/>
            </a:ext>
          </a:extLst>
        </xdr:cNvPr>
        <xdr:cNvCxnSpPr/>
      </xdr:nvCxnSpPr>
      <xdr:spPr>
        <a:xfrm>
          <a:off x="14716125" y="14227629"/>
          <a:ext cx="762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7BC79239-2027-4490-811D-C1C8358166DB}"/>
            </a:ext>
          </a:extLst>
        </xdr:cNvPr>
        <xdr:cNvSpPr txBox="1"/>
      </xdr:nvSpPr>
      <xdr:spPr>
        <a:xfrm>
          <a:off x="15563850" y="13671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786A8908-4571-4C77-BDB9-A8965ED0364F}"/>
            </a:ext>
          </a:extLst>
        </xdr:cNvPr>
        <xdr:cNvSpPr/>
      </xdr:nvSpPr>
      <xdr:spPr>
        <a:xfrm>
          <a:off x="15430500" y="1381034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17236</xdr:rowOff>
    </xdr:to>
    <xdr:cxnSp macro="">
      <xdr:nvCxnSpPr>
        <xdr:cNvPr id="262" name="直線コネクタ 261">
          <a:extLst>
            <a:ext uri="{FF2B5EF4-FFF2-40B4-BE49-F238E27FC236}">
              <a16:creationId xmlns:a16="http://schemas.microsoft.com/office/drawing/2014/main" id="{C5E82E12-7ECF-4A97-851C-2FB62315A38D}"/>
            </a:ext>
          </a:extLst>
        </xdr:cNvPr>
        <xdr:cNvCxnSpPr/>
      </xdr:nvCxnSpPr>
      <xdr:spPr>
        <a:xfrm flipV="1">
          <a:off x="13906500" y="14227629"/>
          <a:ext cx="809625"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F52E8CCD-133C-4D3D-83AC-BDE1067AD25E}"/>
            </a:ext>
          </a:extLst>
        </xdr:cNvPr>
        <xdr:cNvSpPr/>
      </xdr:nvSpPr>
      <xdr:spPr>
        <a:xfrm>
          <a:off x="14668500" y="138684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2E89F67A-F857-4426-AF02-C4BECF7B7326}"/>
            </a:ext>
          </a:extLst>
        </xdr:cNvPr>
        <xdr:cNvSpPr txBox="1"/>
      </xdr:nvSpPr>
      <xdr:spPr>
        <a:xfrm>
          <a:off x="14373225" y="1364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86179</xdr:rowOff>
    </xdr:to>
    <xdr:cxnSp macro="">
      <xdr:nvCxnSpPr>
        <xdr:cNvPr id="265" name="直線コネクタ 264">
          <a:extLst>
            <a:ext uri="{FF2B5EF4-FFF2-40B4-BE49-F238E27FC236}">
              <a16:creationId xmlns:a16="http://schemas.microsoft.com/office/drawing/2014/main" id="{AE0D3327-50F6-4834-9EB5-D6D38D8F15F5}"/>
            </a:ext>
          </a:extLst>
        </xdr:cNvPr>
        <xdr:cNvCxnSpPr/>
      </xdr:nvCxnSpPr>
      <xdr:spPr>
        <a:xfrm flipV="1">
          <a:off x="13106400" y="14266636"/>
          <a:ext cx="8001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387006CE-9DB5-4D22-B8EF-307693E838A0}"/>
            </a:ext>
          </a:extLst>
        </xdr:cNvPr>
        <xdr:cNvSpPr/>
      </xdr:nvSpPr>
      <xdr:spPr>
        <a:xfrm>
          <a:off x="13868400" y="138996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A8D18A86-DB47-42BB-A38C-32CD5DA54867}"/>
            </a:ext>
          </a:extLst>
        </xdr:cNvPr>
        <xdr:cNvSpPr txBox="1"/>
      </xdr:nvSpPr>
      <xdr:spPr>
        <a:xfrm>
          <a:off x="13554075" y="1367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86179</xdr:rowOff>
    </xdr:to>
    <xdr:cxnSp macro="">
      <xdr:nvCxnSpPr>
        <xdr:cNvPr id="268" name="直線コネクタ 267">
          <a:extLst>
            <a:ext uri="{FF2B5EF4-FFF2-40B4-BE49-F238E27FC236}">
              <a16:creationId xmlns:a16="http://schemas.microsoft.com/office/drawing/2014/main" id="{DFA938B8-C483-4948-BB22-8CE7B13DE816}"/>
            </a:ext>
          </a:extLst>
        </xdr:cNvPr>
        <xdr:cNvCxnSpPr/>
      </xdr:nvCxnSpPr>
      <xdr:spPr>
        <a:xfrm>
          <a:off x="12296775" y="1433240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A28A1581-ED2D-47F8-8B25-81F3D23015AC}"/>
            </a:ext>
          </a:extLst>
        </xdr:cNvPr>
        <xdr:cNvSpPr/>
      </xdr:nvSpPr>
      <xdr:spPr>
        <a:xfrm>
          <a:off x="13058775" y="139169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B31A9BB3-80B2-4779-A4B4-68593CDDF97D}"/>
            </a:ext>
          </a:extLst>
        </xdr:cNvPr>
        <xdr:cNvSpPr txBox="1"/>
      </xdr:nvSpPr>
      <xdr:spPr>
        <a:xfrm>
          <a:off x="12763500"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1E3ED93E-2CD8-4543-9A6B-8F0A85F43C86}"/>
            </a:ext>
          </a:extLst>
        </xdr:cNvPr>
        <xdr:cNvSpPr/>
      </xdr:nvSpPr>
      <xdr:spPr>
        <a:xfrm>
          <a:off x="12239625" y="1394187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2EF22CE7-88CE-4E6B-8FB3-A86D573D2A07}"/>
            </a:ext>
          </a:extLst>
        </xdr:cNvPr>
        <xdr:cNvSpPr txBox="1"/>
      </xdr:nvSpPr>
      <xdr:spPr>
        <a:xfrm>
          <a:off x="11953875" y="137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53A5CE3-BA3F-4167-B850-7A14814529D9}"/>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68FDF90-0A0E-4916-95DA-1D836F22428E}"/>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F920A89-AAB6-48D4-82A8-96C56E370D86}"/>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5122048-F74E-4F01-8458-E24153DAD5F3}"/>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7A4D78A-2AEA-4B97-8BD1-4421DB68A7C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a:extLst>
            <a:ext uri="{FF2B5EF4-FFF2-40B4-BE49-F238E27FC236}">
              <a16:creationId xmlns:a16="http://schemas.microsoft.com/office/drawing/2014/main" id="{3A004213-F074-4C2B-A055-B21F506FDBB9}"/>
            </a:ext>
          </a:extLst>
        </xdr:cNvPr>
        <xdr:cNvSpPr/>
      </xdr:nvSpPr>
      <xdr:spPr>
        <a:xfrm>
          <a:off x="15430500" y="1419406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a:extLst>
            <a:ext uri="{FF2B5EF4-FFF2-40B4-BE49-F238E27FC236}">
              <a16:creationId xmlns:a16="http://schemas.microsoft.com/office/drawing/2014/main" id="{94C594AF-8834-4BB7-A894-77CF8F776050}"/>
            </a:ext>
          </a:extLst>
        </xdr:cNvPr>
        <xdr:cNvSpPr txBox="1"/>
      </xdr:nvSpPr>
      <xdr:spPr>
        <a:xfrm>
          <a:off x="15563850" y="1416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a:extLst>
            <a:ext uri="{FF2B5EF4-FFF2-40B4-BE49-F238E27FC236}">
              <a16:creationId xmlns:a16="http://schemas.microsoft.com/office/drawing/2014/main" id="{8E4E647F-C5DB-446C-8DBE-2AA9E1EC30CC}"/>
            </a:ext>
          </a:extLst>
        </xdr:cNvPr>
        <xdr:cNvSpPr/>
      </xdr:nvSpPr>
      <xdr:spPr>
        <a:xfrm>
          <a:off x="14668500" y="141704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a:extLst>
            <a:ext uri="{FF2B5EF4-FFF2-40B4-BE49-F238E27FC236}">
              <a16:creationId xmlns:a16="http://schemas.microsoft.com/office/drawing/2014/main" id="{692FD70F-160F-4728-BA8C-B4BADC1285F8}"/>
            </a:ext>
          </a:extLst>
        </xdr:cNvPr>
        <xdr:cNvSpPr txBox="1"/>
      </xdr:nvSpPr>
      <xdr:spPr>
        <a:xfrm>
          <a:off x="14373225" y="1425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a:extLst>
            <a:ext uri="{FF2B5EF4-FFF2-40B4-BE49-F238E27FC236}">
              <a16:creationId xmlns:a16="http://schemas.microsoft.com/office/drawing/2014/main" id="{A9F64ABC-35C3-480C-B621-F4B31B373D79}"/>
            </a:ext>
          </a:extLst>
        </xdr:cNvPr>
        <xdr:cNvSpPr/>
      </xdr:nvSpPr>
      <xdr:spPr>
        <a:xfrm>
          <a:off x="13868400" y="1422853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a:extLst>
            <a:ext uri="{FF2B5EF4-FFF2-40B4-BE49-F238E27FC236}">
              <a16:creationId xmlns:a16="http://schemas.microsoft.com/office/drawing/2014/main" id="{C49CFE55-78A7-483B-BD04-57E03724FE91}"/>
            </a:ext>
          </a:extLst>
        </xdr:cNvPr>
        <xdr:cNvSpPr txBox="1"/>
      </xdr:nvSpPr>
      <xdr:spPr>
        <a:xfrm>
          <a:off x="13554075" y="1429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4" name="楕円 283">
          <a:extLst>
            <a:ext uri="{FF2B5EF4-FFF2-40B4-BE49-F238E27FC236}">
              <a16:creationId xmlns:a16="http://schemas.microsoft.com/office/drawing/2014/main" id="{68BF32DC-5D27-4FE1-B3C3-ECBA2AE57F68}"/>
            </a:ext>
          </a:extLst>
        </xdr:cNvPr>
        <xdr:cNvSpPr/>
      </xdr:nvSpPr>
      <xdr:spPr>
        <a:xfrm>
          <a:off x="13058775" y="142847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FD34C6C7-C551-4B1F-A444-F6137D217DDA}"/>
            </a:ext>
          </a:extLst>
        </xdr:cNvPr>
        <xdr:cNvSpPr txBox="1"/>
      </xdr:nvSpPr>
      <xdr:spPr>
        <a:xfrm>
          <a:off x="12763500" y="1437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6" name="楕円 285">
          <a:extLst>
            <a:ext uri="{FF2B5EF4-FFF2-40B4-BE49-F238E27FC236}">
              <a16:creationId xmlns:a16="http://schemas.microsoft.com/office/drawing/2014/main" id="{B8DDFB17-9242-4F3D-B5F3-8C69648BFBE6}"/>
            </a:ext>
          </a:extLst>
        </xdr:cNvPr>
        <xdr:cNvSpPr/>
      </xdr:nvSpPr>
      <xdr:spPr>
        <a:xfrm>
          <a:off x="12239625" y="1428477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13BC15A1-1E34-4C61-B4BC-C33144E8EEAB}"/>
            </a:ext>
          </a:extLst>
        </xdr:cNvPr>
        <xdr:cNvSpPr txBox="1"/>
      </xdr:nvSpPr>
      <xdr:spPr>
        <a:xfrm>
          <a:off x="11953875" y="1437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79F8B6B9-8D36-4388-A773-29AF149453C0}"/>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2B7CEC40-8C5B-48B6-ADF3-50BEE1E93CFE}"/>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8C907D31-023C-467C-9809-179E44F6CC9C}"/>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A1757B62-AC5A-4954-A79E-078C11633239}"/>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E664C069-8D2F-4E98-BD0B-49F392E11145}"/>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90DE8CDB-524A-480D-ACB7-6878DE80DDC9}"/>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B3B044A-AA05-4B4C-BEF2-8E00F8AD099F}"/>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B32712E3-1421-440F-97F2-FC84CDF5677A}"/>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6445E497-225B-434B-9D0D-16CA749D870F}"/>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88FC9F7E-6038-43F0-B456-EBF480AF4991}"/>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FAF5ACA1-0A1D-4BE6-8863-6112A8CE63B0}"/>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ABE7C94C-0DBE-4B68-AD20-83BA4AD22F50}"/>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2C551E45-A0D2-4052-AC3D-451DB4271853}"/>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月に策定した「組織整備・定員適正化に関する方針」に基づき，外部委託等の推進，事務・事業の見直しの推進，職員配置の重点化・最適化などに取り組んできた結果，令和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人となっている。今後も「組織整備・定員管理に関する方針」に基づき，民間活力やデジタルの活用などによる業務執行の抜本的見直しや効率化の継続的な取組を行いつつ，市民ニーズの増加・多様化への的確な対応に向けた体制を整備するため，必要な人員を精査し，確保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4040D11D-8290-4EF2-9E27-DBBEFAD0870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ABD40B4F-D4B4-4810-A097-A4D92B6E215D}"/>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1AF3AE81-94B7-4255-9EB9-E7F2D755BACB}"/>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E5FDC8AF-EE7E-406A-AC21-E9406B37BC44}"/>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9DA3C580-E7C3-450F-9568-E36356130402}"/>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1A87335D-1268-4127-B11C-F9FE2E617A16}"/>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823D2168-2039-4292-89FB-E87A35EA08E5}"/>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AB2A1D01-B95F-47D2-880E-AD92A10DF1AA}"/>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FE89FE6D-A29E-4125-81DE-5BFCF13F00E9}"/>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D94747C3-359F-473B-803A-BB65CACCC451}"/>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EA11617C-CAD6-4113-8857-A3951A90116E}"/>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3CF0803E-B00D-47C3-BA4D-B61B231AE76E}"/>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57D2CE21-6AA6-4A5E-BDB7-77DCFC93ADBA}"/>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340F06B5-6DD4-4CF8-A063-4A3811105768}"/>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1A498AED-6EDD-42E2-9E87-7F35C2298407}"/>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54A70C01-335D-4448-946F-F10BFCE89FA4}"/>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A9EBD5C5-9E4F-47BF-9E2D-1F33A720C1C6}"/>
            </a:ext>
          </a:extLst>
        </xdr:cNvPr>
        <xdr:cNvCxnSpPr/>
      </xdr:nvCxnSpPr>
      <xdr:spPr>
        <a:xfrm flipV="1">
          <a:off x="15478125" y="9394613"/>
          <a:ext cx="0" cy="1466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4F7D8028-3260-46F6-8FA5-258F52D98C32}"/>
            </a:ext>
          </a:extLst>
        </xdr:cNvPr>
        <xdr:cNvSpPr txBox="1"/>
      </xdr:nvSpPr>
      <xdr:spPr>
        <a:xfrm>
          <a:off x="15563850" y="108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CDCDC919-C139-4FE4-89F4-1B010B1B6928}"/>
            </a:ext>
          </a:extLst>
        </xdr:cNvPr>
        <xdr:cNvCxnSpPr/>
      </xdr:nvCxnSpPr>
      <xdr:spPr>
        <a:xfrm>
          <a:off x="15401925" y="108614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4EF43139-51BF-4F0A-A056-86D2624FF222}"/>
            </a:ext>
          </a:extLst>
        </xdr:cNvPr>
        <xdr:cNvSpPr txBox="1"/>
      </xdr:nvSpPr>
      <xdr:spPr>
        <a:xfrm>
          <a:off x="15563850" y="91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E5173C41-7EF0-4FA4-98FA-F866295C5CBC}"/>
            </a:ext>
          </a:extLst>
        </xdr:cNvPr>
        <xdr:cNvCxnSpPr/>
      </xdr:nvCxnSpPr>
      <xdr:spPr>
        <a:xfrm>
          <a:off x="15401925" y="93946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1270</xdr:rowOff>
    </xdr:to>
    <xdr:cxnSp macro="">
      <xdr:nvCxnSpPr>
        <xdr:cNvPr id="322" name="直線コネクタ 321">
          <a:extLst>
            <a:ext uri="{FF2B5EF4-FFF2-40B4-BE49-F238E27FC236}">
              <a16:creationId xmlns:a16="http://schemas.microsoft.com/office/drawing/2014/main" id="{33BD4474-1F9F-4298-9B1E-8BA3D8AF7B71}"/>
            </a:ext>
          </a:extLst>
        </xdr:cNvPr>
        <xdr:cNvCxnSpPr/>
      </xdr:nvCxnSpPr>
      <xdr:spPr>
        <a:xfrm>
          <a:off x="14716125" y="9715077"/>
          <a:ext cx="762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A420D85-C0E1-4392-8B19-3F7BEAD774D5}"/>
            </a:ext>
          </a:extLst>
        </xdr:cNvPr>
        <xdr:cNvSpPr txBox="1"/>
      </xdr:nvSpPr>
      <xdr:spPr>
        <a:xfrm>
          <a:off x="15563850" y="9918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D4CCB703-BBC1-449D-B027-9DBBDA35268E}"/>
            </a:ext>
          </a:extLst>
        </xdr:cNvPr>
        <xdr:cNvSpPr/>
      </xdr:nvSpPr>
      <xdr:spPr>
        <a:xfrm>
          <a:off x="15430500" y="99428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164677</xdr:rowOff>
    </xdr:to>
    <xdr:cxnSp macro="">
      <xdr:nvCxnSpPr>
        <xdr:cNvPr id="325" name="直線コネクタ 324">
          <a:extLst>
            <a:ext uri="{FF2B5EF4-FFF2-40B4-BE49-F238E27FC236}">
              <a16:creationId xmlns:a16="http://schemas.microsoft.com/office/drawing/2014/main" id="{F45A08FC-69C4-44A2-950E-7FA1A731460B}"/>
            </a:ext>
          </a:extLst>
        </xdr:cNvPr>
        <xdr:cNvCxnSpPr/>
      </xdr:nvCxnSpPr>
      <xdr:spPr>
        <a:xfrm>
          <a:off x="13906500" y="9706187"/>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F8A5EE03-BF6B-467C-BF09-0389CA6EDF69}"/>
            </a:ext>
          </a:extLst>
        </xdr:cNvPr>
        <xdr:cNvSpPr/>
      </xdr:nvSpPr>
      <xdr:spPr>
        <a:xfrm>
          <a:off x="14668500" y="992272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3FE06DA8-7937-4AB9-960B-47DF1B648836}"/>
            </a:ext>
          </a:extLst>
        </xdr:cNvPr>
        <xdr:cNvSpPr txBox="1"/>
      </xdr:nvSpPr>
      <xdr:spPr>
        <a:xfrm>
          <a:off x="14373225" y="1001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152612</xdr:rowOff>
    </xdr:to>
    <xdr:cxnSp macro="">
      <xdr:nvCxnSpPr>
        <xdr:cNvPr id="328" name="直線コネクタ 327">
          <a:extLst>
            <a:ext uri="{FF2B5EF4-FFF2-40B4-BE49-F238E27FC236}">
              <a16:creationId xmlns:a16="http://schemas.microsoft.com/office/drawing/2014/main" id="{933A3C24-9EE8-4FF6-BB03-8A35B90E31BC}"/>
            </a:ext>
          </a:extLst>
        </xdr:cNvPr>
        <xdr:cNvCxnSpPr/>
      </xdr:nvCxnSpPr>
      <xdr:spPr>
        <a:xfrm>
          <a:off x="13106400" y="9694969"/>
          <a:ext cx="8001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F89FFFC2-2EDE-4439-8B8A-3D0871AE5370}"/>
            </a:ext>
          </a:extLst>
        </xdr:cNvPr>
        <xdr:cNvSpPr/>
      </xdr:nvSpPr>
      <xdr:spPr>
        <a:xfrm>
          <a:off x="13868400" y="99066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E9E0A221-EFF1-4ED6-B498-E1BDE5B94AA7}"/>
            </a:ext>
          </a:extLst>
        </xdr:cNvPr>
        <xdr:cNvSpPr txBox="1"/>
      </xdr:nvSpPr>
      <xdr:spPr>
        <a:xfrm>
          <a:off x="13554075" y="999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144569</xdr:rowOff>
    </xdr:to>
    <xdr:cxnSp macro="">
      <xdr:nvCxnSpPr>
        <xdr:cNvPr id="331" name="直線コネクタ 330">
          <a:extLst>
            <a:ext uri="{FF2B5EF4-FFF2-40B4-BE49-F238E27FC236}">
              <a16:creationId xmlns:a16="http://schemas.microsoft.com/office/drawing/2014/main" id="{53DC5A76-4E07-4159-8EB8-5E173C457C31}"/>
            </a:ext>
          </a:extLst>
        </xdr:cNvPr>
        <xdr:cNvCxnSpPr/>
      </xdr:nvCxnSpPr>
      <xdr:spPr>
        <a:xfrm>
          <a:off x="12296775" y="9674860"/>
          <a:ext cx="809625"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FB737BA3-BBAE-40A4-AF7C-733D452F8483}"/>
            </a:ext>
          </a:extLst>
        </xdr:cNvPr>
        <xdr:cNvSpPr/>
      </xdr:nvSpPr>
      <xdr:spPr>
        <a:xfrm>
          <a:off x="13058775" y="988652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FAA70E63-3C92-4744-8233-F7E3B0712C51}"/>
            </a:ext>
          </a:extLst>
        </xdr:cNvPr>
        <xdr:cNvSpPr txBox="1"/>
      </xdr:nvSpPr>
      <xdr:spPr>
        <a:xfrm>
          <a:off x="12763500" y="997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85CE576F-2FC3-4422-95DE-01A2A6D4905E}"/>
            </a:ext>
          </a:extLst>
        </xdr:cNvPr>
        <xdr:cNvSpPr/>
      </xdr:nvSpPr>
      <xdr:spPr>
        <a:xfrm>
          <a:off x="12239625" y="98742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71DF02E1-983A-440F-A309-6EBDFFA1213C}"/>
            </a:ext>
          </a:extLst>
        </xdr:cNvPr>
        <xdr:cNvSpPr txBox="1"/>
      </xdr:nvSpPr>
      <xdr:spPr>
        <a:xfrm>
          <a:off x="11953875"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ADAA762-A318-47EB-B32C-A8A35B026E1D}"/>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59C9703-8ACD-4405-B322-819425A0674B}"/>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074CAC9-1507-4F26-A42D-D69CE47D9C6A}"/>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977A53C-5182-4897-92FE-75D8E3CAAB07}"/>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EB71505-5077-4A45-8B74-37BBF8418774}"/>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a:extLst>
            <a:ext uri="{FF2B5EF4-FFF2-40B4-BE49-F238E27FC236}">
              <a16:creationId xmlns:a16="http://schemas.microsoft.com/office/drawing/2014/main" id="{4DEE68A1-AEF7-4449-A08C-8925C2BEF629}"/>
            </a:ext>
          </a:extLst>
        </xdr:cNvPr>
        <xdr:cNvSpPr/>
      </xdr:nvSpPr>
      <xdr:spPr>
        <a:xfrm>
          <a:off x="15430500" y="96786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a:extLst>
            <a:ext uri="{FF2B5EF4-FFF2-40B4-BE49-F238E27FC236}">
              <a16:creationId xmlns:a16="http://schemas.microsoft.com/office/drawing/2014/main" id="{8263F37C-7B0F-4128-972D-973B3B6EAFD6}"/>
            </a:ext>
          </a:extLst>
        </xdr:cNvPr>
        <xdr:cNvSpPr txBox="1"/>
      </xdr:nvSpPr>
      <xdr:spPr>
        <a:xfrm>
          <a:off x="15563850" y="953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3" name="楕円 342">
          <a:extLst>
            <a:ext uri="{FF2B5EF4-FFF2-40B4-BE49-F238E27FC236}">
              <a16:creationId xmlns:a16="http://schemas.microsoft.com/office/drawing/2014/main" id="{5A6400E0-3AF4-429A-9DD4-4B19DDCEEBAE}"/>
            </a:ext>
          </a:extLst>
        </xdr:cNvPr>
        <xdr:cNvSpPr/>
      </xdr:nvSpPr>
      <xdr:spPr>
        <a:xfrm>
          <a:off x="14668500" y="96674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4" name="テキスト ボックス 343">
          <a:extLst>
            <a:ext uri="{FF2B5EF4-FFF2-40B4-BE49-F238E27FC236}">
              <a16:creationId xmlns:a16="http://schemas.microsoft.com/office/drawing/2014/main" id="{9D354B47-2B21-4F9F-86BE-602D58D8063E}"/>
            </a:ext>
          </a:extLst>
        </xdr:cNvPr>
        <xdr:cNvSpPr txBox="1"/>
      </xdr:nvSpPr>
      <xdr:spPr>
        <a:xfrm>
          <a:off x="14373225" y="944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5" name="楕円 344">
          <a:extLst>
            <a:ext uri="{FF2B5EF4-FFF2-40B4-BE49-F238E27FC236}">
              <a16:creationId xmlns:a16="http://schemas.microsoft.com/office/drawing/2014/main" id="{55FCE50E-5169-49A9-B6F4-13B91EF80C6E}"/>
            </a:ext>
          </a:extLst>
        </xdr:cNvPr>
        <xdr:cNvSpPr/>
      </xdr:nvSpPr>
      <xdr:spPr>
        <a:xfrm>
          <a:off x="13868400" y="96585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6" name="テキスト ボックス 345">
          <a:extLst>
            <a:ext uri="{FF2B5EF4-FFF2-40B4-BE49-F238E27FC236}">
              <a16:creationId xmlns:a16="http://schemas.microsoft.com/office/drawing/2014/main" id="{8B8EEFE2-CDC4-40C4-AEEB-21C68796677A}"/>
            </a:ext>
          </a:extLst>
        </xdr:cNvPr>
        <xdr:cNvSpPr txBox="1"/>
      </xdr:nvSpPr>
      <xdr:spPr>
        <a:xfrm>
          <a:off x="13554075" y="943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7" name="楕円 346">
          <a:extLst>
            <a:ext uri="{FF2B5EF4-FFF2-40B4-BE49-F238E27FC236}">
              <a16:creationId xmlns:a16="http://schemas.microsoft.com/office/drawing/2014/main" id="{BBC4CB1D-DE8E-45A8-8BF9-A303BA5338E0}"/>
            </a:ext>
          </a:extLst>
        </xdr:cNvPr>
        <xdr:cNvSpPr/>
      </xdr:nvSpPr>
      <xdr:spPr>
        <a:xfrm>
          <a:off x="13058775" y="96473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48" name="テキスト ボックス 347">
          <a:extLst>
            <a:ext uri="{FF2B5EF4-FFF2-40B4-BE49-F238E27FC236}">
              <a16:creationId xmlns:a16="http://schemas.microsoft.com/office/drawing/2014/main" id="{CFF8A6C1-E564-403C-9303-88C25EB32C3E}"/>
            </a:ext>
          </a:extLst>
        </xdr:cNvPr>
        <xdr:cNvSpPr txBox="1"/>
      </xdr:nvSpPr>
      <xdr:spPr>
        <a:xfrm>
          <a:off x="12763500" y="94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9" name="楕円 348">
          <a:extLst>
            <a:ext uri="{FF2B5EF4-FFF2-40B4-BE49-F238E27FC236}">
              <a16:creationId xmlns:a16="http://schemas.microsoft.com/office/drawing/2014/main" id="{31BB02C0-ED16-4AF2-A5E2-58812C74D492}"/>
            </a:ext>
          </a:extLst>
        </xdr:cNvPr>
        <xdr:cNvSpPr/>
      </xdr:nvSpPr>
      <xdr:spPr>
        <a:xfrm>
          <a:off x="12239625" y="96272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0" name="テキスト ボックス 349">
          <a:extLst>
            <a:ext uri="{FF2B5EF4-FFF2-40B4-BE49-F238E27FC236}">
              <a16:creationId xmlns:a16="http://schemas.microsoft.com/office/drawing/2014/main" id="{FDCDB91A-6202-4D83-BF25-5AB1544D129E}"/>
            </a:ext>
          </a:extLst>
        </xdr:cNvPr>
        <xdr:cNvSpPr txBox="1"/>
      </xdr:nvSpPr>
      <xdr:spPr>
        <a:xfrm>
          <a:off x="11953875" y="940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4B7EE79E-1F3C-40A4-9980-4AE267C15F2F}"/>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D410AD5-0C51-496E-B118-6D6454715344}"/>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6293712E-8E20-45A6-8123-421563676042}"/>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3E443F51-3D3C-46F5-9471-44D058A6DF1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144A3AFC-24A1-4E66-A0D7-DFDDDA8058C6}"/>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3CABA730-C048-493E-A242-ACD03043E3A4}"/>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54A1AD54-7147-4B4F-BD11-7D3DBF580921}"/>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B61F36D4-B171-4A0E-A365-5620A9FD4F14}"/>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7335F70-2188-4209-8C9A-89B0D8E5A158}"/>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E1B43F4F-512D-4DEF-B43A-681189ACA177}"/>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930416AC-5182-4D78-9287-1D0F7A7DE6A4}"/>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85515AD-D9F2-4388-9EA6-ADBC4899C305}"/>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1D31D0A1-F625-46B9-9668-27F3A762D7BC}"/>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実質公債費比率は，元利償還金が減少したことにより，前年度から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ポイント向上し，引き続き早期健全化基準を下回っていることから健全な状況にある。</a:t>
          </a:r>
        </a:p>
        <a:p>
          <a:r>
            <a:rPr kumimoji="1" lang="ja-JP" altLang="en-US" sz="1300">
              <a:latin typeface="ＭＳ Ｐゴシック" panose="020B0600070205080204" pitchFamily="50" charset="-128"/>
              <a:ea typeface="ＭＳ Ｐゴシック" panose="020B0600070205080204" pitchFamily="50" charset="-128"/>
            </a:rPr>
            <a:t>　今後も，地方債の残高目標を踏まえた活用を図るなど，引き続き財政の健全性と長期安定性の確保に努めていく。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43A69398-E3D2-4036-9988-7809B692CF80}"/>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4B737E7B-7D6C-49B9-AB1B-F8E15979844C}"/>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85E34E97-760C-4979-9C59-572E7F2A93DC}"/>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950BCFF7-C4E5-44D6-8D43-8C94778753CC}"/>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D9917CD4-8190-40DE-922A-C4791D78AD1B}"/>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17A2EE4F-65F8-4E23-9BCD-2A3686A71922}"/>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DF4A5B75-B635-43ED-8410-5ADA70FBA831}"/>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BE9AB361-688B-4C63-A2D4-470146E6EE6B}"/>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4D1130B1-8142-41DB-A1C7-9D9E6654AE87}"/>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BAE27652-51DA-4BD9-8A10-A4C9B6E36FE6}"/>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EAFEC0A7-FE8B-4185-944E-CB15D790278F}"/>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830DC2F-7826-41C0-8761-523424C806C8}"/>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90DE6BAC-41C8-45C9-BD48-6ACF705595BD}"/>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E96E2AD4-5585-4097-A5EF-FE25F8321080}"/>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0570DAE-B7EF-4C4A-9490-ACBB7EBEDBD2}"/>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F1EE4A35-A130-41A9-BAB6-5E66C74907ED}"/>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82E7FA3A-C2C5-42B7-B71E-67D09BC5FAC2}"/>
            </a:ext>
          </a:extLst>
        </xdr:cNvPr>
        <xdr:cNvCxnSpPr/>
      </xdr:nvCxnSpPr>
      <xdr:spPr>
        <a:xfrm flipV="1">
          <a:off x="15478125" y="5972477"/>
          <a:ext cx="0" cy="15165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F60EB50F-1720-41DE-928E-952F32A23E01}"/>
            </a:ext>
          </a:extLst>
        </xdr:cNvPr>
        <xdr:cNvSpPr txBox="1"/>
      </xdr:nvSpPr>
      <xdr:spPr>
        <a:xfrm>
          <a:off x="15563850" y="745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70701F87-CE45-4E07-B1B6-388760174B76}"/>
            </a:ext>
          </a:extLst>
        </xdr:cNvPr>
        <xdr:cNvCxnSpPr/>
      </xdr:nvCxnSpPr>
      <xdr:spPr>
        <a:xfrm>
          <a:off x="15401925" y="74890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A4BEC100-D179-4758-B72C-DA80CD98CF72}"/>
            </a:ext>
          </a:extLst>
        </xdr:cNvPr>
        <xdr:cNvSpPr txBox="1"/>
      </xdr:nvSpPr>
      <xdr:spPr>
        <a:xfrm>
          <a:off x="15563850" y="573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E5735E0B-E0C6-4205-90EE-5D43050212B5}"/>
            </a:ext>
          </a:extLst>
        </xdr:cNvPr>
        <xdr:cNvCxnSpPr/>
      </xdr:nvCxnSpPr>
      <xdr:spPr>
        <a:xfrm>
          <a:off x="15401925" y="59724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81038</xdr:rowOff>
    </xdr:to>
    <xdr:cxnSp macro="">
      <xdr:nvCxnSpPr>
        <xdr:cNvPr id="385" name="直線コネクタ 384">
          <a:extLst>
            <a:ext uri="{FF2B5EF4-FFF2-40B4-BE49-F238E27FC236}">
              <a16:creationId xmlns:a16="http://schemas.microsoft.com/office/drawing/2014/main" id="{71A0EAD4-34FF-4344-A83F-EDAF12F6CFDB}"/>
            </a:ext>
          </a:extLst>
        </xdr:cNvPr>
        <xdr:cNvCxnSpPr/>
      </xdr:nvCxnSpPr>
      <xdr:spPr>
        <a:xfrm flipV="1">
          <a:off x="14716125" y="6535057"/>
          <a:ext cx="762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DE7C7FFE-C172-4AB9-92F9-09C8952B6A71}"/>
            </a:ext>
          </a:extLst>
        </xdr:cNvPr>
        <xdr:cNvSpPr txBox="1"/>
      </xdr:nvSpPr>
      <xdr:spPr>
        <a:xfrm>
          <a:off x="15563850" y="6602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8A9789C-7DD3-4BD9-9742-642A7BC1D125}"/>
            </a:ext>
          </a:extLst>
        </xdr:cNvPr>
        <xdr:cNvSpPr/>
      </xdr:nvSpPr>
      <xdr:spPr>
        <a:xfrm>
          <a:off x="15430500" y="663680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115509</xdr:rowOff>
    </xdr:to>
    <xdr:cxnSp macro="">
      <xdr:nvCxnSpPr>
        <xdr:cNvPr id="388" name="直線コネクタ 387">
          <a:extLst>
            <a:ext uri="{FF2B5EF4-FFF2-40B4-BE49-F238E27FC236}">
              <a16:creationId xmlns:a16="http://schemas.microsoft.com/office/drawing/2014/main" id="{65F363D2-4227-487D-81E1-434CD2B7ABAA}"/>
            </a:ext>
          </a:extLst>
        </xdr:cNvPr>
        <xdr:cNvCxnSpPr/>
      </xdr:nvCxnSpPr>
      <xdr:spPr>
        <a:xfrm flipV="1">
          <a:off x="13906500" y="6561213"/>
          <a:ext cx="809625"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BDBF3199-709A-41F5-A47F-6DEE322794BD}"/>
            </a:ext>
          </a:extLst>
        </xdr:cNvPr>
        <xdr:cNvSpPr/>
      </xdr:nvSpPr>
      <xdr:spPr>
        <a:xfrm>
          <a:off x="14668500" y="663680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A4B91A41-A78A-426F-82C8-E073C078947B}"/>
            </a:ext>
          </a:extLst>
        </xdr:cNvPr>
        <xdr:cNvSpPr txBox="1"/>
      </xdr:nvSpPr>
      <xdr:spPr>
        <a:xfrm>
          <a:off x="14373225" y="670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41</xdr:row>
      <xdr:rowOff>47474</xdr:rowOff>
    </xdr:to>
    <xdr:cxnSp macro="">
      <xdr:nvCxnSpPr>
        <xdr:cNvPr id="391" name="直線コネクタ 390">
          <a:extLst>
            <a:ext uri="{FF2B5EF4-FFF2-40B4-BE49-F238E27FC236}">
              <a16:creationId xmlns:a16="http://schemas.microsoft.com/office/drawing/2014/main" id="{AA0CA852-E8DA-4589-A37F-1F5140A7095F}"/>
            </a:ext>
          </a:extLst>
        </xdr:cNvPr>
        <xdr:cNvCxnSpPr/>
      </xdr:nvCxnSpPr>
      <xdr:spPr>
        <a:xfrm flipV="1">
          <a:off x="13106400" y="6592509"/>
          <a:ext cx="800100" cy="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A1E6C5B0-2DF7-4D7B-B013-BB09DC08E596}"/>
            </a:ext>
          </a:extLst>
        </xdr:cNvPr>
        <xdr:cNvSpPr/>
      </xdr:nvSpPr>
      <xdr:spPr>
        <a:xfrm>
          <a:off x="13868400" y="66502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CA757CFE-DB8C-4136-A0E4-153CE73B6C66}"/>
            </a:ext>
          </a:extLst>
        </xdr:cNvPr>
        <xdr:cNvSpPr txBox="1"/>
      </xdr:nvSpPr>
      <xdr:spPr>
        <a:xfrm>
          <a:off x="13554075" y="673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47474</xdr:rowOff>
    </xdr:to>
    <xdr:cxnSp macro="">
      <xdr:nvCxnSpPr>
        <xdr:cNvPr id="394" name="直線コネクタ 393">
          <a:extLst>
            <a:ext uri="{FF2B5EF4-FFF2-40B4-BE49-F238E27FC236}">
              <a16:creationId xmlns:a16="http://schemas.microsoft.com/office/drawing/2014/main" id="{D5B275CF-969F-464E-8E55-652B8B7DBE9A}"/>
            </a:ext>
          </a:extLst>
        </xdr:cNvPr>
        <xdr:cNvCxnSpPr/>
      </xdr:nvCxnSpPr>
      <xdr:spPr>
        <a:xfrm>
          <a:off x="12296775" y="668957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61AE087-4ED4-4E38-BFD1-5C5951E826E8}"/>
            </a:ext>
          </a:extLst>
        </xdr:cNvPr>
        <xdr:cNvSpPr/>
      </xdr:nvSpPr>
      <xdr:spPr>
        <a:xfrm>
          <a:off x="13058775" y="66847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2101764C-4B73-4898-A58F-01F5FBE730DA}"/>
            </a:ext>
          </a:extLst>
        </xdr:cNvPr>
        <xdr:cNvSpPr txBox="1"/>
      </xdr:nvSpPr>
      <xdr:spPr>
        <a:xfrm>
          <a:off x="127635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433F18DC-FE93-4D18-A1B6-82875DA3F20E}"/>
            </a:ext>
          </a:extLst>
        </xdr:cNvPr>
        <xdr:cNvSpPr/>
      </xdr:nvSpPr>
      <xdr:spPr>
        <a:xfrm>
          <a:off x="1223962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3B6F3AF2-93E0-494C-898C-6127429DA4D4}"/>
            </a:ext>
          </a:extLst>
        </xdr:cNvPr>
        <xdr:cNvSpPr txBox="1"/>
      </xdr:nvSpPr>
      <xdr:spPr>
        <a:xfrm>
          <a:off x="11953875"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72E4A67-B29A-44E0-8F17-1D33661E571F}"/>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ED3002D-3719-4FB8-BCB4-75985C964C70}"/>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1F288AF-71E5-4CCA-8C8B-D069114C0197}"/>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BC5C70A-8182-430C-8E27-7C95DB7E8736}"/>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8ACDDD9-0124-484E-BEB9-C517C35F70C8}"/>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4" name="楕円 403">
          <a:extLst>
            <a:ext uri="{FF2B5EF4-FFF2-40B4-BE49-F238E27FC236}">
              <a16:creationId xmlns:a16="http://schemas.microsoft.com/office/drawing/2014/main" id="{6E33FFC7-FEDE-4A12-9F12-6350DD9C3B60}"/>
            </a:ext>
          </a:extLst>
        </xdr:cNvPr>
        <xdr:cNvSpPr/>
      </xdr:nvSpPr>
      <xdr:spPr>
        <a:xfrm>
          <a:off x="15430500" y="64874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5" name="公債費負担の状況該当値テキスト">
          <a:extLst>
            <a:ext uri="{FF2B5EF4-FFF2-40B4-BE49-F238E27FC236}">
              <a16:creationId xmlns:a16="http://schemas.microsoft.com/office/drawing/2014/main" id="{CF7648B6-AED4-4CBE-916A-F40E7C70053F}"/>
            </a:ext>
          </a:extLst>
        </xdr:cNvPr>
        <xdr:cNvSpPr txBox="1"/>
      </xdr:nvSpPr>
      <xdr:spPr>
        <a:xfrm>
          <a:off x="15563850" y="63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6" name="楕円 405">
          <a:extLst>
            <a:ext uri="{FF2B5EF4-FFF2-40B4-BE49-F238E27FC236}">
              <a16:creationId xmlns:a16="http://schemas.microsoft.com/office/drawing/2014/main" id="{22CF0B80-5DD6-40B4-8E82-9D2BA2B592B9}"/>
            </a:ext>
          </a:extLst>
        </xdr:cNvPr>
        <xdr:cNvSpPr/>
      </xdr:nvSpPr>
      <xdr:spPr>
        <a:xfrm>
          <a:off x="14668500" y="650406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407" name="テキスト ボックス 406">
          <a:extLst>
            <a:ext uri="{FF2B5EF4-FFF2-40B4-BE49-F238E27FC236}">
              <a16:creationId xmlns:a16="http://schemas.microsoft.com/office/drawing/2014/main" id="{83B13AF8-EA80-4006-AB8B-614AE61E7624}"/>
            </a:ext>
          </a:extLst>
        </xdr:cNvPr>
        <xdr:cNvSpPr txBox="1"/>
      </xdr:nvSpPr>
      <xdr:spPr>
        <a:xfrm>
          <a:off x="14373225" y="629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8" name="楕円 407">
          <a:extLst>
            <a:ext uri="{FF2B5EF4-FFF2-40B4-BE49-F238E27FC236}">
              <a16:creationId xmlns:a16="http://schemas.microsoft.com/office/drawing/2014/main" id="{CEE18CD2-CAE2-4F8F-B639-FEF6CCB49BCD}"/>
            </a:ext>
          </a:extLst>
        </xdr:cNvPr>
        <xdr:cNvSpPr/>
      </xdr:nvSpPr>
      <xdr:spPr>
        <a:xfrm>
          <a:off x="13868400" y="654488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5036</xdr:rowOff>
    </xdr:from>
    <xdr:ext cx="762000" cy="259045"/>
    <xdr:sp macro="" textlink="">
      <xdr:nvSpPr>
        <xdr:cNvPr id="409" name="テキスト ボックス 408">
          <a:extLst>
            <a:ext uri="{FF2B5EF4-FFF2-40B4-BE49-F238E27FC236}">
              <a16:creationId xmlns:a16="http://schemas.microsoft.com/office/drawing/2014/main" id="{52C3923B-67FD-4369-AA02-060F73707AD6}"/>
            </a:ext>
          </a:extLst>
        </xdr:cNvPr>
        <xdr:cNvSpPr txBox="1"/>
      </xdr:nvSpPr>
      <xdr:spPr>
        <a:xfrm>
          <a:off x="13554075" y="6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10" name="楕円 409">
          <a:extLst>
            <a:ext uri="{FF2B5EF4-FFF2-40B4-BE49-F238E27FC236}">
              <a16:creationId xmlns:a16="http://schemas.microsoft.com/office/drawing/2014/main" id="{19D948C4-4DBC-4DEA-9A63-478C99C46654}"/>
            </a:ext>
          </a:extLst>
        </xdr:cNvPr>
        <xdr:cNvSpPr/>
      </xdr:nvSpPr>
      <xdr:spPr>
        <a:xfrm>
          <a:off x="13058775" y="66419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411" name="テキスト ボックス 410">
          <a:extLst>
            <a:ext uri="{FF2B5EF4-FFF2-40B4-BE49-F238E27FC236}">
              <a16:creationId xmlns:a16="http://schemas.microsoft.com/office/drawing/2014/main" id="{C70E5F59-AC24-4FA0-BE70-A1B5DAE125D5}"/>
            </a:ext>
          </a:extLst>
        </xdr:cNvPr>
        <xdr:cNvSpPr txBox="1"/>
      </xdr:nvSpPr>
      <xdr:spPr>
        <a:xfrm>
          <a:off x="12763500" y="642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2" name="楕円 411">
          <a:extLst>
            <a:ext uri="{FF2B5EF4-FFF2-40B4-BE49-F238E27FC236}">
              <a16:creationId xmlns:a16="http://schemas.microsoft.com/office/drawing/2014/main" id="{D8AB6D38-FBC2-45F0-A50F-1A92CFA75033}"/>
            </a:ext>
          </a:extLst>
        </xdr:cNvPr>
        <xdr:cNvSpPr/>
      </xdr:nvSpPr>
      <xdr:spPr>
        <a:xfrm>
          <a:off x="12239625" y="66419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3" name="テキスト ボックス 412">
          <a:extLst>
            <a:ext uri="{FF2B5EF4-FFF2-40B4-BE49-F238E27FC236}">
              <a16:creationId xmlns:a16="http://schemas.microsoft.com/office/drawing/2014/main" id="{D728353A-97D6-48F7-8DFC-2449AAAA321D}"/>
            </a:ext>
          </a:extLst>
        </xdr:cNvPr>
        <xdr:cNvSpPr txBox="1"/>
      </xdr:nvSpPr>
      <xdr:spPr>
        <a:xfrm>
          <a:off x="11953875" y="642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2DBBB94-3255-4501-8C29-597C84973255}"/>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FBF23D78-7C23-4BFE-A9B8-AA5D753914ED}"/>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AEA09BFC-009E-422F-AC6C-74C815FA2E63}"/>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9978A287-B57D-4ABE-870E-3796D1406FF3}"/>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004F5A8-ABB2-4DD6-A202-5E40C2F7B5E1}"/>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1D16E76-6385-4BD9-B066-5E1995CCA176}"/>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30F532CB-093A-4814-B293-24148CEE76E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6D353AD-1D1C-487D-B433-F380FB52382A}"/>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9F7A6EB0-EDEC-49C5-985D-6873440E3257}"/>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46E920F-4678-4239-B0F4-490DE0CFB5C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F72B43A-D82E-436D-8909-F3BE533C81F3}"/>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C0E77554-E34A-4FC8-97FA-CE87B16E2C4D}"/>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4949A6D6-947A-47DE-B776-3445E14DE016}"/>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将来負担比率は，臨時財政対策債の発行額や大型建設事業の実施に伴う市債現在高の増加や，学校給食施設空調設備導入に係る債務負担行為の設定により，前年度から</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ポイント上昇したが，引き続き早期健全化基準を下回っていることから健全な状況にある。</a:t>
          </a:r>
        </a:p>
        <a:p>
          <a:r>
            <a:rPr kumimoji="1" lang="ja-JP" altLang="en-US" sz="1300">
              <a:latin typeface="ＭＳ Ｐゴシック" panose="020B0600070205080204" pitchFamily="50" charset="-128"/>
              <a:ea typeface="ＭＳ Ｐゴシック" panose="020B0600070205080204" pitchFamily="50" charset="-128"/>
            </a:rPr>
            <a:t>　今後も，地方債及び基金の残高目標を踏まえた活用を図るなど，引き続き財政の健全性と長期安定性の確保に努めていく。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A56F616F-792C-49C5-A567-E83AFB3375D6}"/>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897E186-0659-4D2A-A009-050FED1F124B}"/>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6D55E259-2126-482D-84E1-959D01BB3C3D}"/>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F88653E2-9B9B-4703-ACF5-97F490AB2D3B}"/>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D16AE1A8-FD2B-4BF2-9DA1-CA4C87050235}"/>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C55C313B-8FA0-40AE-A569-30721F7CB102}"/>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4F0A4B26-1BC5-4A3D-9E96-90C37C4B25F7}"/>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F8160712-337A-43B0-B5D2-A99BF5C1BBE7}"/>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8FF91E74-BA2C-4004-9A6E-738904DEC962}"/>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FACC0BA0-6E09-4603-99E6-E5E955921D1E}"/>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7C2B1671-613C-4FEB-B2D0-EFD46812B28D}"/>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F6EFB0C-BE5A-4AC7-B87A-9D05F30DBCE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3E0BE12-2073-4061-A427-7D82723F3C73}"/>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2A6647E2-A732-4FD9-A274-87125735C995}"/>
            </a:ext>
          </a:extLst>
        </xdr:cNvPr>
        <xdr:cNvCxnSpPr/>
      </xdr:nvCxnSpPr>
      <xdr:spPr>
        <a:xfrm flipV="1">
          <a:off x="15478125" y="2314575"/>
          <a:ext cx="0" cy="1473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D48EF774-5068-4DBD-AB5E-2933FCA973B0}"/>
            </a:ext>
          </a:extLst>
        </xdr:cNvPr>
        <xdr:cNvSpPr txBox="1"/>
      </xdr:nvSpPr>
      <xdr:spPr>
        <a:xfrm>
          <a:off x="15563850" y="375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59BD729C-8557-48A5-A3AF-105379341F6B}"/>
            </a:ext>
          </a:extLst>
        </xdr:cNvPr>
        <xdr:cNvCxnSpPr/>
      </xdr:nvCxnSpPr>
      <xdr:spPr>
        <a:xfrm>
          <a:off x="15401925" y="3788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F417A4E8-A8DA-4E5A-BD4B-90B061D16C50}"/>
            </a:ext>
          </a:extLst>
        </xdr:cNvPr>
        <xdr:cNvSpPr txBox="1"/>
      </xdr:nvSpPr>
      <xdr:spPr>
        <a:xfrm>
          <a:off x="1556385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ACA97F8C-14C3-40DA-9F9D-B8E35481352D}"/>
            </a:ext>
          </a:extLst>
        </xdr:cNvPr>
        <xdr:cNvCxnSpPr/>
      </xdr:nvCxnSpPr>
      <xdr:spPr>
        <a:xfrm>
          <a:off x="15401925" y="2314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64668</xdr:rowOff>
    </xdr:from>
    <xdr:to>
      <xdr:col>81</xdr:col>
      <xdr:colOff>44450</xdr:colOff>
      <xdr:row>16</xdr:row>
      <xdr:rowOff>123901</xdr:rowOff>
    </xdr:to>
    <xdr:cxnSp macro="">
      <xdr:nvCxnSpPr>
        <xdr:cNvPr id="445" name="直線コネクタ 444">
          <a:extLst>
            <a:ext uri="{FF2B5EF4-FFF2-40B4-BE49-F238E27FC236}">
              <a16:creationId xmlns:a16="http://schemas.microsoft.com/office/drawing/2014/main" id="{C09D1904-F170-4C5B-A5AF-7EBE2AE33B0F}"/>
            </a:ext>
          </a:extLst>
        </xdr:cNvPr>
        <xdr:cNvCxnSpPr/>
      </xdr:nvCxnSpPr>
      <xdr:spPr>
        <a:xfrm>
          <a:off x="14716125" y="2496718"/>
          <a:ext cx="762000" cy="2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68A787AB-D5D2-44DD-B125-82E59FCA5C50}"/>
            </a:ext>
          </a:extLst>
        </xdr:cNvPr>
        <xdr:cNvSpPr txBox="1"/>
      </xdr:nvSpPr>
      <xdr:spPr>
        <a:xfrm>
          <a:off x="15563850" y="2287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2B2814FB-8FF2-42BC-AEDE-32CA59584CEA}"/>
            </a:ext>
          </a:extLst>
        </xdr:cNvPr>
        <xdr:cNvSpPr/>
      </xdr:nvSpPr>
      <xdr:spPr>
        <a:xfrm>
          <a:off x="15430500" y="24362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146355</xdr:rowOff>
    </xdr:from>
    <xdr:to>
      <xdr:col>77</xdr:col>
      <xdr:colOff>44450</xdr:colOff>
      <xdr:row>15</xdr:row>
      <xdr:rowOff>64668</xdr:rowOff>
    </xdr:to>
    <xdr:cxnSp macro="">
      <xdr:nvCxnSpPr>
        <xdr:cNvPr id="448" name="直線コネクタ 447">
          <a:extLst>
            <a:ext uri="{FF2B5EF4-FFF2-40B4-BE49-F238E27FC236}">
              <a16:creationId xmlns:a16="http://schemas.microsoft.com/office/drawing/2014/main" id="{54554C27-7B18-4931-B9C6-E53A2E6630EC}"/>
            </a:ext>
          </a:extLst>
        </xdr:cNvPr>
        <xdr:cNvCxnSpPr/>
      </xdr:nvCxnSpPr>
      <xdr:spPr>
        <a:xfrm>
          <a:off x="13906500" y="2410130"/>
          <a:ext cx="809625" cy="8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C2DA0825-E789-4A33-9DA5-DFD508888607}"/>
            </a:ext>
          </a:extLst>
        </xdr:cNvPr>
        <xdr:cNvSpPr/>
      </xdr:nvSpPr>
      <xdr:spPr>
        <a:xfrm>
          <a:off x="14668500" y="248328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a:extLst>
            <a:ext uri="{FF2B5EF4-FFF2-40B4-BE49-F238E27FC236}">
              <a16:creationId xmlns:a16="http://schemas.microsoft.com/office/drawing/2014/main" id="{947A207F-BAAC-494F-8456-D437AFD3CC9B}"/>
            </a:ext>
          </a:extLst>
        </xdr:cNvPr>
        <xdr:cNvSpPr txBox="1"/>
      </xdr:nvSpPr>
      <xdr:spPr>
        <a:xfrm>
          <a:off x="14373225" y="257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14</xdr:row>
      <xdr:rowOff>146355</xdr:rowOff>
    </xdr:to>
    <xdr:cxnSp macro="">
      <xdr:nvCxnSpPr>
        <xdr:cNvPr id="451" name="直線コネクタ 450">
          <a:extLst>
            <a:ext uri="{FF2B5EF4-FFF2-40B4-BE49-F238E27FC236}">
              <a16:creationId xmlns:a16="http://schemas.microsoft.com/office/drawing/2014/main" id="{59C9B1ED-5394-45F3-9BC7-2ED24B0E07D0}"/>
            </a:ext>
          </a:extLst>
        </xdr:cNvPr>
        <xdr:cNvCxnSpPr/>
      </xdr:nvCxnSpPr>
      <xdr:spPr>
        <a:xfrm>
          <a:off x="13106400" y="2314575"/>
          <a:ext cx="8001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46937852-840A-44F7-AA85-A450E9322F80}"/>
            </a:ext>
          </a:extLst>
        </xdr:cNvPr>
        <xdr:cNvSpPr/>
      </xdr:nvSpPr>
      <xdr:spPr>
        <a:xfrm>
          <a:off x="13868400" y="25614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a:extLst>
            <a:ext uri="{FF2B5EF4-FFF2-40B4-BE49-F238E27FC236}">
              <a16:creationId xmlns:a16="http://schemas.microsoft.com/office/drawing/2014/main" id="{61EC1BF2-F7F7-4F74-B993-264B8A63F780}"/>
            </a:ext>
          </a:extLst>
        </xdr:cNvPr>
        <xdr:cNvSpPr txBox="1"/>
      </xdr:nvSpPr>
      <xdr:spPr>
        <a:xfrm>
          <a:off x="13554075" y="26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a:extLst>
            <a:ext uri="{FF2B5EF4-FFF2-40B4-BE49-F238E27FC236}">
              <a16:creationId xmlns:a16="http://schemas.microsoft.com/office/drawing/2014/main" id="{1AE45A1D-C8BD-4C97-AC45-BBF45F16D32E}"/>
            </a:ext>
          </a:extLst>
        </xdr:cNvPr>
        <xdr:cNvSpPr/>
      </xdr:nvSpPr>
      <xdr:spPr>
        <a:xfrm>
          <a:off x="13058775" y="25878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5" name="テキスト ボックス 454">
          <a:extLst>
            <a:ext uri="{FF2B5EF4-FFF2-40B4-BE49-F238E27FC236}">
              <a16:creationId xmlns:a16="http://schemas.microsoft.com/office/drawing/2014/main" id="{D03E284A-4D38-4AFB-B716-D44DF5B07164}"/>
            </a:ext>
          </a:extLst>
        </xdr:cNvPr>
        <xdr:cNvSpPr txBox="1"/>
      </xdr:nvSpPr>
      <xdr:spPr>
        <a:xfrm>
          <a:off x="12763500" y="26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a:extLst>
            <a:ext uri="{FF2B5EF4-FFF2-40B4-BE49-F238E27FC236}">
              <a16:creationId xmlns:a16="http://schemas.microsoft.com/office/drawing/2014/main" id="{B0FBC34B-905B-4070-8D37-D8D577AA9D54}"/>
            </a:ext>
          </a:extLst>
        </xdr:cNvPr>
        <xdr:cNvSpPr/>
      </xdr:nvSpPr>
      <xdr:spPr>
        <a:xfrm>
          <a:off x="12239625" y="258876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7" name="テキスト ボックス 456">
          <a:extLst>
            <a:ext uri="{FF2B5EF4-FFF2-40B4-BE49-F238E27FC236}">
              <a16:creationId xmlns:a16="http://schemas.microsoft.com/office/drawing/2014/main" id="{A348AB03-EAC9-4FB7-B483-7F2E2B981EDF}"/>
            </a:ext>
          </a:extLst>
        </xdr:cNvPr>
        <xdr:cNvSpPr txBox="1"/>
      </xdr:nvSpPr>
      <xdr:spPr>
        <a:xfrm>
          <a:off x="11953875" y="236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5AA23E4-01F5-4F6A-AE0E-3223AC5FB6D6}"/>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38757EE-6DC9-4583-988A-521B53A60028}"/>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CCE0CDC-09C9-45E0-8714-CBB393B6B96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BBE9718-9FA5-451E-9566-B95AB73C9AA2}"/>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BFF5134-5250-45CE-80BD-0CC13E9F2BD8}"/>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73101</xdr:rowOff>
    </xdr:from>
    <xdr:to>
      <xdr:col>81</xdr:col>
      <xdr:colOff>95250</xdr:colOff>
      <xdr:row>17</xdr:row>
      <xdr:rowOff>3251</xdr:rowOff>
    </xdr:to>
    <xdr:sp macro="" textlink="">
      <xdr:nvSpPr>
        <xdr:cNvPr id="463" name="楕円 462">
          <a:extLst>
            <a:ext uri="{FF2B5EF4-FFF2-40B4-BE49-F238E27FC236}">
              <a16:creationId xmlns:a16="http://schemas.microsoft.com/office/drawing/2014/main" id="{6910A08F-7357-4151-BAC3-8361B6AFAB5B}"/>
            </a:ext>
          </a:extLst>
        </xdr:cNvPr>
        <xdr:cNvSpPr/>
      </xdr:nvSpPr>
      <xdr:spPr>
        <a:xfrm>
          <a:off x="15430500" y="26639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45178</xdr:rowOff>
    </xdr:from>
    <xdr:ext cx="762000" cy="259045"/>
    <xdr:sp macro="" textlink="">
      <xdr:nvSpPr>
        <xdr:cNvPr id="464" name="将来負担の状況該当値テキスト">
          <a:extLst>
            <a:ext uri="{FF2B5EF4-FFF2-40B4-BE49-F238E27FC236}">
              <a16:creationId xmlns:a16="http://schemas.microsoft.com/office/drawing/2014/main" id="{EFFC27B1-8372-4F58-8B66-1FA80355812F}"/>
            </a:ext>
          </a:extLst>
        </xdr:cNvPr>
        <xdr:cNvSpPr txBox="1"/>
      </xdr:nvSpPr>
      <xdr:spPr>
        <a:xfrm>
          <a:off x="15563850" y="26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13868</xdr:rowOff>
    </xdr:from>
    <xdr:to>
      <xdr:col>77</xdr:col>
      <xdr:colOff>95250</xdr:colOff>
      <xdr:row>15</xdr:row>
      <xdr:rowOff>115468</xdr:rowOff>
    </xdr:to>
    <xdr:sp macro="" textlink="">
      <xdr:nvSpPr>
        <xdr:cNvPr id="465" name="楕円 464">
          <a:extLst>
            <a:ext uri="{FF2B5EF4-FFF2-40B4-BE49-F238E27FC236}">
              <a16:creationId xmlns:a16="http://schemas.microsoft.com/office/drawing/2014/main" id="{343E5A88-C7DC-409D-8766-7BC2D2A50AD2}"/>
            </a:ext>
          </a:extLst>
        </xdr:cNvPr>
        <xdr:cNvSpPr/>
      </xdr:nvSpPr>
      <xdr:spPr>
        <a:xfrm>
          <a:off x="14668500" y="24395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125645</xdr:rowOff>
    </xdr:from>
    <xdr:ext cx="736600" cy="259045"/>
    <xdr:sp macro="" textlink="">
      <xdr:nvSpPr>
        <xdr:cNvPr id="466" name="テキスト ボックス 465">
          <a:extLst>
            <a:ext uri="{FF2B5EF4-FFF2-40B4-BE49-F238E27FC236}">
              <a16:creationId xmlns:a16="http://schemas.microsoft.com/office/drawing/2014/main" id="{52C8C49C-C92E-401D-8AD0-A650D893E423}"/>
            </a:ext>
          </a:extLst>
        </xdr:cNvPr>
        <xdr:cNvSpPr txBox="1"/>
      </xdr:nvSpPr>
      <xdr:spPr>
        <a:xfrm>
          <a:off x="14373225" y="222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95555</xdr:rowOff>
    </xdr:from>
    <xdr:to>
      <xdr:col>73</xdr:col>
      <xdr:colOff>44450</xdr:colOff>
      <xdr:row>15</xdr:row>
      <xdr:rowOff>25705</xdr:rowOff>
    </xdr:to>
    <xdr:sp macro="" textlink="">
      <xdr:nvSpPr>
        <xdr:cNvPr id="467" name="楕円 466">
          <a:extLst>
            <a:ext uri="{FF2B5EF4-FFF2-40B4-BE49-F238E27FC236}">
              <a16:creationId xmlns:a16="http://schemas.microsoft.com/office/drawing/2014/main" id="{28CD1B3D-5B65-486C-B622-7DEEAA23704B}"/>
            </a:ext>
          </a:extLst>
        </xdr:cNvPr>
        <xdr:cNvSpPr/>
      </xdr:nvSpPr>
      <xdr:spPr>
        <a:xfrm>
          <a:off x="13868400" y="2362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35882</xdr:rowOff>
    </xdr:from>
    <xdr:ext cx="762000" cy="259045"/>
    <xdr:sp macro="" textlink="">
      <xdr:nvSpPr>
        <xdr:cNvPr id="468" name="テキスト ボックス 467">
          <a:extLst>
            <a:ext uri="{FF2B5EF4-FFF2-40B4-BE49-F238E27FC236}">
              <a16:creationId xmlns:a16="http://schemas.microsoft.com/office/drawing/2014/main" id="{275AFDF3-508B-466C-B660-4F19185FA9DA}"/>
            </a:ext>
          </a:extLst>
        </xdr:cNvPr>
        <xdr:cNvSpPr txBox="1"/>
      </xdr:nvSpPr>
      <xdr:spPr>
        <a:xfrm>
          <a:off x="13554075" y="214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69" name="楕円 468">
          <a:extLst>
            <a:ext uri="{FF2B5EF4-FFF2-40B4-BE49-F238E27FC236}">
              <a16:creationId xmlns:a16="http://schemas.microsoft.com/office/drawing/2014/main" id="{0EA3E0DF-109E-4A25-842C-3D5002EB289B}"/>
            </a:ext>
          </a:extLst>
        </xdr:cNvPr>
        <xdr:cNvSpPr/>
      </xdr:nvSpPr>
      <xdr:spPr>
        <a:xfrm>
          <a:off x="13058775" y="22669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70" name="テキスト ボックス 469">
          <a:extLst>
            <a:ext uri="{FF2B5EF4-FFF2-40B4-BE49-F238E27FC236}">
              <a16:creationId xmlns:a16="http://schemas.microsoft.com/office/drawing/2014/main" id="{C1BF6F30-9ABF-4067-8324-1009443B08DB}"/>
            </a:ext>
          </a:extLst>
        </xdr:cNvPr>
        <xdr:cNvSpPr txBox="1"/>
      </xdr:nvSpPr>
      <xdr:spPr>
        <a:xfrm>
          <a:off x="127635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517,497
507,700
416.85
268,708,797
261,444,038
3,844,191
105,084,251
144,321,772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給与改定による影響等に伴い，総額で前年度比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億円となった。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類似団体平均を上回っていることから，組織機構のスリム化，定員の適正化などにより業務の効率化に取り組んでいく。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物件費は，クリーンパーク茂原火災事故による市外へのごみ運搬・処理の実施による臨時的経費の増などにより，総額では前年度比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365</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今後も内部努力の徹底を図り，経費の縮減や事業の効率化を進めていく。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151493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457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86178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45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86178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45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扶助費は，子育て世帯等に対する臨時特別支援事業費の減少などにより，総額では前年度比</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億円となったものの，経常経費に占める割合は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引き続き，就労支援の取組などを実施し，生活保護費等社会保障関係経費の抑制に努めていく。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59</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7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59</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4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その他に係る経費については，積立金が総額で前年度比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億円，繰出金が生活排水処理事業特別会計の企業会計移行に伴う皆減などにより総額で前年度比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億円となったものの，経常経費に占める割合は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引き続き，介護予防事業の取組などを実施することで，給付費の抑制に努めていく。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26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56</xdr:row>
      <xdr:rowOff>25400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57150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86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6350</xdr:rowOff>
    </xdr:from>
    <xdr:to>
      <xdr:col>74</xdr:col>
      <xdr:colOff>31750</xdr:colOff>
      <xdr:row>55</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補助費等は，国民体育大会の開催による臨時的経費の増などにより，総額では前年度比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億円の増の</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引き続き，補助交付金については，必要性や効果などを継続的に検証し，見直しを図っていく。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46990</xdr:rowOff>
    </xdr:from>
    <xdr:to>
      <xdr:col>82</xdr:col>
      <xdr:colOff>107950</xdr:colOff>
      <xdr:row>33</xdr:row>
      <xdr:rowOff>168910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04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123190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0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146050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9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118110</xdr:rowOff>
    </xdr:from>
    <xdr:to>
      <xdr:col>82</xdr:col>
      <xdr:colOff>158750</xdr:colOff>
      <xdr:row>34</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134637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公債費は，一般公共事業債や学校教育施設等債の償還終了による減などにより，前年度比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億円となったものの，経常経費に占める割合は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今後も計画的に市債の活用をすることで，残高の抑制に努めていく。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971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8889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公債費総額の減少や公債費以外の経費総額の増加，臨時財政対策債の減少により，経常経費に占める割合は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公債費以外の経常経費の主な増減要因としては，補助費等に充当している経常一般財源が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億円増加したことなどがあげられる。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80644"/>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806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117856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117856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111798</xdr:rowOff>
    </xdr:from>
    <xdr:to>
      <xdr:col>29</xdr:col>
      <xdr:colOff>127000</xdr:colOff>
      <xdr:row>18</xdr:row>
      <xdr:rowOff>133020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5523"/>
          <a:ext cx="6477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133020</xdr:rowOff>
    </xdr:from>
    <xdr:to>
      <xdr:col>26</xdr:col>
      <xdr:colOff>50800</xdr:colOff>
      <xdr:row>18</xdr:row>
      <xdr:rowOff>145821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66745"/>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145821</xdr:rowOff>
    </xdr:from>
    <xdr:to>
      <xdr:col>22</xdr:col>
      <xdr:colOff>114300</xdr:colOff>
      <xdr:row>18</xdr:row>
      <xdr:rowOff>160681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9546"/>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160681</xdr:rowOff>
    </xdr:from>
    <xdr:to>
      <xdr:col>18</xdr:col>
      <xdr:colOff>177800</xdr:colOff>
      <xdr:row>19</xdr:row>
      <xdr:rowOff>19596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4406"/>
          <a:ext cx="698500" cy="3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60998</xdr:rowOff>
    </xdr:from>
    <xdr:to>
      <xdr:col>29</xdr:col>
      <xdr:colOff>177800</xdr:colOff>
      <xdr:row>18</xdr:row>
      <xdr:rowOff>162598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33075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82220</xdr:rowOff>
    </xdr:from>
    <xdr:to>
      <xdr:col>26</xdr:col>
      <xdr:colOff>101600</xdr:colOff>
      <xdr:row>19</xdr:row>
      <xdr:rowOff>12370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168597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02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95021</xdr:rowOff>
    </xdr:from>
    <xdr:to>
      <xdr:col>22</xdr:col>
      <xdr:colOff>165100</xdr:colOff>
      <xdr:row>19</xdr:row>
      <xdr:rowOff>25171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109880</xdr:rowOff>
    </xdr:from>
    <xdr:to>
      <xdr:col>19</xdr:col>
      <xdr:colOff>38100</xdr:colOff>
      <xdr:row>19</xdr:row>
      <xdr:rowOff>40030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140246</xdr:rowOff>
    </xdr:from>
    <xdr:to>
      <xdr:col>15</xdr:col>
      <xdr:colOff>101600</xdr:colOff>
      <xdr:row>19</xdr:row>
      <xdr:rowOff>70396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55173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275399</xdr:rowOff>
    </xdr:from>
    <xdr:to>
      <xdr:col>29</xdr:col>
      <xdr:colOff>127000</xdr:colOff>
      <xdr:row>35</xdr:row>
      <xdr:rowOff>302184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85749"/>
          <a:ext cx="647700" cy="2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275399</xdr:rowOff>
    </xdr:from>
    <xdr:to>
      <xdr:col>26</xdr:col>
      <xdr:colOff>50800</xdr:colOff>
      <xdr:row>35</xdr:row>
      <xdr:rowOff>300127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85749"/>
          <a:ext cx="698500" cy="2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271170</xdr:rowOff>
    </xdr:from>
    <xdr:to>
      <xdr:col>22</xdr:col>
      <xdr:colOff>114300</xdr:colOff>
      <xdr:row>35</xdr:row>
      <xdr:rowOff>300127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81520"/>
          <a:ext cx="698500" cy="2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233108</xdr:rowOff>
    </xdr:from>
    <xdr:to>
      <xdr:col>18</xdr:col>
      <xdr:colOff>177800</xdr:colOff>
      <xdr:row>35</xdr:row>
      <xdr:rowOff>271170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43458"/>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251384</xdr:rowOff>
    </xdr:from>
    <xdr:to>
      <xdr:col>29</xdr:col>
      <xdr:colOff>177800</xdr:colOff>
      <xdr:row>36</xdr:row>
      <xdr:rowOff>10084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223461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224599</xdr:rowOff>
    </xdr:from>
    <xdr:to>
      <xdr:col>26</xdr:col>
      <xdr:colOff>101600</xdr:colOff>
      <xdr:row>35</xdr:row>
      <xdr:rowOff>326199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310976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249327</xdr:rowOff>
    </xdr:from>
    <xdr:to>
      <xdr:col>22</xdr:col>
      <xdr:colOff>165100</xdr:colOff>
      <xdr:row>36</xdr:row>
      <xdr:rowOff>8027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335704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220370</xdr:rowOff>
    </xdr:from>
    <xdr:to>
      <xdr:col>19</xdr:col>
      <xdr:colOff>38100</xdr:colOff>
      <xdr:row>35</xdr:row>
      <xdr:rowOff>321970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306747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182308</xdr:rowOff>
    </xdr:from>
    <xdr:to>
      <xdr:col>15</xdr:col>
      <xdr:colOff>101600</xdr:colOff>
      <xdr:row>35</xdr:row>
      <xdr:rowOff>283908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9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268685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517,497
507,700
416.85
268,708,797
261,444,038
3,844,191
105,084,251
144,321,772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4499</xdr:rowOff>
    </xdr:from>
    <xdr:to>
      <xdr:col>24</xdr:col>
      <xdr:colOff>63500</xdr:colOff>
      <xdr:row>36</xdr:row>
      <xdr:rowOff>30103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76699"/>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22559</xdr:rowOff>
    </xdr:from>
    <xdr:to>
      <xdr:col>19</xdr:col>
      <xdr:colOff>177800</xdr:colOff>
      <xdr:row>36</xdr:row>
      <xdr:rowOff>30103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9475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22559</xdr:rowOff>
    </xdr:from>
    <xdr:to>
      <xdr:col>15</xdr:col>
      <xdr:colOff>50800</xdr:colOff>
      <xdr:row>36</xdr:row>
      <xdr:rowOff>45941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94759"/>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45941</xdr:rowOff>
    </xdr:from>
    <xdr:to>
      <xdr:col>10</xdr:col>
      <xdr:colOff>114300</xdr:colOff>
      <xdr:row>36</xdr:row>
      <xdr:rowOff>76541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18141"/>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103576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150753</xdr:rowOff>
    </xdr:from>
    <xdr:to>
      <xdr:col>20</xdr:col>
      <xdr:colOff>38100</xdr:colOff>
      <xdr:row>36</xdr:row>
      <xdr:rowOff>80903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72030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143209</xdr:rowOff>
    </xdr:from>
    <xdr:to>
      <xdr:col>15</xdr:col>
      <xdr:colOff>101600</xdr:colOff>
      <xdr:row>36</xdr:row>
      <xdr:rowOff>73359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64486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166591</xdr:rowOff>
    </xdr:from>
    <xdr:to>
      <xdr:col>10</xdr:col>
      <xdr:colOff>165100</xdr:colOff>
      <xdr:row>36</xdr:row>
      <xdr:rowOff>96741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25741</xdr:rowOff>
    </xdr:from>
    <xdr:to>
      <xdr:col>6</xdr:col>
      <xdr:colOff>38100</xdr:colOff>
      <xdr:row>36</xdr:row>
      <xdr:rowOff>127341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118468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9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129282</xdr:rowOff>
    </xdr:from>
    <xdr:to>
      <xdr:col>24</xdr:col>
      <xdr:colOff>63500</xdr:colOff>
      <xdr:row>55</xdr:row>
      <xdr:rowOff>61029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16132"/>
          <a:ext cx="838200" cy="2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30065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8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61029</xdr:rowOff>
    </xdr:from>
    <xdr:to>
      <xdr:col>19</xdr:col>
      <xdr:colOff>177800</xdr:colOff>
      <xdr:row>56</xdr:row>
      <xdr:rowOff>121706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90779"/>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112459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121706</xdr:rowOff>
    </xdr:from>
    <xdr:to>
      <xdr:col>15</xdr:col>
      <xdr:colOff>50800</xdr:colOff>
      <xdr:row>57</xdr:row>
      <xdr:rowOff>134540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22906"/>
          <a:ext cx="889000" cy="18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134540</xdr:rowOff>
    </xdr:from>
    <xdr:to>
      <xdr:col>10</xdr:col>
      <xdr:colOff>114300</xdr:colOff>
      <xdr:row>58</xdr:row>
      <xdr:rowOff>51395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07190"/>
          <a:ext cx="889000" cy="8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78482</xdr:rowOff>
    </xdr:from>
    <xdr:to>
      <xdr:col>24</xdr:col>
      <xdr:colOff>114300</xdr:colOff>
      <xdr:row>54</xdr:row>
      <xdr:rowOff>8632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101359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1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10229</xdr:rowOff>
    </xdr:from>
    <xdr:to>
      <xdr:col>20</xdr:col>
      <xdr:colOff>38100</xdr:colOff>
      <xdr:row>55</xdr:row>
      <xdr:rowOff>111829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128356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70906</xdr:rowOff>
    </xdr:from>
    <xdr:to>
      <xdr:col>15</xdr:col>
      <xdr:colOff>101600</xdr:colOff>
      <xdr:row>57</xdr:row>
      <xdr:rowOff>1056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17583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4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83740</xdr:rowOff>
    </xdr:from>
    <xdr:to>
      <xdr:col>10</xdr:col>
      <xdr:colOff>165100</xdr:colOff>
      <xdr:row>58</xdr:row>
      <xdr:rowOff>13890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4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595</xdr:rowOff>
    </xdr:from>
    <xdr:to>
      <xdr:col>6</xdr:col>
      <xdr:colOff>38100</xdr:colOff>
      <xdr:row>58</xdr:row>
      <xdr:rowOff>102195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93322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155245</xdr:rowOff>
    </xdr:from>
    <xdr:to>
      <xdr:col>24</xdr:col>
      <xdr:colOff>63500</xdr:colOff>
      <xdr:row>77</xdr:row>
      <xdr:rowOff>4026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85445"/>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124327</xdr:rowOff>
    </xdr:from>
    <xdr:to>
      <xdr:col>19</xdr:col>
      <xdr:colOff>177800</xdr:colOff>
      <xdr:row>76</xdr:row>
      <xdr:rowOff>155245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54527"/>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122783</xdr:rowOff>
    </xdr:from>
    <xdr:to>
      <xdr:col>15</xdr:col>
      <xdr:colOff>50800</xdr:colOff>
      <xdr:row>76</xdr:row>
      <xdr:rowOff>124327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52983"/>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104896</xdr:rowOff>
    </xdr:from>
    <xdr:to>
      <xdr:col>10</xdr:col>
      <xdr:colOff>114300</xdr:colOff>
      <xdr:row>76</xdr:row>
      <xdr:rowOff>122783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35096"/>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124676</xdr:rowOff>
    </xdr:from>
    <xdr:to>
      <xdr:col>24</xdr:col>
      <xdr:colOff>114300</xdr:colOff>
      <xdr:row>77</xdr:row>
      <xdr:rowOff>54826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103103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104445</xdr:rowOff>
    </xdr:from>
    <xdr:to>
      <xdr:col>20</xdr:col>
      <xdr:colOff>38100</xdr:colOff>
      <xdr:row>77</xdr:row>
      <xdr:rowOff>34595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25722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73527</xdr:rowOff>
    </xdr:from>
    <xdr:to>
      <xdr:col>15</xdr:col>
      <xdr:colOff>101600</xdr:colOff>
      <xdr:row>77</xdr:row>
      <xdr:rowOff>3677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166254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9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71983</xdr:rowOff>
    </xdr:from>
    <xdr:to>
      <xdr:col>10</xdr:col>
      <xdr:colOff>165100</xdr:colOff>
      <xdr:row>77</xdr:row>
      <xdr:rowOff>2133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18661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54096</xdr:rowOff>
    </xdr:from>
    <xdr:to>
      <xdr:col>6</xdr:col>
      <xdr:colOff>38100</xdr:colOff>
      <xdr:row>76</xdr:row>
      <xdr:rowOff>155696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5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43676</xdr:rowOff>
    </xdr:from>
    <xdr:to>
      <xdr:col>24</xdr:col>
      <xdr:colOff>63500</xdr:colOff>
      <xdr:row>97</xdr:row>
      <xdr:rowOff>26163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02876"/>
          <a:ext cx="838200" cy="1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43676</xdr:rowOff>
    </xdr:from>
    <xdr:to>
      <xdr:col>19</xdr:col>
      <xdr:colOff>177800</xdr:colOff>
      <xdr:row>98</xdr:row>
      <xdr:rowOff>3629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02876"/>
          <a:ext cx="889000" cy="30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3629</xdr:rowOff>
    </xdr:from>
    <xdr:to>
      <xdr:col>15</xdr:col>
      <xdr:colOff>50800</xdr:colOff>
      <xdr:row>98</xdr:row>
      <xdr:rowOff>61235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5729"/>
          <a:ext cx="889000" cy="5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61235</xdr:rowOff>
    </xdr:from>
    <xdr:to>
      <xdr:col>10</xdr:col>
      <xdr:colOff>114300</xdr:colOff>
      <xdr:row>98</xdr:row>
      <xdr:rowOff>125755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3335"/>
          <a:ext cx="8890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146813</xdr:rowOff>
    </xdr:from>
    <xdr:to>
      <xdr:col>24</xdr:col>
      <xdr:colOff>114300</xdr:colOff>
      <xdr:row>97</xdr:row>
      <xdr:rowOff>76963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125240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164326</xdr:rowOff>
    </xdr:from>
    <xdr:to>
      <xdr:col>20</xdr:col>
      <xdr:colOff>38100</xdr:colOff>
      <xdr:row>96</xdr:row>
      <xdr:rowOff>94476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85603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4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124279</xdr:rowOff>
    </xdr:from>
    <xdr:to>
      <xdr:col>15</xdr:col>
      <xdr:colOff>101600</xdr:colOff>
      <xdr:row>98</xdr:row>
      <xdr:rowOff>54429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45556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4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10435</xdr:rowOff>
    </xdr:from>
    <xdr:to>
      <xdr:col>10</xdr:col>
      <xdr:colOff>165100</xdr:colOff>
      <xdr:row>98</xdr:row>
      <xdr:rowOff>112035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103162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9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74955</xdr:rowOff>
    </xdr:from>
    <xdr:to>
      <xdr:col>6</xdr:col>
      <xdr:colOff>38100</xdr:colOff>
      <xdr:row>99</xdr:row>
      <xdr:rowOff>5105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167682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96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63903</xdr:rowOff>
    </xdr:from>
    <xdr:to>
      <xdr:col>55</xdr:col>
      <xdr:colOff>0</xdr:colOff>
      <xdr:row>37</xdr:row>
      <xdr:rowOff>169592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07553"/>
          <a:ext cx="8382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89386</xdr:rowOff>
    </xdr:from>
    <xdr:to>
      <xdr:col>50</xdr:col>
      <xdr:colOff>114300</xdr:colOff>
      <xdr:row>37</xdr:row>
      <xdr:rowOff>169592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404336"/>
          <a:ext cx="889000" cy="110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89386</xdr:rowOff>
    </xdr:from>
    <xdr:to>
      <xdr:col>45</xdr:col>
      <xdr:colOff>177800</xdr:colOff>
      <xdr:row>38</xdr:row>
      <xdr:rowOff>57110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404336"/>
          <a:ext cx="889000" cy="116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51493</xdr:rowOff>
    </xdr:from>
    <xdr:to>
      <xdr:col>41</xdr:col>
      <xdr:colOff>50800</xdr:colOff>
      <xdr:row>38</xdr:row>
      <xdr:rowOff>57110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66593"/>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13103</xdr:rowOff>
    </xdr:from>
    <xdr:to>
      <xdr:col>55</xdr:col>
      <xdr:colOff>50800</xdr:colOff>
      <xdr:row>37</xdr:row>
      <xdr:rowOff>114703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99480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118792</xdr:rowOff>
    </xdr:from>
    <xdr:to>
      <xdr:col>50</xdr:col>
      <xdr:colOff>165100</xdr:colOff>
      <xdr:row>38</xdr:row>
      <xdr:rowOff>48943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62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40069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38586</xdr:rowOff>
    </xdr:from>
    <xdr:to>
      <xdr:col>46</xdr:col>
      <xdr:colOff>38100</xdr:colOff>
      <xdr:row>31</xdr:row>
      <xdr:rowOff>140186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131313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44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6310</xdr:rowOff>
    </xdr:from>
    <xdr:to>
      <xdr:col>41</xdr:col>
      <xdr:colOff>101600</xdr:colOff>
      <xdr:row>38</xdr:row>
      <xdr:rowOff>107910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99037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693</xdr:rowOff>
    </xdr:from>
    <xdr:to>
      <xdr:col>36</xdr:col>
      <xdr:colOff>165100</xdr:colOff>
      <xdr:row>38</xdr:row>
      <xdr:rowOff>102293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93420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130180</xdr:rowOff>
    </xdr:from>
    <xdr:to>
      <xdr:col>55</xdr:col>
      <xdr:colOff>0</xdr:colOff>
      <xdr:row>52</xdr:row>
      <xdr:rowOff>165271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8702680"/>
          <a:ext cx="838200" cy="3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165271</xdr:rowOff>
    </xdr:from>
    <xdr:to>
      <xdr:col>50</xdr:col>
      <xdr:colOff>114300</xdr:colOff>
      <xdr:row>53</xdr:row>
      <xdr:rowOff>46660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080671"/>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129282</xdr:rowOff>
    </xdr:from>
    <xdr:to>
      <xdr:col>45</xdr:col>
      <xdr:colOff>177800</xdr:colOff>
      <xdr:row>53</xdr:row>
      <xdr:rowOff>46660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044682"/>
          <a:ext cx="8890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129282</xdr:rowOff>
    </xdr:from>
    <xdr:to>
      <xdr:col>41</xdr:col>
      <xdr:colOff>50800</xdr:colOff>
      <xdr:row>54</xdr:row>
      <xdr:rowOff>151914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044682"/>
          <a:ext cx="889000" cy="3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79380</xdr:rowOff>
    </xdr:from>
    <xdr:to>
      <xdr:col>55</xdr:col>
      <xdr:colOff>50800</xdr:colOff>
      <xdr:row>51</xdr:row>
      <xdr:rowOff>9530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6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32407</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60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114471</xdr:rowOff>
    </xdr:from>
    <xdr:to>
      <xdr:col>50</xdr:col>
      <xdr:colOff>165100</xdr:colOff>
      <xdr:row>53</xdr:row>
      <xdr:rowOff>44621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61148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8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167310</xdr:rowOff>
    </xdr:from>
    <xdr:to>
      <xdr:col>46</xdr:col>
      <xdr:colOff>38100</xdr:colOff>
      <xdr:row>53</xdr:row>
      <xdr:rowOff>97460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113987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78482</xdr:rowOff>
    </xdr:from>
    <xdr:to>
      <xdr:col>41</xdr:col>
      <xdr:colOff>101600</xdr:colOff>
      <xdr:row>53</xdr:row>
      <xdr:rowOff>8632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9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25159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7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101114</xdr:rowOff>
    </xdr:from>
    <xdr:to>
      <xdr:col>36</xdr:col>
      <xdr:colOff>165100</xdr:colOff>
      <xdr:row>55</xdr:row>
      <xdr:rowOff>31264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47791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1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110005</xdr:rowOff>
    </xdr:from>
    <xdr:to>
      <xdr:col>55</xdr:col>
      <xdr:colOff>0</xdr:colOff>
      <xdr:row>72</xdr:row>
      <xdr:rowOff>142352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282955"/>
          <a:ext cx="838200" cy="2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142352</xdr:rowOff>
    </xdr:from>
    <xdr:to>
      <xdr:col>50</xdr:col>
      <xdr:colOff>114300</xdr:colOff>
      <xdr:row>73</xdr:row>
      <xdr:rowOff>3363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486752"/>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3363</xdr:rowOff>
    </xdr:from>
    <xdr:to>
      <xdr:col>45</xdr:col>
      <xdr:colOff>177800</xdr:colOff>
      <xdr:row>73</xdr:row>
      <xdr:rowOff>97043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519213"/>
          <a:ext cx="889000" cy="9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97043</xdr:rowOff>
    </xdr:from>
    <xdr:to>
      <xdr:col>41</xdr:col>
      <xdr:colOff>50800</xdr:colOff>
      <xdr:row>76</xdr:row>
      <xdr:rowOff>79121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612893"/>
          <a:ext cx="889000" cy="49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59205</xdr:rowOff>
    </xdr:from>
    <xdr:to>
      <xdr:col>55</xdr:col>
      <xdr:colOff>50800</xdr:colOff>
      <xdr:row>71</xdr:row>
      <xdr:rowOff>160805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2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164525</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1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91552</xdr:rowOff>
    </xdr:from>
    <xdr:to>
      <xdr:col>50</xdr:col>
      <xdr:colOff>165100</xdr:colOff>
      <xdr:row>73</xdr:row>
      <xdr:rowOff>21702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4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38229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2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124013</xdr:rowOff>
    </xdr:from>
    <xdr:to>
      <xdr:col>46</xdr:col>
      <xdr:colOff>38100</xdr:colOff>
      <xdr:row>73</xdr:row>
      <xdr:rowOff>54163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70690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2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46243</xdr:rowOff>
    </xdr:from>
    <xdr:to>
      <xdr:col>41</xdr:col>
      <xdr:colOff>101600</xdr:colOff>
      <xdr:row>73</xdr:row>
      <xdr:rowOff>147843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5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164370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3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28321</xdr:rowOff>
    </xdr:from>
    <xdr:to>
      <xdr:col>36</xdr:col>
      <xdr:colOff>165100</xdr:colOff>
      <xdr:row>76</xdr:row>
      <xdr:rowOff>129921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146448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32395</xdr:rowOff>
    </xdr:from>
    <xdr:to>
      <xdr:col>55</xdr:col>
      <xdr:colOff>0</xdr:colOff>
      <xdr:row>94</xdr:row>
      <xdr:rowOff>126578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805795"/>
          <a:ext cx="838200" cy="4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122464</xdr:rowOff>
    </xdr:from>
    <xdr:to>
      <xdr:col>50</xdr:col>
      <xdr:colOff>114300</xdr:colOff>
      <xdr:row>94</xdr:row>
      <xdr:rowOff>126578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3876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41562</xdr:rowOff>
    </xdr:from>
    <xdr:to>
      <xdr:col>45</xdr:col>
      <xdr:colOff>177800</xdr:colOff>
      <xdr:row>94</xdr:row>
      <xdr:rowOff>122464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157862"/>
          <a:ext cx="889000" cy="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19090</xdr:rowOff>
    </xdr:from>
    <xdr:to>
      <xdr:col>41</xdr:col>
      <xdr:colOff>50800</xdr:colOff>
      <xdr:row>94</xdr:row>
      <xdr:rowOff>41562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135390"/>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153045</xdr:rowOff>
    </xdr:from>
    <xdr:to>
      <xdr:col>55</xdr:col>
      <xdr:colOff>50800</xdr:colOff>
      <xdr:row>92</xdr:row>
      <xdr:rowOff>83195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7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4472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6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75778</xdr:rowOff>
    </xdr:from>
    <xdr:to>
      <xdr:col>50</xdr:col>
      <xdr:colOff>165100</xdr:colOff>
      <xdr:row>95</xdr:row>
      <xdr:rowOff>5928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19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22455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59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71664</xdr:rowOff>
    </xdr:from>
    <xdr:to>
      <xdr:col>46</xdr:col>
      <xdr:colOff>38100</xdr:colOff>
      <xdr:row>95</xdr:row>
      <xdr:rowOff>1814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18341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162212</xdr:rowOff>
    </xdr:from>
    <xdr:to>
      <xdr:col>41</xdr:col>
      <xdr:colOff>101600</xdr:colOff>
      <xdr:row>94</xdr:row>
      <xdr:rowOff>92362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108889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8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139740</xdr:rowOff>
    </xdr:from>
    <xdr:to>
      <xdr:col>36</xdr:col>
      <xdr:colOff>165100</xdr:colOff>
      <xdr:row>94</xdr:row>
      <xdr:rowOff>69890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08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86417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8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116459</xdr:rowOff>
    </xdr:from>
    <xdr:to>
      <xdr:col>85</xdr:col>
      <xdr:colOff>127000</xdr:colOff>
      <xdr:row>39</xdr:row>
      <xdr:rowOff>22352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460109"/>
          <a:ext cx="838200" cy="2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34417</xdr:rowOff>
    </xdr:from>
    <xdr:to>
      <xdr:col>81</xdr:col>
      <xdr:colOff>50800</xdr:colOff>
      <xdr:row>39</xdr:row>
      <xdr:rowOff>22352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49517"/>
          <a:ext cx="8890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34417</xdr:rowOff>
    </xdr:from>
    <xdr:to>
      <xdr:col>76</xdr:col>
      <xdr:colOff>114300</xdr:colOff>
      <xdr:row>38</xdr:row>
      <xdr:rowOff>70358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49517"/>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70358</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85458"/>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65659</xdr:rowOff>
    </xdr:from>
    <xdr:to>
      <xdr:col>85</xdr:col>
      <xdr:colOff>177800</xdr:colOff>
      <xdr:row>37</xdr:row>
      <xdr:rowOff>167260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88536</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143002</xdr:rowOff>
    </xdr:from>
    <xdr:to>
      <xdr:col>81</xdr:col>
      <xdr:colOff>101600</xdr:colOff>
      <xdr:row>39</xdr:row>
      <xdr:rowOff>73152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64279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155067</xdr:rowOff>
    </xdr:from>
    <xdr:to>
      <xdr:col>76</xdr:col>
      <xdr:colOff>165100</xdr:colOff>
      <xdr:row>38</xdr:row>
      <xdr:rowOff>85217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76344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19558</xdr:rowOff>
    </xdr:from>
    <xdr:to>
      <xdr:col>72</xdr:col>
      <xdr:colOff>38100</xdr:colOff>
      <xdr:row>38</xdr:row>
      <xdr:rowOff>121158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112285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108283</xdr:rowOff>
    </xdr:from>
    <xdr:to>
      <xdr:col>85</xdr:col>
      <xdr:colOff>127000</xdr:colOff>
      <xdr:row>76</xdr:row>
      <xdr:rowOff>122915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38483"/>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54138</xdr:rowOff>
    </xdr:from>
    <xdr:to>
      <xdr:col>81</xdr:col>
      <xdr:colOff>50800</xdr:colOff>
      <xdr:row>76</xdr:row>
      <xdr:rowOff>108283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84338"/>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167198</xdr:rowOff>
    </xdr:from>
    <xdr:to>
      <xdr:col>76</xdr:col>
      <xdr:colOff>114300</xdr:colOff>
      <xdr:row>76</xdr:row>
      <xdr:rowOff>54138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25948"/>
          <a:ext cx="8890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167198</xdr:rowOff>
    </xdr:from>
    <xdr:to>
      <xdr:col>71</xdr:col>
      <xdr:colOff>177800</xdr:colOff>
      <xdr:row>76</xdr:row>
      <xdr:rowOff>10313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2594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72115</xdr:rowOff>
    </xdr:from>
    <xdr:to>
      <xdr:col>85</xdr:col>
      <xdr:colOff>177800</xdr:colOff>
      <xdr:row>77</xdr:row>
      <xdr:rowOff>2265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50542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8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57483</xdr:rowOff>
    </xdr:from>
    <xdr:to>
      <xdr:col>81</xdr:col>
      <xdr:colOff>101600</xdr:colOff>
      <xdr:row>76</xdr:row>
      <xdr:rowOff>159083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150210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3338</xdr:rowOff>
    </xdr:from>
    <xdr:to>
      <xdr:col>76</xdr:col>
      <xdr:colOff>165100</xdr:colOff>
      <xdr:row>76</xdr:row>
      <xdr:rowOff>104938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96065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116398</xdr:rowOff>
    </xdr:from>
    <xdr:to>
      <xdr:col>72</xdr:col>
      <xdr:colOff>38100</xdr:colOff>
      <xdr:row>76</xdr:row>
      <xdr:rowOff>46548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37675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130963</xdr:rowOff>
    </xdr:from>
    <xdr:to>
      <xdr:col>67</xdr:col>
      <xdr:colOff>101600</xdr:colOff>
      <xdr:row>76</xdr:row>
      <xdr:rowOff>61113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52240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168777</xdr:rowOff>
    </xdr:from>
    <xdr:to>
      <xdr:col>85</xdr:col>
      <xdr:colOff>127000</xdr:colOff>
      <xdr:row>98</xdr:row>
      <xdr:rowOff>107513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99427"/>
          <a:ext cx="8382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168777</xdr:rowOff>
    </xdr:from>
    <xdr:to>
      <xdr:col>81</xdr:col>
      <xdr:colOff>50800</xdr:colOff>
      <xdr:row>98</xdr:row>
      <xdr:rowOff>50157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99427"/>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50157</xdr:rowOff>
    </xdr:from>
    <xdr:to>
      <xdr:col>76</xdr:col>
      <xdr:colOff>114300</xdr:colOff>
      <xdr:row>98</xdr:row>
      <xdr:rowOff>125321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52257"/>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112085</xdr:rowOff>
    </xdr:from>
    <xdr:to>
      <xdr:col>71</xdr:col>
      <xdr:colOff>177800</xdr:colOff>
      <xdr:row>98</xdr:row>
      <xdr:rowOff>125321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571285"/>
          <a:ext cx="889000" cy="3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56713</xdr:rowOff>
    </xdr:from>
    <xdr:to>
      <xdr:col>85</xdr:col>
      <xdr:colOff>177800</xdr:colOff>
      <xdr:row>98</xdr:row>
      <xdr:rowOff>158313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143090</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117977</xdr:rowOff>
    </xdr:from>
    <xdr:to>
      <xdr:col>81</xdr:col>
      <xdr:colOff>101600</xdr:colOff>
      <xdr:row>98</xdr:row>
      <xdr:rowOff>48127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39254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170807</xdr:rowOff>
    </xdr:from>
    <xdr:to>
      <xdr:col>76</xdr:col>
      <xdr:colOff>165100</xdr:colOff>
      <xdr:row>98</xdr:row>
      <xdr:rowOff>100957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92084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74521</xdr:rowOff>
    </xdr:from>
    <xdr:to>
      <xdr:col>72</xdr:col>
      <xdr:colOff>38100</xdr:colOff>
      <xdr:row>99</xdr:row>
      <xdr:rowOff>4671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167248</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696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61285</xdr:rowOff>
    </xdr:from>
    <xdr:to>
      <xdr:col>67</xdr:col>
      <xdr:colOff>101600</xdr:colOff>
      <xdr:row>96</xdr:row>
      <xdr:rowOff>162885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7962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2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89979</xdr:rowOff>
    </xdr:from>
    <xdr:to>
      <xdr:col>116</xdr:col>
      <xdr:colOff>63500</xdr:colOff>
      <xdr:row>36</xdr:row>
      <xdr:rowOff>57785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090729"/>
          <a:ext cx="8382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89979</xdr:rowOff>
    </xdr:from>
    <xdr:to>
      <xdr:col>111</xdr:col>
      <xdr:colOff>177800</xdr:colOff>
      <xdr:row>36</xdr:row>
      <xdr:rowOff>144272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90729"/>
          <a:ext cx="889000" cy="2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109982</xdr:rowOff>
    </xdr:from>
    <xdr:to>
      <xdr:col>107</xdr:col>
      <xdr:colOff>50800</xdr:colOff>
      <xdr:row>36</xdr:row>
      <xdr:rowOff>144272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2821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109982</xdr:rowOff>
    </xdr:from>
    <xdr:to>
      <xdr:col>102</xdr:col>
      <xdr:colOff>114300</xdr:colOff>
      <xdr:row>37</xdr:row>
      <xdr:rowOff>19114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282182"/>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6985</xdr:rowOff>
    </xdr:from>
    <xdr:to>
      <xdr:col>116</xdr:col>
      <xdr:colOff>114300</xdr:colOff>
      <xdr:row>36</xdr:row>
      <xdr:rowOff>108585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29862</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39179</xdr:rowOff>
    </xdr:from>
    <xdr:to>
      <xdr:col>112</xdr:col>
      <xdr:colOff>38100</xdr:colOff>
      <xdr:row>35</xdr:row>
      <xdr:rowOff>140779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157306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81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93472</xdr:rowOff>
    </xdr:from>
    <xdr:to>
      <xdr:col>107</xdr:col>
      <xdr:colOff>101600</xdr:colOff>
      <xdr:row>37</xdr:row>
      <xdr:rowOff>23622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40149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59182</xdr:rowOff>
    </xdr:from>
    <xdr:to>
      <xdr:col>102</xdr:col>
      <xdr:colOff>165100</xdr:colOff>
      <xdr:row>36</xdr:row>
      <xdr:rowOff>160782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5859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00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139764</xdr:rowOff>
    </xdr:from>
    <xdr:to>
      <xdr:col>98</xdr:col>
      <xdr:colOff>38100</xdr:colOff>
      <xdr:row>37</xdr:row>
      <xdr:rowOff>69914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61041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4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155493</xdr:rowOff>
    </xdr:from>
    <xdr:to>
      <xdr:col>116</xdr:col>
      <xdr:colOff>63500</xdr:colOff>
      <xdr:row>55</xdr:row>
      <xdr:rowOff>17418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413793"/>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155493</xdr:rowOff>
    </xdr:from>
    <xdr:to>
      <xdr:col>111</xdr:col>
      <xdr:colOff>177800</xdr:colOff>
      <xdr:row>54</xdr:row>
      <xdr:rowOff>170008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413793"/>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170008</xdr:rowOff>
    </xdr:from>
    <xdr:to>
      <xdr:col>107</xdr:col>
      <xdr:colOff>50800</xdr:colOff>
      <xdr:row>56</xdr:row>
      <xdr:rowOff>98190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428308"/>
          <a:ext cx="889000" cy="2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97295</xdr:rowOff>
    </xdr:from>
    <xdr:to>
      <xdr:col>102</xdr:col>
      <xdr:colOff>114300</xdr:colOff>
      <xdr:row>56</xdr:row>
      <xdr:rowOff>98190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69849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138068</xdr:rowOff>
    </xdr:from>
    <xdr:to>
      <xdr:col>116</xdr:col>
      <xdr:colOff>114300</xdr:colOff>
      <xdr:row>55</xdr:row>
      <xdr:rowOff>68218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3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160945</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2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104693</xdr:rowOff>
    </xdr:from>
    <xdr:to>
      <xdr:col>112</xdr:col>
      <xdr:colOff>38100</xdr:colOff>
      <xdr:row>55</xdr:row>
      <xdr:rowOff>34843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3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51370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13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119208</xdr:rowOff>
    </xdr:from>
    <xdr:to>
      <xdr:col>107</xdr:col>
      <xdr:colOff>101600</xdr:colOff>
      <xdr:row>55</xdr:row>
      <xdr:rowOff>49358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3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65885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1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47390</xdr:rowOff>
    </xdr:from>
    <xdr:to>
      <xdr:col>102</xdr:col>
      <xdr:colOff>165100</xdr:colOff>
      <xdr:row>56</xdr:row>
      <xdr:rowOff>148990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165517</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4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46495</xdr:rowOff>
    </xdr:from>
    <xdr:to>
      <xdr:col>98</xdr:col>
      <xdr:colOff>38100</xdr:colOff>
      <xdr:row>56</xdr:row>
      <xdr:rowOff>148095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164622</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4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29514</xdr:rowOff>
    </xdr:from>
    <xdr:to>
      <xdr:col>116</xdr:col>
      <xdr:colOff>63500</xdr:colOff>
      <xdr:row>77</xdr:row>
      <xdr:rowOff>61824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31164"/>
          <a:ext cx="8382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29514</xdr:rowOff>
    </xdr:from>
    <xdr:to>
      <xdr:col>111</xdr:col>
      <xdr:colOff>177800</xdr:colOff>
      <xdr:row>77</xdr:row>
      <xdr:rowOff>29935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3116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170675</xdr:rowOff>
    </xdr:from>
    <xdr:to>
      <xdr:col>107</xdr:col>
      <xdr:colOff>50800</xdr:colOff>
      <xdr:row>77</xdr:row>
      <xdr:rowOff>29935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00875"/>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170675</xdr:rowOff>
    </xdr:from>
    <xdr:to>
      <xdr:col>102</xdr:col>
      <xdr:colOff>114300</xdr:colOff>
      <xdr:row>77</xdr:row>
      <xdr:rowOff>143472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00875"/>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11024</xdr:rowOff>
    </xdr:from>
    <xdr:to>
      <xdr:col>116</xdr:col>
      <xdr:colOff>114300</xdr:colOff>
      <xdr:row>77</xdr:row>
      <xdr:rowOff>112624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160901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150164</xdr:rowOff>
    </xdr:from>
    <xdr:to>
      <xdr:col>112</xdr:col>
      <xdr:colOff>38100</xdr:colOff>
      <xdr:row>77</xdr:row>
      <xdr:rowOff>80314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71441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150585</xdr:rowOff>
    </xdr:from>
    <xdr:to>
      <xdr:col>107</xdr:col>
      <xdr:colOff>101600</xdr:colOff>
      <xdr:row>77</xdr:row>
      <xdr:rowOff>80735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71862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119875</xdr:rowOff>
    </xdr:from>
    <xdr:to>
      <xdr:col>102</xdr:col>
      <xdr:colOff>165100</xdr:colOff>
      <xdr:row>77</xdr:row>
      <xdr:rowOff>50025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41152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92672</xdr:rowOff>
    </xdr:from>
    <xdr:to>
      <xdr:col>98</xdr:col>
      <xdr:colOff>38100</xdr:colOff>
      <xdr:row>78</xdr:row>
      <xdr:rowOff>22822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13949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505,209</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58,640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％増となっている。類似団体平均を下回っており，今後も組織のスリム化や定員の適正化などにより業務の効率化に取り組んでいく。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128,180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％の減となっている。類似団体平均を下回っており，引き続き社会保障関係経費の抑制に努めていく。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112,583</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％の増となっている。類似団体で最も高い数値となっているが，大型建設事業の進捗に伴うものである。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517,497
507,700
416.85
268,708,797
261,444,038
3,844,191
105,084,251
144,321,772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50546</xdr:rowOff>
    </xdr:from>
    <xdr:to>
      <xdr:col>24</xdr:col>
      <xdr:colOff>63500</xdr:colOff>
      <xdr:row>36</xdr:row>
      <xdr:rowOff>79502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274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79502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9760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xdr:rowOff>
    </xdr:from>
    <xdr:to>
      <xdr:col>15</xdr:col>
      <xdr:colOff>50800</xdr:colOff>
      <xdr:row>36</xdr:row>
      <xdr:rowOff>25400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24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xdr:rowOff>
    </xdr:from>
    <xdr:to>
      <xdr:col>10</xdr:col>
      <xdr:colOff>114300</xdr:colOff>
      <xdr:row>36</xdr:row>
      <xdr:rowOff>19304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245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171196</xdr:rowOff>
    </xdr:from>
    <xdr:to>
      <xdr:col>24</xdr:col>
      <xdr:colOff>114300</xdr:colOff>
      <xdr:row>36</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149623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28702</xdr:rowOff>
    </xdr:from>
    <xdr:to>
      <xdr:col>20</xdr:col>
      <xdr:colOff>38100</xdr:colOff>
      <xdr:row>36</xdr:row>
      <xdr:rowOff>130302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121429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146050</xdr:rowOff>
    </xdr:from>
    <xdr:to>
      <xdr:col>15</xdr:col>
      <xdr:colOff>101600</xdr:colOff>
      <xdr:row>36</xdr:row>
      <xdr:rowOff>76200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67327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120904</xdr:rowOff>
    </xdr:from>
    <xdr:to>
      <xdr:col>10</xdr:col>
      <xdr:colOff>165100</xdr:colOff>
      <xdr:row>36</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42181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139954</xdr:rowOff>
    </xdr:from>
    <xdr:to>
      <xdr:col>6</xdr:col>
      <xdr:colOff>38100</xdr:colOff>
      <xdr:row>36</xdr:row>
      <xdr:rowOff>70104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61231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27980</xdr:rowOff>
    </xdr:from>
    <xdr:to>
      <xdr:col>24</xdr:col>
      <xdr:colOff>63500</xdr:colOff>
      <xdr:row>57</xdr:row>
      <xdr:rowOff>81211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0630"/>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158707</xdr:rowOff>
    </xdr:from>
    <xdr:to>
      <xdr:col>19</xdr:col>
      <xdr:colOff>177800</xdr:colOff>
      <xdr:row>57</xdr:row>
      <xdr:rowOff>27980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31207"/>
          <a:ext cx="889000" cy="106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158707</xdr:rowOff>
    </xdr:from>
    <xdr:to>
      <xdr:col>15</xdr:col>
      <xdr:colOff>50800</xdr:colOff>
      <xdr:row>57</xdr:row>
      <xdr:rowOff>104768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31207"/>
          <a:ext cx="889000" cy="114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77967</xdr:rowOff>
    </xdr:from>
    <xdr:to>
      <xdr:col>10</xdr:col>
      <xdr:colOff>114300</xdr:colOff>
      <xdr:row>57</xdr:row>
      <xdr:rowOff>104768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50617"/>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30411</xdr:rowOff>
    </xdr:from>
    <xdr:to>
      <xdr:col>24</xdr:col>
      <xdr:colOff>114300</xdr:colOff>
      <xdr:row>57</xdr:row>
      <xdr:rowOff>132011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116788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148630</xdr:rowOff>
    </xdr:from>
    <xdr:to>
      <xdr:col>20</xdr:col>
      <xdr:colOff>38100</xdr:colOff>
      <xdr:row>57</xdr:row>
      <xdr:rowOff>78780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69907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107907</xdr:rowOff>
    </xdr:from>
    <xdr:to>
      <xdr:col>15</xdr:col>
      <xdr:colOff>101600</xdr:colOff>
      <xdr:row>51</xdr:row>
      <xdr:rowOff>38057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29184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53968</xdr:rowOff>
    </xdr:from>
    <xdr:to>
      <xdr:col>10</xdr:col>
      <xdr:colOff>165100</xdr:colOff>
      <xdr:row>57</xdr:row>
      <xdr:rowOff>155568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146695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27167</xdr:rowOff>
    </xdr:from>
    <xdr:to>
      <xdr:col>6</xdr:col>
      <xdr:colOff>38100</xdr:colOff>
      <xdr:row>57</xdr:row>
      <xdr:rowOff>128767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119894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134150</xdr:rowOff>
    </xdr:from>
    <xdr:to>
      <xdr:col>24</xdr:col>
      <xdr:colOff>63500</xdr:colOff>
      <xdr:row>77</xdr:row>
      <xdr:rowOff>83090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64350"/>
          <a:ext cx="838200" cy="1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134150</xdr:rowOff>
    </xdr:from>
    <xdr:to>
      <xdr:col>19</xdr:col>
      <xdr:colOff>177800</xdr:colOff>
      <xdr:row>78</xdr:row>
      <xdr:rowOff>50518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64350"/>
          <a:ext cx="889000" cy="25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50518</xdr:rowOff>
    </xdr:from>
    <xdr:to>
      <xdr:col>15</xdr:col>
      <xdr:colOff>50800</xdr:colOff>
      <xdr:row>78</xdr:row>
      <xdr:rowOff>79294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3618"/>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79294</xdr:rowOff>
    </xdr:from>
    <xdr:to>
      <xdr:col>10</xdr:col>
      <xdr:colOff>114300</xdr:colOff>
      <xdr:row>78</xdr:row>
      <xdr:rowOff>160429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2394"/>
          <a:ext cx="889000" cy="8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32290</xdr:rowOff>
    </xdr:from>
    <xdr:to>
      <xdr:col>24</xdr:col>
      <xdr:colOff>114300</xdr:colOff>
      <xdr:row>77</xdr:row>
      <xdr:rowOff>133890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83350</xdr:rowOff>
    </xdr:from>
    <xdr:to>
      <xdr:col>20</xdr:col>
      <xdr:colOff>38100</xdr:colOff>
      <xdr:row>77</xdr:row>
      <xdr:rowOff>13500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171168</xdr:rowOff>
    </xdr:from>
    <xdr:to>
      <xdr:col>15</xdr:col>
      <xdr:colOff>101600</xdr:colOff>
      <xdr:row>78</xdr:row>
      <xdr:rowOff>101318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92445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28494</xdr:rowOff>
    </xdr:from>
    <xdr:to>
      <xdr:col>10</xdr:col>
      <xdr:colOff>165100</xdr:colOff>
      <xdr:row>78</xdr:row>
      <xdr:rowOff>130094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121221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109629</xdr:rowOff>
    </xdr:from>
    <xdr:to>
      <xdr:col>6</xdr:col>
      <xdr:colOff>38100</xdr:colOff>
      <xdr:row>79</xdr:row>
      <xdr:rowOff>39779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30906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63739</xdr:rowOff>
    </xdr:from>
    <xdr:to>
      <xdr:col>24</xdr:col>
      <xdr:colOff>63500</xdr:colOff>
      <xdr:row>97</xdr:row>
      <xdr:rowOff>170985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22939"/>
          <a:ext cx="838200" cy="2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170985</xdr:rowOff>
    </xdr:from>
    <xdr:to>
      <xdr:col>19</xdr:col>
      <xdr:colOff>177800</xdr:colOff>
      <xdr:row>99</xdr:row>
      <xdr:rowOff>66548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1635"/>
          <a:ext cx="889000" cy="23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166610</xdr:rowOff>
    </xdr:from>
    <xdr:to>
      <xdr:col>15</xdr:col>
      <xdr:colOff>50800</xdr:colOff>
      <xdr:row>99</xdr:row>
      <xdr:rowOff>66548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54360"/>
          <a:ext cx="889000" cy="5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166610</xdr:rowOff>
    </xdr:from>
    <xdr:to>
      <xdr:col>10</xdr:col>
      <xdr:colOff>114300</xdr:colOff>
      <xdr:row>97</xdr:row>
      <xdr:rowOff>38333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54360"/>
          <a:ext cx="889000" cy="2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12939</xdr:rowOff>
    </xdr:from>
    <xdr:to>
      <xdr:col>24</xdr:col>
      <xdr:colOff>114300</xdr:colOff>
      <xdr:row>96</xdr:row>
      <xdr:rowOff>114539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162816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120185</xdr:rowOff>
    </xdr:from>
    <xdr:to>
      <xdr:col>20</xdr:col>
      <xdr:colOff>38100</xdr:colOff>
      <xdr:row>98</xdr:row>
      <xdr:rowOff>50335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41462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15748</xdr:rowOff>
    </xdr:from>
    <xdr:to>
      <xdr:col>15</xdr:col>
      <xdr:colOff>101600</xdr:colOff>
      <xdr:row>99</xdr:row>
      <xdr:rowOff>117348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108475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115810</xdr:rowOff>
    </xdr:from>
    <xdr:to>
      <xdr:col>10</xdr:col>
      <xdr:colOff>165100</xdr:colOff>
      <xdr:row>96</xdr:row>
      <xdr:rowOff>45960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62487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158983</xdr:rowOff>
    </xdr:from>
    <xdr:to>
      <xdr:col>6</xdr:col>
      <xdr:colOff>38100</xdr:colOff>
      <xdr:row>97</xdr:row>
      <xdr:rowOff>89133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105660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25857</xdr:rowOff>
    </xdr:from>
    <xdr:to>
      <xdr:col>55</xdr:col>
      <xdr:colOff>0</xdr:colOff>
      <xdr:row>38</xdr:row>
      <xdr:rowOff>34544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40957"/>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25857</xdr:rowOff>
    </xdr:from>
    <xdr:to>
      <xdr:col>50</xdr:col>
      <xdr:colOff>114300</xdr:colOff>
      <xdr:row>38</xdr:row>
      <xdr:rowOff>30886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409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19456</xdr:rowOff>
    </xdr:from>
    <xdr:to>
      <xdr:col>45</xdr:col>
      <xdr:colOff>177800</xdr:colOff>
      <xdr:row>38</xdr:row>
      <xdr:rowOff>30886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345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xdr:rowOff>
    </xdr:from>
    <xdr:to>
      <xdr:col>41</xdr:col>
      <xdr:colOff>50800</xdr:colOff>
      <xdr:row>38</xdr:row>
      <xdr:rowOff>19456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29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155194</xdr:rowOff>
    </xdr:from>
    <xdr:to>
      <xdr:col>55</xdr:col>
      <xdr:colOff>50800</xdr:colOff>
      <xdr:row>38</xdr:row>
      <xdr:rowOff>85344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70121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1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146507</xdr:rowOff>
    </xdr:from>
    <xdr:to>
      <xdr:col>50</xdr:col>
      <xdr:colOff>165100</xdr:colOff>
      <xdr:row>38</xdr:row>
      <xdr:rowOff>76657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67784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151536</xdr:rowOff>
    </xdr:from>
    <xdr:to>
      <xdr:col>46</xdr:col>
      <xdr:colOff>38100</xdr:colOff>
      <xdr:row>38</xdr:row>
      <xdr:rowOff>81686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72813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8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140107</xdr:rowOff>
    </xdr:from>
    <xdr:to>
      <xdr:col>41</xdr:col>
      <xdr:colOff>101600</xdr:colOff>
      <xdr:row>38</xdr:row>
      <xdr:rowOff>70256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61383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6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56811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26200</xdr:rowOff>
    </xdr:from>
    <xdr:to>
      <xdr:col>55</xdr:col>
      <xdr:colOff>0</xdr:colOff>
      <xdr:row>56</xdr:row>
      <xdr:rowOff>100323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27400"/>
          <a:ext cx="838200" cy="7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26200</xdr:rowOff>
    </xdr:from>
    <xdr:to>
      <xdr:col>50</xdr:col>
      <xdr:colOff>114300</xdr:colOff>
      <xdr:row>56</xdr:row>
      <xdr:rowOff>59233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27400"/>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59233</xdr:rowOff>
    </xdr:from>
    <xdr:to>
      <xdr:col>45</xdr:col>
      <xdr:colOff>177800</xdr:colOff>
      <xdr:row>56</xdr:row>
      <xdr:rowOff>79749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60433"/>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79749</xdr:rowOff>
    </xdr:from>
    <xdr:to>
      <xdr:col>41</xdr:col>
      <xdr:colOff>50800</xdr:colOff>
      <xdr:row>56</xdr:row>
      <xdr:rowOff>92723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8094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49523</xdr:rowOff>
    </xdr:from>
    <xdr:to>
      <xdr:col>55</xdr:col>
      <xdr:colOff>50800</xdr:colOff>
      <xdr:row>56</xdr:row>
      <xdr:rowOff>151123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27950</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146850</xdr:rowOff>
    </xdr:from>
    <xdr:to>
      <xdr:col>50</xdr:col>
      <xdr:colOff>165100</xdr:colOff>
      <xdr:row>56</xdr:row>
      <xdr:rowOff>77000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93527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35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8433</xdr:rowOff>
    </xdr:from>
    <xdr:to>
      <xdr:col>46</xdr:col>
      <xdr:colOff>38100</xdr:colOff>
      <xdr:row>56</xdr:row>
      <xdr:rowOff>110033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101160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0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28949</xdr:rowOff>
    </xdr:from>
    <xdr:to>
      <xdr:col>41</xdr:col>
      <xdr:colOff>101600</xdr:colOff>
      <xdr:row>56</xdr:row>
      <xdr:rowOff>130549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121676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41923</xdr:rowOff>
    </xdr:from>
    <xdr:to>
      <xdr:col>36</xdr:col>
      <xdr:colOff>165100</xdr:colOff>
      <xdr:row>56</xdr:row>
      <xdr:rowOff>143523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134650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3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37026</xdr:rowOff>
    </xdr:from>
    <xdr:to>
      <xdr:col>55</xdr:col>
      <xdr:colOff>0</xdr:colOff>
      <xdr:row>75</xdr:row>
      <xdr:rowOff>49371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95776"/>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164650</xdr:rowOff>
    </xdr:from>
    <xdr:to>
      <xdr:col>50</xdr:col>
      <xdr:colOff>114300</xdr:colOff>
      <xdr:row>75</xdr:row>
      <xdr:rowOff>37026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851950"/>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164650</xdr:rowOff>
    </xdr:from>
    <xdr:to>
      <xdr:col>45</xdr:col>
      <xdr:colOff>177800</xdr:colOff>
      <xdr:row>77</xdr:row>
      <xdr:rowOff>4908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851950"/>
          <a:ext cx="889000" cy="3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2949</xdr:rowOff>
    </xdr:from>
    <xdr:to>
      <xdr:col>41</xdr:col>
      <xdr:colOff>50800</xdr:colOff>
      <xdr:row>77</xdr:row>
      <xdr:rowOff>4908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0459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170021</xdr:rowOff>
    </xdr:from>
    <xdr:to>
      <xdr:col>55</xdr:col>
      <xdr:colOff>50800</xdr:colOff>
      <xdr:row>75</xdr:row>
      <xdr:rowOff>100171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21448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157676</xdr:rowOff>
    </xdr:from>
    <xdr:to>
      <xdr:col>50</xdr:col>
      <xdr:colOff>165100</xdr:colOff>
      <xdr:row>75</xdr:row>
      <xdr:rowOff>87826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104353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113850</xdr:rowOff>
    </xdr:from>
    <xdr:to>
      <xdr:col>46</xdr:col>
      <xdr:colOff>38100</xdr:colOff>
      <xdr:row>75</xdr:row>
      <xdr:rowOff>44000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60527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5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125558</xdr:rowOff>
    </xdr:from>
    <xdr:to>
      <xdr:col>41</xdr:col>
      <xdr:colOff>101600</xdr:colOff>
      <xdr:row>77</xdr:row>
      <xdr:rowOff>55708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72234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9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123599</xdr:rowOff>
    </xdr:from>
    <xdr:to>
      <xdr:col>36</xdr:col>
      <xdr:colOff>165100</xdr:colOff>
      <xdr:row>77</xdr:row>
      <xdr:rowOff>53749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70275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9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44227</xdr:rowOff>
    </xdr:from>
    <xdr:to>
      <xdr:col>55</xdr:col>
      <xdr:colOff>0</xdr:colOff>
      <xdr:row>92</xdr:row>
      <xdr:rowOff>127095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474727"/>
          <a:ext cx="838200" cy="4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127095</xdr:rowOff>
    </xdr:from>
    <xdr:to>
      <xdr:col>50</xdr:col>
      <xdr:colOff>114300</xdr:colOff>
      <xdr:row>94</xdr:row>
      <xdr:rowOff>33384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900495"/>
          <a:ext cx="889000" cy="2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33384</xdr:rowOff>
    </xdr:from>
    <xdr:to>
      <xdr:col>45</xdr:col>
      <xdr:colOff>177800</xdr:colOff>
      <xdr:row>94</xdr:row>
      <xdr:rowOff>125560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149684"/>
          <a:ext cx="889000" cy="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125560</xdr:rowOff>
    </xdr:from>
    <xdr:to>
      <xdr:col>41</xdr:col>
      <xdr:colOff>50800</xdr:colOff>
      <xdr:row>95</xdr:row>
      <xdr:rowOff>22265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241860"/>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164877</xdr:rowOff>
    </xdr:from>
    <xdr:to>
      <xdr:col>55</xdr:col>
      <xdr:colOff>50800</xdr:colOff>
      <xdr:row>90</xdr:row>
      <xdr:rowOff>95027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4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117904</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37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76295</xdr:rowOff>
    </xdr:from>
    <xdr:to>
      <xdr:col>50</xdr:col>
      <xdr:colOff>165100</xdr:colOff>
      <xdr:row>93</xdr:row>
      <xdr:rowOff>6445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8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22972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6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154034</xdr:rowOff>
    </xdr:from>
    <xdr:to>
      <xdr:col>46</xdr:col>
      <xdr:colOff>38100</xdr:colOff>
      <xdr:row>94</xdr:row>
      <xdr:rowOff>84184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0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100711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8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74760</xdr:rowOff>
    </xdr:from>
    <xdr:to>
      <xdr:col>41</xdr:col>
      <xdr:colOff>101600</xdr:colOff>
      <xdr:row>95</xdr:row>
      <xdr:rowOff>4910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1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21437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9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142915</xdr:rowOff>
    </xdr:from>
    <xdr:to>
      <xdr:col>36</xdr:col>
      <xdr:colOff>165100</xdr:colOff>
      <xdr:row>95</xdr:row>
      <xdr:rowOff>73065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89592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0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93654</xdr:rowOff>
    </xdr:from>
    <xdr:to>
      <xdr:col>85</xdr:col>
      <xdr:colOff>127000</xdr:colOff>
      <xdr:row>36</xdr:row>
      <xdr:rowOff>160764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65854"/>
          <a:ext cx="8382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93654</xdr:rowOff>
    </xdr:from>
    <xdr:to>
      <xdr:col>81</xdr:col>
      <xdr:colOff>50800</xdr:colOff>
      <xdr:row>37</xdr:row>
      <xdr:rowOff>3520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65854"/>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168438</xdr:rowOff>
    </xdr:from>
    <xdr:to>
      <xdr:col>76</xdr:col>
      <xdr:colOff>114300</xdr:colOff>
      <xdr:row>37</xdr:row>
      <xdr:rowOff>3520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406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168438</xdr:rowOff>
    </xdr:from>
    <xdr:to>
      <xdr:col>71</xdr:col>
      <xdr:colOff>177800</xdr:colOff>
      <xdr:row>37</xdr:row>
      <xdr:rowOff>103777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40638"/>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109964</xdr:rowOff>
    </xdr:from>
    <xdr:to>
      <xdr:col>85</xdr:col>
      <xdr:colOff>177800</xdr:colOff>
      <xdr:row>37</xdr:row>
      <xdr:rowOff>40114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88391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42854</xdr:rowOff>
    </xdr:from>
    <xdr:to>
      <xdr:col>81</xdr:col>
      <xdr:colOff>101600</xdr:colOff>
      <xdr:row>36</xdr:row>
      <xdr:rowOff>144454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135581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124170</xdr:rowOff>
    </xdr:from>
    <xdr:to>
      <xdr:col>76</xdr:col>
      <xdr:colOff>165100</xdr:colOff>
      <xdr:row>37</xdr:row>
      <xdr:rowOff>54320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45447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117638</xdr:rowOff>
    </xdr:from>
    <xdr:to>
      <xdr:col>72</xdr:col>
      <xdr:colOff>38100</xdr:colOff>
      <xdr:row>37</xdr:row>
      <xdr:rowOff>47788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38915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52977</xdr:rowOff>
    </xdr:from>
    <xdr:to>
      <xdr:col>67</xdr:col>
      <xdr:colOff>101600</xdr:colOff>
      <xdr:row>37</xdr:row>
      <xdr:rowOff>154577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145704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121869</xdr:rowOff>
    </xdr:from>
    <xdr:to>
      <xdr:col>85</xdr:col>
      <xdr:colOff>127000</xdr:colOff>
      <xdr:row>57</xdr:row>
      <xdr:rowOff>51384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23069"/>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9227</xdr:rowOff>
    </xdr:from>
    <xdr:to>
      <xdr:col>81</xdr:col>
      <xdr:colOff>50800</xdr:colOff>
      <xdr:row>57</xdr:row>
      <xdr:rowOff>51384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10427"/>
          <a:ext cx="889000" cy="2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9227</xdr:rowOff>
    </xdr:from>
    <xdr:to>
      <xdr:col>76</xdr:col>
      <xdr:colOff>114300</xdr:colOff>
      <xdr:row>57</xdr:row>
      <xdr:rowOff>63919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10427"/>
          <a:ext cx="889000" cy="2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63919</xdr:rowOff>
    </xdr:from>
    <xdr:to>
      <xdr:col>71</xdr:col>
      <xdr:colOff>177800</xdr:colOff>
      <xdr:row>57</xdr:row>
      <xdr:rowOff>97675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6569"/>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71069</xdr:rowOff>
    </xdr:from>
    <xdr:to>
      <xdr:col>85</xdr:col>
      <xdr:colOff>177800</xdr:colOff>
      <xdr:row>57</xdr:row>
      <xdr:rowOff>1219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49496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xdr:rowOff>
    </xdr:from>
    <xdr:to>
      <xdr:col>81</xdr:col>
      <xdr:colOff>101600</xdr:colOff>
      <xdr:row>57</xdr:row>
      <xdr:rowOff>102184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93311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129877</xdr:rowOff>
    </xdr:from>
    <xdr:to>
      <xdr:col>76</xdr:col>
      <xdr:colOff>165100</xdr:colOff>
      <xdr:row>56</xdr:row>
      <xdr:rowOff>60027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76554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13119</xdr:rowOff>
    </xdr:from>
    <xdr:to>
      <xdr:col>72</xdr:col>
      <xdr:colOff>38100</xdr:colOff>
      <xdr:row>57</xdr:row>
      <xdr:rowOff>114719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105846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46875</xdr:rowOff>
    </xdr:from>
    <xdr:to>
      <xdr:col>67</xdr:col>
      <xdr:colOff>101600</xdr:colOff>
      <xdr:row>57</xdr:row>
      <xdr:rowOff>148475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139602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116460</xdr:rowOff>
    </xdr:from>
    <xdr:to>
      <xdr:col>85</xdr:col>
      <xdr:colOff>127000</xdr:colOff>
      <xdr:row>79</xdr:row>
      <xdr:rowOff>22352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18110"/>
          <a:ext cx="838200" cy="2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34417</xdr:rowOff>
    </xdr:from>
    <xdr:to>
      <xdr:col>81</xdr:col>
      <xdr:colOff>50800</xdr:colOff>
      <xdr:row>79</xdr:row>
      <xdr:rowOff>22352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07517"/>
          <a:ext cx="8890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34417</xdr:rowOff>
    </xdr:from>
    <xdr:to>
      <xdr:col>76</xdr:col>
      <xdr:colOff>114300</xdr:colOff>
      <xdr:row>78</xdr:row>
      <xdr:rowOff>70358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07517"/>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70358</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43458"/>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65660</xdr:rowOff>
    </xdr:from>
    <xdr:to>
      <xdr:col>85</xdr:col>
      <xdr:colOff>177800</xdr:colOff>
      <xdr:row>77</xdr:row>
      <xdr:rowOff>167260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88537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1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143002</xdr:rowOff>
    </xdr:from>
    <xdr:to>
      <xdr:col>81</xdr:col>
      <xdr:colOff>101600</xdr:colOff>
      <xdr:row>79</xdr:row>
      <xdr:rowOff>73152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64279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0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155067</xdr:rowOff>
    </xdr:from>
    <xdr:to>
      <xdr:col>76</xdr:col>
      <xdr:colOff>165100</xdr:colOff>
      <xdr:row>78</xdr:row>
      <xdr:rowOff>85217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76344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4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19558</xdr:rowOff>
    </xdr:from>
    <xdr:to>
      <xdr:col>72</xdr:col>
      <xdr:colOff>38100</xdr:colOff>
      <xdr:row>78</xdr:row>
      <xdr:rowOff>121158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112285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108283</xdr:rowOff>
    </xdr:from>
    <xdr:to>
      <xdr:col>85</xdr:col>
      <xdr:colOff>127000</xdr:colOff>
      <xdr:row>96</xdr:row>
      <xdr:rowOff>122915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567483"/>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54138</xdr:rowOff>
    </xdr:from>
    <xdr:to>
      <xdr:col>81</xdr:col>
      <xdr:colOff>50800</xdr:colOff>
      <xdr:row>96</xdr:row>
      <xdr:rowOff>108283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13338"/>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167198</xdr:rowOff>
    </xdr:from>
    <xdr:to>
      <xdr:col>76</xdr:col>
      <xdr:colOff>114300</xdr:colOff>
      <xdr:row>96</xdr:row>
      <xdr:rowOff>54138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54948"/>
          <a:ext cx="8890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167198</xdr:rowOff>
    </xdr:from>
    <xdr:to>
      <xdr:col>71</xdr:col>
      <xdr:colOff>177800</xdr:colOff>
      <xdr:row>96</xdr:row>
      <xdr:rowOff>10313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5494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72115</xdr:rowOff>
    </xdr:from>
    <xdr:to>
      <xdr:col>85</xdr:col>
      <xdr:colOff>177800</xdr:colOff>
      <xdr:row>97</xdr:row>
      <xdr:rowOff>2265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50542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57483</xdr:rowOff>
    </xdr:from>
    <xdr:to>
      <xdr:col>81</xdr:col>
      <xdr:colOff>101600</xdr:colOff>
      <xdr:row>96</xdr:row>
      <xdr:rowOff>159083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150210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3338</xdr:rowOff>
    </xdr:from>
    <xdr:to>
      <xdr:col>76</xdr:col>
      <xdr:colOff>165100</xdr:colOff>
      <xdr:row>96</xdr:row>
      <xdr:rowOff>104938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96065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116398</xdr:rowOff>
    </xdr:from>
    <xdr:to>
      <xdr:col>72</xdr:col>
      <xdr:colOff>38100</xdr:colOff>
      <xdr:row>96</xdr:row>
      <xdr:rowOff>46548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37675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130963</xdr:rowOff>
    </xdr:from>
    <xdr:to>
      <xdr:col>67</xdr:col>
      <xdr:colOff>101600</xdr:colOff>
      <xdr:row>96</xdr:row>
      <xdr:rowOff>61113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52240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174,941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％の減となっている。これは，子育て世帯等に対する臨時特別支援事業費の皆減などによるものである。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46,826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％の増となっている。これは，クリーンパーク茂原火災事故による市外へのごみ運搬・処理の実施に係る経費の増加などによるものである。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117,847</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％の増となっている。これは，宇都宮駅東口整備事業の増加などによるものである。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42,936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％の増となっている。これは，国民体育大会の開催に係る経費の増加などによるものである。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目的別歳出において，概ね類似団体と比較し住民一人当たりのコストは低い状況で推移していることから，引き続きコスト削減や事業の効率化，計画的な市債の活用に努めていく。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年度は決算剰余金の積み立てなどにより増加したが，</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年度については，新型コロナウイルス感染症の感染拡大防止や物価高騰対策などに速やかに対応しつつ，事業を着実に進めたことにより減少した。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・実質収支は黒字を確保しており，引き続き収支のバランスが取れている状況である。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一般会計をはじめ，公営企業を含むすべての特別会計が黒字または収支均衡となっている。</a:t>
          </a:r>
        </a:p>
        <a:p>
          <a:r>
            <a:rPr kumimoji="1" lang="ja-JP" altLang="en-US" sz="1400">
              <a:latin typeface="ＭＳ ゴシック" pitchFamily="49" charset="-128"/>
              <a:ea typeface="ＭＳ ゴシック" pitchFamily="49" charset="-128"/>
            </a:rPr>
            <a:t>　主な増減項目としては，一般会計において，予算額に対する歳出の執行率が前年度を</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ポイント上回る</a:t>
          </a:r>
          <a:r>
            <a:rPr kumimoji="1" lang="en-US" altLang="ja-JP" sz="1400">
              <a:latin typeface="ＭＳ ゴシック" pitchFamily="49" charset="-128"/>
              <a:ea typeface="ＭＳ ゴシック" pitchFamily="49" charset="-128"/>
            </a:rPr>
            <a:t>92.0</a:t>
          </a:r>
          <a:r>
            <a:rPr kumimoji="1" lang="ja-JP" altLang="en-US" sz="1400">
              <a:latin typeface="ＭＳ ゴシック" pitchFamily="49" charset="-128"/>
              <a:ea typeface="ＭＳ ゴシック" pitchFamily="49" charset="-128"/>
            </a:rPr>
            <a:t>％となったことにより実質収支が減少し，標準財政規模に対する黒字の割合も減少した。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N20" sqref="BN20:BU20"/>
    </sheetView>
  </sheetViews>
  <sheetFormatPr defaultColWidth="0" defaultRowHeight="11" zeroHeight="1" x14ac:dyDescent="0.2"/>
  <cols>
    <col min="1" max="11" width="2.08984375" style="179" customWidth="1"/>
    <col min="12" max="12" width="2.26953125" style="179" customWidth="1"/>
    <col min="13" max="17" width="2.36328125" style="179" customWidth="1"/>
    <col min="18" max="119" width="2.08984375" style="179" customWidth="1"/>
    <col min="120" max="16384" width="0" style="179" hidden="1"/>
  </cols>
  <sheetData>
    <row r="1" spans="1:119" ht="33" customHeight="1" x14ac:dyDescent="0.2">
      <c r="B1" s="378" t="s">
        <v>82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80"/>
      <c r="DK1" s="180"/>
      <c r="DL1" s="180"/>
      <c r="DM1" s="180"/>
      <c r="DN1" s="180"/>
      <c r="DO1" s="180"/>
    </row>
    <row r="2" spans="1:119" ht="24" thickBot="1" x14ac:dyDescent="0.25">
      <c r="B2" s="181" t="s">
        <v>83</v>
      </c>
      <c r="C2" s="181"/>
      <c r="D2" s="182"/>
    </row>
    <row r="3" spans="1:119" ht="18.75" customHeight="1" thickBot="1" x14ac:dyDescent="0.25">
      <c r="A3" s="180"/>
      <c r="B3" s="379" t="s">
        <v>84</v>
      </c>
      <c r="C3" s="380"/>
      <c r="D3" s="380"/>
      <c r="E3" s="381"/>
      <c r="F3" s="381"/>
      <c r="G3" s="381"/>
      <c r="H3" s="381"/>
      <c r="I3" s="381"/>
      <c r="J3" s="381"/>
      <c r="K3" s="381"/>
      <c r="L3" s="381" t="s">
        <v>85</v>
      </c>
      <c r="M3" s="381"/>
      <c r="N3" s="381"/>
      <c r="O3" s="381"/>
      <c r="P3" s="381"/>
      <c r="Q3" s="381"/>
      <c r="R3" s="388"/>
      <c r="S3" s="388"/>
      <c r="T3" s="388"/>
      <c r="U3" s="388"/>
      <c r="V3" s="389"/>
      <c r="W3" s="363" t="s">
        <v>86</v>
      </c>
      <c r="X3" s="364"/>
      <c r="Y3" s="364"/>
      <c r="Z3" s="364"/>
      <c r="AA3" s="364"/>
      <c r="AB3" s="380"/>
      <c r="AC3" s="388" t="s">
        <v>87</v>
      </c>
      <c r="AD3" s="364"/>
      <c r="AE3" s="364"/>
      <c r="AF3" s="364"/>
      <c r="AG3" s="364"/>
      <c r="AH3" s="364"/>
      <c r="AI3" s="364"/>
      <c r="AJ3" s="364"/>
      <c r="AK3" s="364"/>
      <c r="AL3" s="365"/>
      <c r="AM3" s="363" t="s">
        <v>88</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89</v>
      </c>
      <c r="BO3" s="364"/>
      <c r="BP3" s="364"/>
      <c r="BQ3" s="364"/>
      <c r="BR3" s="364"/>
      <c r="BS3" s="364"/>
      <c r="BT3" s="364"/>
      <c r="BU3" s="365"/>
      <c r="BV3" s="363" t="s">
        <v>90</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91</v>
      </c>
      <c r="CU3" s="364"/>
      <c r="CV3" s="364"/>
      <c r="CW3" s="364"/>
      <c r="CX3" s="364"/>
      <c r="CY3" s="364"/>
      <c r="CZ3" s="364"/>
      <c r="DA3" s="365"/>
      <c r="DB3" s="363" t="s">
        <v>92</v>
      </c>
      <c r="DC3" s="364"/>
      <c r="DD3" s="364"/>
      <c r="DE3" s="364"/>
      <c r="DF3" s="364"/>
      <c r="DG3" s="364"/>
      <c r="DH3" s="364"/>
      <c r="DI3" s="365"/>
    </row>
    <row r="4" spans="1:119" ht="18.75" customHeight="1" x14ac:dyDescent="0.2">
      <c r="A4" s="180"/>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93</v>
      </c>
      <c r="AZ4" s="367"/>
      <c r="BA4" s="367"/>
      <c r="BB4" s="367"/>
      <c r="BC4" s="367"/>
      <c r="BD4" s="367"/>
      <c r="BE4" s="367"/>
      <c r="BF4" s="367"/>
      <c r="BG4" s="367"/>
      <c r="BH4" s="367"/>
      <c r="BI4" s="367"/>
      <c r="BJ4" s="367"/>
      <c r="BK4" s="367"/>
      <c r="BL4" s="367"/>
      <c r="BM4" s="368"/>
      <c r="BN4" s="369">
        <v>268708797</v>
      </c>
      <c r="BO4" s="370"/>
      <c r="BP4" s="370"/>
      <c r="BQ4" s="370"/>
      <c r="BR4" s="370"/>
      <c r="BS4" s="370"/>
      <c r="BT4" s="370"/>
      <c r="BU4" s="371"/>
      <c r="BV4" s="369">
        <v>262190928</v>
      </c>
      <c r="BW4" s="370"/>
      <c r="BX4" s="370"/>
      <c r="BY4" s="370"/>
      <c r="BZ4" s="370"/>
      <c r="CA4" s="370"/>
      <c r="CB4" s="370"/>
      <c r="CC4" s="371"/>
      <c r="CD4" s="372" t="s">
        <v>94</v>
      </c>
      <c r="CE4" s="373"/>
      <c r="CF4" s="373"/>
      <c r="CG4" s="373"/>
      <c r="CH4" s="373"/>
      <c r="CI4" s="373"/>
      <c r="CJ4" s="373"/>
      <c r="CK4" s="373"/>
      <c r="CL4" s="373"/>
      <c r="CM4" s="373"/>
      <c r="CN4" s="373"/>
      <c r="CO4" s="373"/>
      <c r="CP4" s="373"/>
      <c r="CQ4" s="373"/>
      <c r="CR4" s="373"/>
      <c r="CS4" s="374"/>
      <c r="CT4" s="375">
        <v>3.7</v>
      </c>
      <c r="CU4" s="376"/>
      <c r="CV4" s="376"/>
      <c r="CW4" s="376"/>
      <c r="CX4" s="376"/>
      <c r="CY4" s="376"/>
      <c r="CZ4" s="376"/>
      <c r="DA4" s="377"/>
      <c r="DB4" s="375">
        <v>6.1</v>
      </c>
      <c r="DC4" s="376"/>
      <c r="DD4" s="376"/>
      <c r="DE4" s="376"/>
      <c r="DF4" s="376"/>
      <c r="DG4" s="376"/>
      <c r="DH4" s="376"/>
      <c r="DI4" s="377"/>
    </row>
    <row r="5" spans="1:119" ht="18.75" customHeight="1" x14ac:dyDescent="0.2">
      <c r="A5" s="180"/>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95</v>
      </c>
      <c r="AN5" s="436"/>
      <c r="AO5" s="436"/>
      <c r="AP5" s="436"/>
      <c r="AQ5" s="436"/>
      <c r="AR5" s="436"/>
      <c r="AS5" s="436"/>
      <c r="AT5" s="437"/>
      <c r="AU5" s="438" t="s">
        <v>96</v>
      </c>
      <c r="AV5" s="439"/>
      <c r="AW5" s="439"/>
      <c r="AX5" s="439"/>
      <c r="AY5" s="440" t="s">
        <v>97</v>
      </c>
      <c r="AZ5" s="441"/>
      <c r="BA5" s="441"/>
      <c r="BB5" s="441"/>
      <c r="BC5" s="441"/>
      <c r="BD5" s="441"/>
      <c r="BE5" s="441"/>
      <c r="BF5" s="441"/>
      <c r="BG5" s="441"/>
      <c r="BH5" s="441"/>
      <c r="BI5" s="441"/>
      <c r="BJ5" s="441"/>
      <c r="BK5" s="441"/>
      <c r="BL5" s="441"/>
      <c r="BM5" s="442"/>
      <c r="BN5" s="406">
        <v>261444038</v>
      </c>
      <c r="BO5" s="407"/>
      <c r="BP5" s="407"/>
      <c r="BQ5" s="407"/>
      <c r="BR5" s="407"/>
      <c r="BS5" s="407"/>
      <c r="BT5" s="407"/>
      <c r="BU5" s="408"/>
      <c r="BV5" s="406">
        <v>251411785</v>
      </c>
      <c r="BW5" s="407"/>
      <c r="BX5" s="407"/>
      <c r="BY5" s="407"/>
      <c r="BZ5" s="407"/>
      <c r="CA5" s="407"/>
      <c r="CB5" s="407"/>
      <c r="CC5" s="408"/>
      <c r="CD5" s="409" t="s">
        <v>98</v>
      </c>
      <c r="CE5" s="410"/>
      <c r="CF5" s="410"/>
      <c r="CG5" s="410"/>
      <c r="CH5" s="410"/>
      <c r="CI5" s="410"/>
      <c r="CJ5" s="410"/>
      <c r="CK5" s="410"/>
      <c r="CL5" s="410"/>
      <c r="CM5" s="410"/>
      <c r="CN5" s="410"/>
      <c r="CO5" s="410"/>
      <c r="CP5" s="410"/>
      <c r="CQ5" s="410"/>
      <c r="CR5" s="410"/>
      <c r="CS5" s="411"/>
      <c r="CT5" s="403">
        <v>92.1</v>
      </c>
      <c r="CU5" s="404"/>
      <c r="CV5" s="404"/>
      <c r="CW5" s="404"/>
      <c r="CX5" s="404"/>
      <c r="CY5" s="404"/>
      <c r="CZ5" s="404"/>
      <c r="DA5" s="405"/>
      <c r="DB5" s="403">
        <v>86.6</v>
      </c>
      <c r="DC5" s="404"/>
      <c r="DD5" s="404"/>
      <c r="DE5" s="404"/>
      <c r="DF5" s="404"/>
      <c r="DG5" s="404"/>
      <c r="DH5" s="404"/>
      <c r="DI5" s="405"/>
    </row>
    <row r="6" spans="1:119" ht="18.75" customHeight="1" x14ac:dyDescent="0.2">
      <c r="A6" s="180"/>
      <c r="B6" s="412" t="s">
        <v>99</v>
      </c>
      <c r="C6" s="413"/>
      <c r="D6" s="413"/>
      <c r="E6" s="414"/>
      <c r="F6" s="414"/>
      <c r="G6" s="414"/>
      <c r="H6" s="414"/>
      <c r="I6" s="414"/>
      <c r="J6" s="414"/>
      <c r="K6" s="414"/>
      <c r="L6" s="414" t="s">
        <v>100</v>
      </c>
      <c r="M6" s="414"/>
      <c r="N6" s="414"/>
      <c r="O6" s="414"/>
      <c r="P6" s="414"/>
      <c r="Q6" s="414"/>
      <c r="R6" s="418"/>
      <c r="S6" s="418"/>
      <c r="T6" s="418"/>
      <c r="U6" s="418"/>
      <c r="V6" s="419"/>
      <c r="W6" s="422" t="s">
        <v>101</v>
      </c>
      <c r="X6" s="423"/>
      <c r="Y6" s="423"/>
      <c r="Z6" s="423"/>
      <c r="AA6" s="423"/>
      <c r="AB6" s="413"/>
      <c r="AC6" s="426" t="s">
        <v>102</v>
      </c>
      <c r="AD6" s="427"/>
      <c r="AE6" s="427"/>
      <c r="AF6" s="427"/>
      <c r="AG6" s="427"/>
      <c r="AH6" s="427"/>
      <c r="AI6" s="427"/>
      <c r="AJ6" s="427"/>
      <c r="AK6" s="427"/>
      <c r="AL6" s="428"/>
      <c r="AM6" s="435" t="s">
        <v>103</v>
      </c>
      <c r="AN6" s="436"/>
      <c r="AO6" s="436"/>
      <c r="AP6" s="436"/>
      <c r="AQ6" s="436"/>
      <c r="AR6" s="436"/>
      <c r="AS6" s="436"/>
      <c r="AT6" s="437"/>
      <c r="AU6" s="438" t="s">
        <v>96</v>
      </c>
      <c r="AV6" s="439"/>
      <c r="AW6" s="439"/>
      <c r="AX6" s="439"/>
      <c r="AY6" s="440" t="s">
        <v>104</v>
      </c>
      <c r="AZ6" s="441"/>
      <c r="BA6" s="441"/>
      <c r="BB6" s="441"/>
      <c r="BC6" s="441"/>
      <c r="BD6" s="441"/>
      <c r="BE6" s="441"/>
      <c r="BF6" s="441"/>
      <c r="BG6" s="441"/>
      <c r="BH6" s="441"/>
      <c r="BI6" s="441"/>
      <c r="BJ6" s="441"/>
      <c r="BK6" s="441"/>
      <c r="BL6" s="441"/>
      <c r="BM6" s="442"/>
      <c r="BN6" s="406">
        <v>7264759</v>
      </c>
      <c r="BO6" s="407"/>
      <c r="BP6" s="407"/>
      <c r="BQ6" s="407"/>
      <c r="BR6" s="407"/>
      <c r="BS6" s="407"/>
      <c r="BT6" s="407"/>
      <c r="BU6" s="408"/>
      <c r="BV6" s="406">
        <v>10779143</v>
      </c>
      <c r="BW6" s="407"/>
      <c r="BX6" s="407"/>
      <c r="BY6" s="407"/>
      <c r="BZ6" s="407"/>
      <c r="CA6" s="407"/>
      <c r="CB6" s="407"/>
      <c r="CC6" s="408"/>
      <c r="CD6" s="409" t="s">
        <v>105</v>
      </c>
      <c r="CE6" s="410"/>
      <c r="CF6" s="410"/>
      <c r="CG6" s="410"/>
      <c r="CH6" s="410"/>
      <c r="CI6" s="410"/>
      <c r="CJ6" s="410"/>
      <c r="CK6" s="410"/>
      <c r="CL6" s="410"/>
      <c r="CM6" s="410"/>
      <c r="CN6" s="410"/>
      <c r="CO6" s="410"/>
      <c r="CP6" s="410"/>
      <c r="CQ6" s="410"/>
      <c r="CR6" s="410"/>
      <c r="CS6" s="411"/>
      <c r="CT6" s="443">
        <v>92.9</v>
      </c>
      <c r="CU6" s="444"/>
      <c r="CV6" s="444"/>
      <c r="CW6" s="444"/>
      <c r="CX6" s="444"/>
      <c r="CY6" s="444"/>
      <c r="CZ6" s="444"/>
      <c r="DA6" s="445"/>
      <c r="DB6" s="443">
        <v>91.5</v>
      </c>
      <c r="DC6" s="444"/>
      <c r="DD6" s="444"/>
      <c r="DE6" s="444"/>
      <c r="DF6" s="444"/>
      <c r="DG6" s="444"/>
      <c r="DH6" s="444"/>
      <c r="DI6" s="445"/>
    </row>
    <row r="7" spans="1:119" ht="18.75" customHeight="1" x14ac:dyDescent="0.2">
      <c r="A7" s="180"/>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106</v>
      </c>
      <c r="AN7" s="436"/>
      <c r="AO7" s="436"/>
      <c r="AP7" s="436"/>
      <c r="AQ7" s="436"/>
      <c r="AR7" s="436"/>
      <c r="AS7" s="436"/>
      <c r="AT7" s="437"/>
      <c r="AU7" s="438" t="s">
        <v>107</v>
      </c>
      <c r="AV7" s="439"/>
      <c r="AW7" s="439"/>
      <c r="AX7" s="439"/>
      <c r="AY7" s="440" t="s">
        <v>108</v>
      </c>
      <c r="AZ7" s="441"/>
      <c r="BA7" s="441"/>
      <c r="BB7" s="441"/>
      <c r="BC7" s="441"/>
      <c r="BD7" s="441"/>
      <c r="BE7" s="441"/>
      <c r="BF7" s="441"/>
      <c r="BG7" s="441"/>
      <c r="BH7" s="441"/>
      <c r="BI7" s="441"/>
      <c r="BJ7" s="441"/>
      <c r="BK7" s="441"/>
      <c r="BL7" s="441"/>
      <c r="BM7" s="442"/>
      <c r="BN7" s="406">
        <v>3420568</v>
      </c>
      <c r="BO7" s="407"/>
      <c r="BP7" s="407"/>
      <c r="BQ7" s="407"/>
      <c r="BR7" s="407"/>
      <c r="BS7" s="407"/>
      <c r="BT7" s="407"/>
      <c r="BU7" s="408"/>
      <c r="BV7" s="406">
        <v>4330956</v>
      </c>
      <c r="BW7" s="407"/>
      <c r="BX7" s="407"/>
      <c r="BY7" s="407"/>
      <c r="BZ7" s="407"/>
      <c r="CA7" s="407"/>
      <c r="CB7" s="407"/>
      <c r="CC7" s="408"/>
      <c r="CD7" s="409" t="s">
        <v>109</v>
      </c>
      <c r="CE7" s="410"/>
      <c r="CF7" s="410"/>
      <c r="CG7" s="410"/>
      <c r="CH7" s="410"/>
      <c r="CI7" s="410"/>
      <c r="CJ7" s="410"/>
      <c r="CK7" s="410"/>
      <c r="CL7" s="410"/>
      <c r="CM7" s="410"/>
      <c r="CN7" s="410"/>
      <c r="CO7" s="410"/>
      <c r="CP7" s="410"/>
      <c r="CQ7" s="410"/>
      <c r="CR7" s="410"/>
      <c r="CS7" s="411"/>
      <c r="CT7" s="406">
        <v>105084251</v>
      </c>
      <c r="CU7" s="407"/>
      <c r="CV7" s="407"/>
      <c r="CW7" s="407"/>
      <c r="CX7" s="407"/>
      <c r="CY7" s="407"/>
      <c r="CZ7" s="407"/>
      <c r="DA7" s="408"/>
      <c r="DB7" s="406">
        <v>106411513</v>
      </c>
      <c r="DC7" s="407"/>
      <c r="DD7" s="407"/>
      <c r="DE7" s="407"/>
      <c r="DF7" s="407"/>
      <c r="DG7" s="407"/>
      <c r="DH7" s="407"/>
      <c r="DI7" s="408"/>
    </row>
    <row r="8" spans="1:119" ht="18.75" customHeight="1" thickBot="1" x14ac:dyDescent="0.25">
      <c r="A8" s="180"/>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110</v>
      </c>
      <c r="AN8" s="436"/>
      <c r="AO8" s="436"/>
      <c r="AP8" s="436"/>
      <c r="AQ8" s="436"/>
      <c r="AR8" s="436"/>
      <c r="AS8" s="436"/>
      <c r="AT8" s="437"/>
      <c r="AU8" s="438" t="s">
        <v>96</v>
      </c>
      <c r="AV8" s="439"/>
      <c r="AW8" s="439"/>
      <c r="AX8" s="439"/>
      <c r="AY8" s="440" t="s">
        <v>111</v>
      </c>
      <c r="AZ8" s="441"/>
      <c r="BA8" s="441"/>
      <c r="BB8" s="441"/>
      <c r="BC8" s="441"/>
      <c r="BD8" s="441"/>
      <c r="BE8" s="441"/>
      <c r="BF8" s="441"/>
      <c r="BG8" s="441"/>
      <c r="BH8" s="441"/>
      <c r="BI8" s="441"/>
      <c r="BJ8" s="441"/>
      <c r="BK8" s="441"/>
      <c r="BL8" s="441"/>
      <c r="BM8" s="442"/>
      <c r="BN8" s="406">
        <v>3844191</v>
      </c>
      <c r="BO8" s="407"/>
      <c r="BP8" s="407"/>
      <c r="BQ8" s="407"/>
      <c r="BR8" s="407"/>
      <c r="BS8" s="407"/>
      <c r="BT8" s="407"/>
      <c r="BU8" s="408"/>
      <c r="BV8" s="406">
        <v>6448187</v>
      </c>
      <c r="BW8" s="407"/>
      <c r="BX8" s="407"/>
      <c r="BY8" s="407"/>
      <c r="BZ8" s="407"/>
      <c r="CA8" s="407"/>
      <c r="CB8" s="407"/>
      <c r="CC8" s="408"/>
      <c r="CD8" s="409" t="s">
        <v>112</v>
      </c>
      <c r="CE8" s="410"/>
      <c r="CF8" s="410"/>
      <c r="CG8" s="410"/>
      <c r="CH8" s="410"/>
      <c r="CI8" s="410"/>
      <c r="CJ8" s="410"/>
      <c r="CK8" s="410"/>
      <c r="CL8" s="410"/>
      <c r="CM8" s="410"/>
      <c r="CN8" s="410"/>
      <c r="CO8" s="410"/>
      <c r="CP8" s="410"/>
      <c r="CQ8" s="410"/>
      <c r="CR8" s="410"/>
      <c r="CS8" s="411"/>
      <c r="CT8" s="446">
        <v>0.97</v>
      </c>
      <c r="CU8" s="447"/>
      <c r="CV8" s="447"/>
      <c r="CW8" s="447"/>
      <c r="CX8" s="447"/>
      <c r="CY8" s="447"/>
      <c r="CZ8" s="447"/>
      <c r="DA8" s="448"/>
      <c r="DB8" s="446">
        <v>0.98</v>
      </c>
      <c r="DC8" s="447"/>
      <c r="DD8" s="447"/>
      <c r="DE8" s="447"/>
      <c r="DF8" s="447"/>
      <c r="DG8" s="447"/>
      <c r="DH8" s="447"/>
      <c r="DI8" s="448"/>
    </row>
    <row r="9" spans="1:119" ht="18.75" customHeight="1" thickBot="1" x14ac:dyDescent="0.25">
      <c r="A9" s="180"/>
      <c r="B9" s="400" t="s">
        <v>113</v>
      </c>
      <c r="C9" s="401"/>
      <c r="D9" s="401"/>
      <c r="E9" s="401"/>
      <c r="F9" s="401"/>
      <c r="G9" s="401"/>
      <c r="H9" s="401"/>
      <c r="I9" s="401"/>
      <c r="J9" s="401"/>
      <c r="K9" s="449"/>
      <c r="L9" s="450" t="s">
        <v>114</v>
      </c>
      <c r="M9" s="451"/>
      <c r="N9" s="451"/>
      <c r="O9" s="451"/>
      <c r="P9" s="451"/>
      <c r="Q9" s="452"/>
      <c r="R9" s="453">
        <v>518757</v>
      </c>
      <c r="S9" s="454"/>
      <c r="T9" s="454"/>
      <c r="U9" s="454"/>
      <c r="V9" s="455"/>
      <c r="W9" s="363" t="s">
        <v>115</v>
      </c>
      <c r="X9" s="364"/>
      <c r="Y9" s="364"/>
      <c r="Z9" s="364"/>
      <c r="AA9" s="364"/>
      <c r="AB9" s="364"/>
      <c r="AC9" s="364"/>
      <c r="AD9" s="364"/>
      <c r="AE9" s="364"/>
      <c r="AF9" s="364"/>
      <c r="AG9" s="364"/>
      <c r="AH9" s="364"/>
      <c r="AI9" s="364"/>
      <c r="AJ9" s="364"/>
      <c r="AK9" s="364"/>
      <c r="AL9" s="365"/>
      <c r="AM9" s="435" t="s">
        <v>116</v>
      </c>
      <c r="AN9" s="436"/>
      <c r="AO9" s="436"/>
      <c r="AP9" s="436"/>
      <c r="AQ9" s="436"/>
      <c r="AR9" s="436"/>
      <c r="AS9" s="436"/>
      <c r="AT9" s="437"/>
      <c r="AU9" s="438" t="s">
        <v>117</v>
      </c>
      <c r="AV9" s="439"/>
      <c r="AW9" s="439"/>
      <c r="AX9" s="439"/>
      <c r="AY9" s="440" t="s">
        <v>118</v>
      </c>
      <c r="AZ9" s="441"/>
      <c r="BA9" s="441"/>
      <c r="BB9" s="441"/>
      <c r="BC9" s="441"/>
      <c r="BD9" s="441"/>
      <c r="BE9" s="441"/>
      <c r="BF9" s="441"/>
      <c r="BG9" s="441"/>
      <c r="BH9" s="441"/>
      <c r="BI9" s="441"/>
      <c r="BJ9" s="441"/>
      <c r="BK9" s="441"/>
      <c r="BL9" s="441"/>
      <c r="BM9" s="442"/>
      <c r="BN9" s="406">
        <v>-2603996</v>
      </c>
      <c r="BO9" s="407"/>
      <c r="BP9" s="407"/>
      <c r="BQ9" s="407"/>
      <c r="BR9" s="407"/>
      <c r="BS9" s="407"/>
      <c r="BT9" s="407"/>
      <c r="BU9" s="408"/>
      <c r="BV9" s="406">
        <v>4878493</v>
      </c>
      <c r="BW9" s="407"/>
      <c r="BX9" s="407"/>
      <c r="BY9" s="407"/>
      <c r="BZ9" s="407"/>
      <c r="CA9" s="407"/>
      <c r="CB9" s="407"/>
      <c r="CC9" s="408"/>
      <c r="CD9" s="409" t="s">
        <v>119</v>
      </c>
      <c r="CE9" s="410"/>
      <c r="CF9" s="410"/>
      <c r="CG9" s="410"/>
      <c r="CH9" s="410"/>
      <c r="CI9" s="410"/>
      <c r="CJ9" s="410"/>
      <c r="CK9" s="410"/>
      <c r="CL9" s="410"/>
      <c r="CM9" s="410"/>
      <c r="CN9" s="410"/>
      <c r="CO9" s="410"/>
      <c r="CP9" s="410"/>
      <c r="CQ9" s="410"/>
      <c r="CR9" s="410"/>
      <c r="CS9" s="411"/>
      <c r="CT9" s="403">
        <v>9.6999999999999993</v>
      </c>
      <c r="CU9" s="404"/>
      <c r="CV9" s="404"/>
      <c r="CW9" s="404"/>
      <c r="CX9" s="404"/>
      <c r="CY9" s="404"/>
      <c r="CZ9" s="404"/>
      <c r="DA9" s="405"/>
      <c r="DB9" s="403">
        <v>9.9</v>
      </c>
      <c r="DC9" s="404"/>
      <c r="DD9" s="404"/>
      <c r="DE9" s="404"/>
      <c r="DF9" s="404"/>
      <c r="DG9" s="404"/>
      <c r="DH9" s="404"/>
      <c r="DI9" s="405"/>
    </row>
    <row r="10" spans="1:119" ht="18.75" customHeight="1" thickBot="1" x14ac:dyDescent="0.25">
      <c r="A10" s="180"/>
      <c r="B10" s="400"/>
      <c r="C10" s="401"/>
      <c r="D10" s="401"/>
      <c r="E10" s="401"/>
      <c r="F10" s="401"/>
      <c r="G10" s="401"/>
      <c r="H10" s="401"/>
      <c r="I10" s="401"/>
      <c r="J10" s="401"/>
      <c r="K10" s="449"/>
      <c r="L10" s="456" t="s">
        <v>120</v>
      </c>
      <c r="M10" s="436"/>
      <c r="N10" s="436"/>
      <c r="O10" s="436"/>
      <c r="P10" s="436"/>
      <c r="Q10" s="437"/>
      <c r="R10" s="457">
        <v>518594</v>
      </c>
      <c r="S10" s="458"/>
      <c r="T10" s="458"/>
      <c r="U10" s="458"/>
      <c r="V10" s="459"/>
      <c r="W10" s="394"/>
      <c r="X10" s="395"/>
      <c r="Y10" s="395"/>
      <c r="Z10" s="395"/>
      <c r="AA10" s="395"/>
      <c r="AB10" s="395"/>
      <c r="AC10" s="395"/>
      <c r="AD10" s="395"/>
      <c r="AE10" s="395"/>
      <c r="AF10" s="395"/>
      <c r="AG10" s="395"/>
      <c r="AH10" s="395"/>
      <c r="AI10" s="395"/>
      <c r="AJ10" s="395"/>
      <c r="AK10" s="395"/>
      <c r="AL10" s="398"/>
      <c r="AM10" s="435" t="s">
        <v>121</v>
      </c>
      <c r="AN10" s="436"/>
      <c r="AO10" s="436"/>
      <c r="AP10" s="436"/>
      <c r="AQ10" s="436"/>
      <c r="AR10" s="436"/>
      <c r="AS10" s="436"/>
      <c r="AT10" s="437"/>
      <c r="AU10" s="438" t="s">
        <v>96</v>
      </c>
      <c r="AV10" s="439"/>
      <c r="AW10" s="439"/>
      <c r="AX10" s="439"/>
      <c r="AY10" s="440" t="s">
        <v>122</v>
      </c>
      <c r="AZ10" s="441"/>
      <c r="BA10" s="441"/>
      <c r="BB10" s="441"/>
      <c r="BC10" s="441"/>
      <c r="BD10" s="441"/>
      <c r="BE10" s="441"/>
      <c r="BF10" s="441"/>
      <c r="BG10" s="441"/>
      <c r="BH10" s="441"/>
      <c r="BI10" s="441"/>
      <c r="BJ10" s="441"/>
      <c r="BK10" s="441"/>
      <c r="BL10" s="441"/>
      <c r="BM10" s="442"/>
      <c r="BN10" s="406">
        <v>21150</v>
      </c>
      <c r="BO10" s="407"/>
      <c r="BP10" s="407"/>
      <c r="BQ10" s="407"/>
      <c r="BR10" s="407"/>
      <c r="BS10" s="407"/>
      <c r="BT10" s="407"/>
      <c r="BU10" s="408"/>
      <c r="BV10" s="406">
        <v>16337</v>
      </c>
      <c r="BW10" s="407"/>
      <c r="BX10" s="407"/>
      <c r="BY10" s="407"/>
      <c r="BZ10" s="407"/>
      <c r="CA10" s="407"/>
      <c r="CB10" s="407"/>
      <c r="CC10" s="408"/>
      <c r="CD10" s="183" t="s">
        <v>123</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5">
      <c r="A11" s="180"/>
      <c r="B11" s="400"/>
      <c r="C11" s="401"/>
      <c r="D11" s="401"/>
      <c r="E11" s="401"/>
      <c r="F11" s="401"/>
      <c r="G11" s="401"/>
      <c r="H11" s="401"/>
      <c r="I11" s="401"/>
      <c r="J11" s="401"/>
      <c r="K11" s="449"/>
      <c r="L11" s="460" t="s">
        <v>124</v>
      </c>
      <c r="M11" s="461"/>
      <c r="N11" s="461"/>
      <c r="O11" s="461"/>
      <c r="P11" s="461"/>
      <c r="Q11" s="462"/>
      <c r="R11" s="463" t="s">
        <v>125</v>
      </c>
      <c r="S11" s="464"/>
      <c r="T11" s="464"/>
      <c r="U11" s="464"/>
      <c r="V11" s="465"/>
      <c r="W11" s="394"/>
      <c r="X11" s="395"/>
      <c r="Y11" s="395"/>
      <c r="Z11" s="395"/>
      <c r="AA11" s="395"/>
      <c r="AB11" s="395"/>
      <c r="AC11" s="395"/>
      <c r="AD11" s="395"/>
      <c r="AE11" s="395"/>
      <c r="AF11" s="395"/>
      <c r="AG11" s="395"/>
      <c r="AH11" s="395"/>
      <c r="AI11" s="395"/>
      <c r="AJ11" s="395"/>
      <c r="AK11" s="395"/>
      <c r="AL11" s="398"/>
      <c r="AM11" s="435" t="s">
        <v>126</v>
      </c>
      <c r="AN11" s="436"/>
      <c r="AO11" s="436"/>
      <c r="AP11" s="436"/>
      <c r="AQ11" s="436"/>
      <c r="AR11" s="436"/>
      <c r="AS11" s="436"/>
      <c r="AT11" s="437"/>
      <c r="AU11" s="438" t="s">
        <v>96</v>
      </c>
      <c r="AV11" s="439"/>
      <c r="AW11" s="439"/>
      <c r="AX11" s="439"/>
      <c r="AY11" s="440" t="s">
        <v>127</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0</v>
      </c>
      <c r="BW11" s="407"/>
      <c r="BX11" s="407"/>
      <c r="BY11" s="407"/>
      <c r="BZ11" s="407"/>
      <c r="CA11" s="407"/>
      <c r="CB11" s="407"/>
      <c r="CC11" s="408"/>
      <c r="CD11" s="409" t="s">
        <v>128</v>
      </c>
      <c r="CE11" s="410"/>
      <c r="CF11" s="410"/>
      <c r="CG11" s="410"/>
      <c r="CH11" s="410"/>
      <c r="CI11" s="410"/>
      <c r="CJ11" s="410"/>
      <c r="CK11" s="410"/>
      <c r="CL11" s="410"/>
      <c r="CM11" s="410"/>
      <c r="CN11" s="410"/>
      <c r="CO11" s="410"/>
      <c r="CP11" s="410"/>
      <c r="CQ11" s="410"/>
      <c r="CR11" s="410"/>
      <c r="CS11" s="411"/>
      <c r="CT11" s="446" t="s">
        <v>129</v>
      </c>
      <c r="CU11" s="447"/>
      <c r="CV11" s="447"/>
      <c r="CW11" s="447"/>
      <c r="CX11" s="447"/>
      <c r="CY11" s="447"/>
      <c r="CZ11" s="447"/>
      <c r="DA11" s="448"/>
      <c r="DB11" s="446" t="s">
        <v>129</v>
      </c>
      <c r="DC11" s="447"/>
      <c r="DD11" s="447"/>
      <c r="DE11" s="447"/>
      <c r="DF11" s="447"/>
      <c r="DG11" s="447"/>
      <c r="DH11" s="447"/>
      <c r="DI11" s="448"/>
    </row>
    <row r="12" spans="1:119" ht="18.75" customHeight="1" x14ac:dyDescent="0.2">
      <c r="A12" s="180"/>
      <c r="B12" s="466" t="s">
        <v>130</v>
      </c>
      <c r="C12" s="467"/>
      <c r="D12" s="467"/>
      <c r="E12" s="467"/>
      <c r="F12" s="467"/>
      <c r="G12" s="467"/>
      <c r="H12" s="467"/>
      <c r="I12" s="467"/>
      <c r="J12" s="467"/>
      <c r="K12" s="468"/>
      <c r="L12" s="475" t="s">
        <v>131</v>
      </c>
      <c r="M12" s="476"/>
      <c r="N12" s="476"/>
      <c r="O12" s="476"/>
      <c r="P12" s="476"/>
      <c r="Q12" s="477"/>
      <c r="R12" s="478">
        <v>517497</v>
      </c>
      <c r="S12" s="479"/>
      <c r="T12" s="479"/>
      <c r="U12" s="479"/>
      <c r="V12" s="480"/>
      <c r="W12" s="481" t="s">
        <v>1</v>
      </c>
      <c r="X12" s="439"/>
      <c r="Y12" s="439"/>
      <c r="Z12" s="439"/>
      <c r="AA12" s="439"/>
      <c r="AB12" s="482"/>
      <c r="AC12" s="483" t="s">
        <v>132</v>
      </c>
      <c r="AD12" s="484"/>
      <c r="AE12" s="484"/>
      <c r="AF12" s="484"/>
      <c r="AG12" s="485"/>
      <c r="AH12" s="483" t="s">
        <v>133</v>
      </c>
      <c r="AI12" s="484"/>
      <c r="AJ12" s="484"/>
      <c r="AK12" s="484"/>
      <c r="AL12" s="486"/>
      <c r="AM12" s="435" t="s">
        <v>134</v>
      </c>
      <c r="AN12" s="436"/>
      <c r="AO12" s="436"/>
      <c r="AP12" s="436"/>
      <c r="AQ12" s="436"/>
      <c r="AR12" s="436"/>
      <c r="AS12" s="436"/>
      <c r="AT12" s="437"/>
      <c r="AU12" s="438" t="s">
        <v>135</v>
      </c>
      <c r="AV12" s="439"/>
      <c r="AW12" s="439"/>
      <c r="AX12" s="439"/>
      <c r="AY12" s="440" t="s">
        <v>136</v>
      </c>
      <c r="AZ12" s="441"/>
      <c r="BA12" s="441"/>
      <c r="BB12" s="441"/>
      <c r="BC12" s="441"/>
      <c r="BD12" s="441"/>
      <c r="BE12" s="441"/>
      <c r="BF12" s="441"/>
      <c r="BG12" s="441"/>
      <c r="BH12" s="441"/>
      <c r="BI12" s="441"/>
      <c r="BJ12" s="441"/>
      <c r="BK12" s="441"/>
      <c r="BL12" s="441"/>
      <c r="BM12" s="442"/>
      <c r="BN12" s="406">
        <v>4500000</v>
      </c>
      <c r="BO12" s="407"/>
      <c r="BP12" s="407"/>
      <c r="BQ12" s="407"/>
      <c r="BR12" s="407"/>
      <c r="BS12" s="407"/>
      <c r="BT12" s="407"/>
      <c r="BU12" s="408"/>
      <c r="BV12" s="406">
        <v>0</v>
      </c>
      <c r="BW12" s="407"/>
      <c r="BX12" s="407"/>
      <c r="BY12" s="407"/>
      <c r="BZ12" s="407"/>
      <c r="CA12" s="407"/>
      <c r="CB12" s="407"/>
      <c r="CC12" s="408"/>
      <c r="CD12" s="409" t="s">
        <v>137</v>
      </c>
      <c r="CE12" s="410"/>
      <c r="CF12" s="410"/>
      <c r="CG12" s="410"/>
      <c r="CH12" s="410"/>
      <c r="CI12" s="410"/>
      <c r="CJ12" s="410"/>
      <c r="CK12" s="410"/>
      <c r="CL12" s="410"/>
      <c r="CM12" s="410"/>
      <c r="CN12" s="410"/>
      <c r="CO12" s="410"/>
      <c r="CP12" s="410"/>
      <c r="CQ12" s="410"/>
      <c r="CR12" s="410"/>
      <c r="CS12" s="411"/>
      <c r="CT12" s="446" t="s">
        <v>138</v>
      </c>
      <c r="CU12" s="447"/>
      <c r="CV12" s="447"/>
      <c r="CW12" s="447"/>
      <c r="CX12" s="447"/>
      <c r="CY12" s="447"/>
      <c r="CZ12" s="447"/>
      <c r="DA12" s="448"/>
      <c r="DB12" s="446" t="s">
        <v>139</v>
      </c>
      <c r="DC12" s="447"/>
      <c r="DD12" s="447"/>
      <c r="DE12" s="447"/>
      <c r="DF12" s="447"/>
      <c r="DG12" s="447"/>
      <c r="DH12" s="447"/>
      <c r="DI12" s="448"/>
    </row>
    <row r="13" spans="1:119" ht="18.75" customHeight="1" x14ac:dyDescent="0.2">
      <c r="A13" s="180"/>
      <c r="B13" s="469"/>
      <c r="C13" s="470"/>
      <c r="D13" s="470"/>
      <c r="E13" s="470"/>
      <c r="F13" s="470"/>
      <c r="G13" s="470"/>
      <c r="H13" s="470"/>
      <c r="I13" s="470"/>
      <c r="J13" s="470"/>
      <c r="K13" s="471"/>
      <c r="L13" s="189"/>
      <c r="M13" s="497" t="s">
        <v>140</v>
      </c>
      <c r="N13" s="498"/>
      <c r="O13" s="498"/>
      <c r="P13" s="498"/>
      <c r="Q13" s="499"/>
      <c r="R13" s="490">
        <v>507700</v>
      </c>
      <c r="S13" s="491"/>
      <c r="T13" s="491"/>
      <c r="U13" s="491"/>
      <c r="V13" s="492"/>
      <c r="W13" s="422" t="s">
        <v>141</v>
      </c>
      <c r="X13" s="423"/>
      <c r="Y13" s="423"/>
      <c r="Z13" s="423"/>
      <c r="AA13" s="423"/>
      <c r="AB13" s="413"/>
      <c r="AC13" s="457">
        <v>5271</v>
      </c>
      <c r="AD13" s="458"/>
      <c r="AE13" s="458"/>
      <c r="AF13" s="458"/>
      <c r="AG13" s="500"/>
      <c r="AH13" s="457">
        <v>5788</v>
      </c>
      <c r="AI13" s="458"/>
      <c r="AJ13" s="458"/>
      <c r="AK13" s="458"/>
      <c r="AL13" s="459"/>
      <c r="AM13" s="435" t="s">
        <v>142</v>
      </c>
      <c r="AN13" s="436"/>
      <c r="AO13" s="436"/>
      <c r="AP13" s="436"/>
      <c r="AQ13" s="436"/>
      <c r="AR13" s="436"/>
      <c r="AS13" s="436"/>
      <c r="AT13" s="437"/>
      <c r="AU13" s="438" t="s">
        <v>143</v>
      </c>
      <c r="AV13" s="439"/>
      <c r="AW13" s="439"/>
      <c r="AX13" s="439"/>
      <c r="AY13" s="440" t="s">
        <v>144</v>
      </c>
      <c r="AZ13" s="441"/>
      <c r="BA13" s="441"/>
      <c r="BB13" s="441"/>
      <c r="BC13" s="441"/>
      <c r="BD13" s="441"/>
      <c r="BE13" s="441"/>
      <c r="BF13" s="441"/>
      <c r="BG13" s="441"/>
      <c r="BH13" s="441"/>
      <c r="BI13" s="441"/>
      <c r="BJ13" s="441"/>
      <c r="BK13" s="441"/>
      <c r="BL13" s="441"/>
      <c r="BM13" s="442"/>
      <c r="BN13" s="406">
        <v>-7082846</v>
      </c>
      <c r="BO13" s="407"/>
      <c r="BP13" s="407"/>
      <c r="BQ13" s="407"/>
      <c r="BR13" s="407"/>
      <c r="BS13" s="407"/>
      <c r="BT13" s="407"/>
      <c r="BU13" s="408"/>
      <c r="BV13" s="406">
        <v>4894830</v>
      </c>
      <c r="BW13" s="407"/>
      <c r="BX13" s="407"/>
      <c r="BY13" s="407"/>
      <c r="BZ13" s="407"/>
      <c r="CA13" s="407"/>
      <c r="CB13" s="407"/>
      <c r="CC13" s="408"/>
      <c r="CD13" s="409" t="s">
        <v>145</v>
      </c>
      <c r="CE13" s="410"/>
      <c r="CF13" s="410"/>
      <c r="CG13" s="410"/>
      <c r="CH13" s="410"/>
      <c r="CI13" s="410"/>
      <c r="CJ13" s="410"/>
      <c r="CK13" s="410"/>
      <c r="CL13" s="410"/>
      <c r="CM13" s="410"/>
      <c r="CN13" s="410"/>
      <c r="CO13" s="410"/>
      <c r="CP13" s="410"/>
      <c r="CQ13" s="410"/>
      <c r="CR13" s="410"/>
      <c r="CS13" s="411"/>
      <c r="CT13" s="403">
        <v>3.9</v>
      </c>
      <c r="CU13" s="404"/>
      <c r="CV13" s="404"/>
      <c r="CW13" s="404"/>
      <c r="CX13" s="404"/>
      <c r="CY13" s="404"/>
      <c r="CZ13" s="404"/>
      <c r="DA13" s="405"/>
      <c r="DB13" s="403">
        <v>4.0999999999999996</v>
      </c>
      <c r="DC13" s="404"/>
      <c r="DD13" s="404"/>
      <c r="DE13" s="404"/>
      <c r="DF13" s="404"/>
      <c r="DG13" s="404"/>
      <c r="DH13" s="404"/>
      <c r="DI13" s="405"/>
    </row>
    <row r="14" spans="1:119" ht="18.75" customHeight="1" thickBot="1" x14ac:dyDescent="0.25">
      <c r="A14" s="180"/>
      <c r="B14" s="469"/>
      <c r="C14" s="470"/>
      <c r="D14" s="470"/>
      <c r="E14" s="470"/>
      <c r="F14" s="470"/>
      <c r="G14" s="470"/>
      <c r="H14" s="470"/>
      <c r="I14" s="470"/>
      <c r="J14" s="470"/>
      <c r="K14" s="471"/>
      <c r="L14" s="487" t="s">
        <v>146</v>
      </c>
      <c r="M14" s="488"/>
      <c r="N14" s="488"/>
      <c r="O14" s="488"/>
      <c r="P14" s="488"/>
      <c r="Q14" s="489"/>
      <c r="R14" s="490">
        <v>519136</v>
      </c>
      <c r="S14" s="491"/>
      <c r="T14" s="491"/>
      <c r="U14" s="491"/>
      <c r="V14" s="492"/>
      <c r="W14" s="396"/>
      <c r="X14" s="397"/>
      <c r="Y14" s="397"/>
      <c r="Z14" s="397"/>
      <c r="AA14" s="397"/>
      <c r="AB14" s="386"/>
      <c r="AC14" s="493">
        <v>2.4</v>
      </c>
      <c r="AD14" s="494"/>
      <c r="AE14" s="494"/>
      <c r="AF14" s="494"/>
      <c r="AG14" s="495"/>
      <c r="AH14" s="493">
        <v>2.6</v>
      </c>
      <c r="AI14" s="494"/>
      <c r="AJ14" s="494"/>
      <c r="AK14" s="494"/>
      <c r="AL14" s="496"/>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501" t="s">
        <v>147</v>
      </c>
      <c r="CE14" s="502"/>
      <c r="CF14" s="502"/>
      <c r="CG14" s="502"/>
      <c r="CH14" s="502"/>
      <c r="CI14" s="502"/>
      <c r="CJ14" s="502"/>
      <c r="CK14" s="502"/>
      <c r="CL14" s="502"/>
      <c r="CM14" s="502"/>
      <c r="CN14" s="502"/>
      <c r="CO14" s="502"/>
      <c r="CP14" s="502"/>
      <c r="CQ14" s="502"/>
      <c r="CR14" s="502"/>
      <c r="CS14" s="503"/>
      <c r="CT14" s="504">
        <v>43.1</v>
      </c>
      <c r="CU14" s="505"/>
      <c r="CV14" s="505"/>
      <c r="CW14" s="505"/>
      <c r="CX14" s="505"/>
      <c r="CY14" s="505"/>
      <c r="CZ14" s="505"/>
      <c r="DA14" s="506"/>
      <c r="DB14" s="504">
        <v>19.2</v>
      </c>
      <c r="DC14" s="505"/>
      <c r="DD14" s="505"/>
      <c r="DE14" s="505"/>
      <c r="DF14" s="505"/>
      <c r="DG14" s="505"/>
      <c r="DH14" s="505"/>
      <c r="DI14" s="506"/>
    </row>
    <row r="15" spans="1:119" ht="18.75" customHeight="1" x14ac:dyDescent="0.2">
      <c r="A15" s="180"/>
      <c r="B15" s="469"/>
      <c r="C15" s="470"/>
      <c r="D15" s="470"/>
      <c r="E15" s="470"/>
      <c r="F15" s="470"/>
      <c r="G15" s="470"/>
      <c r="H15" s="470"/>
      <c r="I15" s="470"/>
      <c r="J15" s="470"/>
      <c r="K15" s="471"/>
      <c r="L15" s="189"/>
      <c r="M15" s="497" t="s">
        <v>148</v>
      </c>
      <c r="N15" s="498"/>
      <c r="O15" s="498"/>
      <c r="P15" s="498"/>
      <c r="Q15" s="499"/>
      <c r="R15" s="490">
        <v>510060</v>
      </c>
      <c r="S15" s="491"/>
      <c r="T15" s="491"/>
      <c r="U15" s="491"/>
      <c r="V15" s="492"/>
      <c r="W15" s="422" t="s">
        <v>149</v>
      </c>
      <c r="X15" s="423"/>
      <c r="Y15" s="423"/>
      <c r="Z15" s="423"/>
      <c r="AA15" s="423"/>
      <c r="AB15" s="413"/>
      <c r="AC15" s="457">
        <v>57710</v>
      </c>
      <c r="AD15" s="458"/>
      <c r="AE15" s="458"/>
      <c r="AF15" s="458"/>
      <c r="AG15" s="500"/>
      <c r="AH15" s="457">
        <v>60456</v>
      </c>
      <c r="AI15" s="458"/>
      <c r="AJ15" s="458"/>
      <c r="AK15" s="458"/>
      <c r="AL15" s="459"/>
      <c r="AM15" s="435"/>
      <c r="AN15" s="436"/>
      <c r="AO15" s="436"/>
      <c r="AP15" s="436"/>
      <c r="AQ15" s="436"/>
      <c r="AR15" s="436"/>
      <c r="AS15" s="436"/>
      <c r="AT15" s="437"/>
      <c r="AU15" s="438"/>
      <c r="AV15" s="439"/>
      <c r="AW15" s="439"/>
      <c r="AX15" s="439"/>
      <c r="AY15" s="366" t="s">
        <v>150</v>
      </c>
      <c r="AZ15" s="367"/>
      <c r="BA15" s="367"/>
      <c r="BB15" s="367"/>
      <c r="BC15" s="367"/>
      <c r="BD15" s="367"/>
      <c r="BE15" s="367"/>
      <c r="BF15" s="367"/>
      <c r="BG15" s="367"/>
      <c r="BH15" s="367"/>
      <c r="BI15" s="367"/>
      <c r="BJ15" s="367"/>
      <c r="BK15" s="367"/>
      <c r="BL15" s="367"/>
      <c r="BM15" s="368"/>
      <c r="BN15" s="369">
        <v>79679551</v>
      </c>
      <c r="BO15" s="370"/>
      <c r="BP15" s="370"/>
      <c r="BQ15" s="370"/>
      <c r="BR15" s="370"/>
      <c r="BS15" s="370"/>
      <c r="BT15" s="370"/>
      <c r="BU15" s="371"/>
      <c r="BV15" s="369">
        <v>75313535</v>
      </c>
      <c r="BW15" s="370"/>
      <c r="BX15" s="370"/>
      <c r="BY15" s="370"/>
      <c r="BZ15" s="370"/>
      <c r="CA15" s="370"/>
      <c r="CB15" s="370"/>
      <c r="CC15" s="371"/>
      <c r="CD15" s="507" t="s">
        <v>151</v>
      </c>
      <c r="CE15" s="508"/>
      <c r="CF15" s="508"/>
      <c r="CG15" s="508"/>
      <c r="CH15" s="508"/>
      <c r="CI15" s="508"/>
      <c r="CJ15" s="508"/>
      <c r="CK15" s="508"/>
      <c r="CL15" s="508"/>
      <c r="CM15" s="508"/>
      <c r="CN15" s="508"/>
      <c r="CO15" s="508"/>
      <c r="CP15" s="508"/>
      <c r="CQ15" s="508"/>
      <c r="CR15" s="508"/>
      <c r="CS15" s="509"/>
      <c r="CT15" s="190"/>
      <c r="CU15" s="191"/>
      <c r="CV15" s="191"/>
      <c r="CW15" s="191"/>
      <c r="CX15" s="191"/>
      <c r="CY15" s="191"/>
      <c r="CZ15" s="191"/>
      <c r="DA15" s="192"/>
      <c r="DB15" s="190"/>
      <c r="DC15" s="191"/>
      <c r="DD15" s="191"/>
      <c r="DE15" s="191"/>
      <c r="DF15" s="191"/>
      <c r="DG15" s="191"/>
      <c r="DH15" s="191"/>
      <c r="DI15" s="192"/>
    </row>
    <row r="16" spans="1:119" ht="18.75" customHeight="1" x14ac:dyDescent="0.2">
      <c r="A16" s="180"/>
      <c r="B16" s="469"/>
      <c r="C16" s="470"/>
      <c r="D16" s="470"/>
      <c r="E16" s="470"/>
      <c r="F16" s="470"/>
      <c r="G16" s="470"/>
      <c r="H16" s="470"/>
      <c r="I16" s="470"/>
      <c r="J16" s="470"/>
      <c r="K16" s="471"/>
      <c r="L16" s="487" t="s">
        <v>152</v>
      </c>
      <c r="M16" s="510"/>
      <c r="N16" s="510"/>
      <c r="O16" s="510"/>
      <c r="P16" s="510"/>
      <c r="Q16" s="511"/>
      <c r="R16" s="512" t="s">
        <v>153</v>
      </c>
      <c r="S16" s="513"/>
      <c r="T16" s="513"/>
      <c r="U16" s="513"/>
      <c r="V16" s="514"/>
      <c r="W16" s="396"/>
      <c r="X16" s="397"/>
      <c r="Y16" s="397"/>
      <c r="Z16" s="397"/>
      <c r="AA16" s="397"/>
      <c r="AB16" s="386"/>
      <c r="AC16" s="493">
        <v>26.4</v>
      </c>
      <c r="AD16" s="494"/>
      <c r="AE16" s="494"/>
      <c r="AF16" s="494"/>
      <c r="AG16" s="495"/>
      <c r="AH16" s="493">
        <v>26.8</v>
      </c>
      <c r="AI16" s="494"/>
      <c r="AJ16" s="494"/>
      <c r="AK16" s="494"/>
      <c r="AL16" s="496"/>
      <c r="AM16" s="435"/>
      <c r="AN16" s="436"/>
      <c r="AO16" s="436"/>
      <c r="AP16" s="436"/>
      <c r="AQ16" s="436"/>
      <c r="AR16" s="436"/>
      <c r="AS16" s="436"/>
      <c r="AT16" s="437"/>
      <c r="AU16" s="438"/>
      <c r="AV16" s="439"/>
      <c r="AW16" s="439"/>
      <c r="AX16" s="439"/>
      <c r="AY16" s="440" t="s">
        <v>154</v>
      </c>
      <c r="AZ16" s="441"/>
      <c r="BA16" s="441"/>
      <c r="BB16" s="441"/>
      <c r="BC16" s="441"/>
      <c r="BD16" s="441"/>
      <c r="BE16" s="441"/>
      <c r="BF16" s="441"/>
      <c r="BG16" s="441"/>
      <c r="BH16" s="441"/>
      <c r="BI16" s="441"/>
      <c r="BJ16" s="441"/>
      <c r="BK16" s="441"/>
      <c r="BL16" s="441"/>
      <c r="BM16" s="442"/>
      <c r="BN16" s="406">
        <v>81722627</v>
      </c>
      <c r="BO16" s="407"/>
      <c r="BP16" s="407"/>
      <c r="BQ16" s="407"/>
      <c r="BR16" s="407"/>
      <c r="BS16" s="407"/>
      <c r="BT16" s="407"/>
      <c r="BU16" s="408"/>
      <c r="BV16" s="406">
        <v>79167755</v>
      </c>
      <c r="BW16" s="407"/>
      <c r="BX16" s="407"/>
      <c r="BY16" s="407"/>
      <c r="BZ16" s="407"/>
      <c r="CA16" s="407"/>
      <c r="CB16" s="407"/>
      <c r="CC16" s="408"/>
      <c r="CD16" s="193"/>
      <c r="CE16" s="520"/>
      <c r="CF16" s="520"/>
      <c r="CG16" s="520"/>
      <c r="CH16" s="520"/>
      <c r="CI16" s="520"/>
      <c r="CJ16" s="520"/>
      <c r="CK16" s="520"/>
      <c r="CL16" s="520"/>
      <c r="CM16" s="520"/>
      <c r="CN16" s="520"/>
      <c r="CO16" s="520"/>
      <c r="CP16" s="520"/>
      <c r="CQ16" s="520"/>
      <c r="CR16" s="520"/>
      <c r="CS16" s="521"/>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80"/>
      <c r="B17" s="472"/>
      <c r="C17" s="473"/>
      <c r="D17" s="473"/>
      <c r="E17" s="473"/>
      <c r="F17" s="473"/>
      <c r="G17" s="473"/>
      <c r="H17" s="473"/>
      <c r="I17" s="473"/>
      <c r="J17" s="473"/>
      <c r="K17" s="474"/>
      <c r="L17" s="194"/>
      <c r="M17" s="517" t="s">
        <v>155</v>
      </c>
      <c r="N17" s="518"/>
      <c r="O17" s="518"/>
      <c r="P17" s="518"/>
      <c r="Q17" s="519"/>
      <c r="R17" s="512" t="s">
        <v>156</v>
      </c>
      <c r="S17" s="513"/>
      <c r="T17" s="513"/>
      <c r="U17" s="513"/>
      <c r="V17" s="514"/>
      <c r="W17" s="422" t="s">
        <v>157</v>
      </c>
      <c r="X17" s="423"/>
      <c r="Y17" s="423"/>
      <c r="Z17" s="423"/>
      <c r="AA17" s="423"/>
      <c r="AB17" s="413"/>
      <c r="AC17" s="457">
        <v>155631</v>
      </c>
      <c r="AD17" s="458"/>
      <c r="AE17" s="458"/>
      <c r="AF17" s="458"/>
      <c r="AG17" s="500"/>
      <c r="AH17" s="457">
        <v>159399</v>
      </c>
      <c r="AI17" s="458"/>
      <c r="AJ17" s="458"/>
      <c r="AK17" s="458"/>
      <c r="AL17" s="459"/>
      <c r="AM17" s="435"/>
      <c r="AN17" s="436"/>
      <c r="AO17" s="436"/>
      <c r="AP17" s="436"/>
      <c r="AQ17" s="436"/>
      <c r="AR17" s="436"/>
      <c r="AS17" s="436"/>
      <c r="AT17" s="437"/>
      <c r="AU17" s="438"/>
      <c r="AV17" s="439"/>
      <c r="AW17" s="439"/>
      <c r="AX17" s="439"/>
      <c r="AY17" s="440" t="s">
        <v>158</v>
      </c>
      <c r="AZ17" s="441"/>
      <c r="BA17" s="441"/>
      <c r="BB17" s="441"/>
      <c r="BC17" s="441"/>
      <c r="BD17" s="441"/>
      <c r="BE17" s="441"/>
      <c r="BF17" s="441"/>
      <c r="BG17" s="441"/>
      <c r="BH17" s="441"/>
      <c r="BI17" s="441"/>
      <c r="BJ17" s="441"/>
      <c r="BK17" s="441"/>
      <c r="BL17" s="441"/>
      <c r="BM17" s="442"/>
      <c r="BN17" s="406">
        <v>102097690</v>
      </c>
      <c r="BO17" s="407"/>
      <c r="BP17" s="407"/>
      <c r="BQ17" s="407"/>
      <c r="BR17" s="407"/>
      <c r="BS17" s="407"/>
      <c r="BT17" s="407"/>
      <c r="BU17" s="408"/>
      <c r="BV17" s="406">
        <v>96452356</v>
      </c>
      <c r="BW17" s="407"/>
      <c r="BX17" s="407"/>
      <c r="BY17" s="407"/>
      <c r="BZ17" s="407"/>
      <c r="CA17" s="407"/>
      <c r="CB17" s="407"/>
      <c r="CC17" s="408"/>
      <c r="CD17" s="193"/>
      <c r="CE17" s="520"/>
      <c r="CF17" s="520"/>
      <c r="CG17" s="520"/>
      <c r="CH17" s="520"/>
      <c r="CI17" s="520"/>
      <c r="CJ17" s="520"/>
      <c r="CK17" s="520"/>
      <c r="CL17" s="520"/>
      <c r="CM17" s="520"/>
      <c r="CN17" s="520"/>
      <c r="CO17" s="520"/>
      <c r="CP17" s="520"/>
      <c r="CQ17" s="520"/>
      <c r="CR17" s="520"/>
      <c r="CS17" s="521"/>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80"/>
      <c r="B18" s="528" t="s">
        <v>159</v>
      </c>
      <c r="C18" s="449"/>
      <c r="D18" s="449"/>
      <c r="E18" s="529"/>
      <c r="F18" s="529"/>
      <c r="G18" s="529"/>
      <c r="H18" s="529"/>
      <c r="I18" s="529"/>
      <c r="J18" s="529"/>
      <c r="K18" s="529"/>
      <c r="L18" s="530">
        <v>416.85</v>
      </c>
      <c r="M18" s="530"/>
      <c r="N18" s="530"/>
      <c r="O18" s="530"/>
      <c r="P18" s="530"/>
      <c r="Q18" s="530"/>
      <c r="R18" s="531"/>
      <c r="S18" s="531"/>
      <c r="T18" s="531"/>
      <c r="U18" s="531"/>
      <c r="V18" s="532"/>
      <c r="W18" s="424"/>
      <c r="X18" s="425"/>
      <c r="Y18" s="425"/>
      <c r="Z18" s="425"/>
      <c r="AA18" s="425"/>
      <c r="AB18" s="416"/>
      <c r="AC18" s="533">
        <v>71.2</v>
      </c>
      <c r="AD18" s="534"/>
      <c r="AE18" s="534"/>
      <c r="AF18" s="534"/>
      <c r="AG18" s="535"/>
      <c r="AH18" s="533">
        <v>70.599999999999994</v>
      </c>
      <c r="AI18" s="534"/>
      <c r="AJ18" s="534"/>
      <c r="AK18" s="534"/>
      <c r="AL18" s="536"/>
      <c r="AM18" s="435"/>
      <c r="AN18" s="436"/>
      <c r="AO18" s="436"/>
      <c r="AP18" s="436"/>
      <c r="AQ18" s="436"/>
      <c r="AR18" s="436"/>
      <c r="AS18" s="436"/>
      <c r="AT18" s="437"/>
      <c r="AU18" s="438"/>
      <c r="AV18" s="439"/>
      <c r="AW18" s="439"/>
      <c r="AX18" s="439"/>
      <c r="AY18" s="440" t="s">
        <v>160</v>
      </c>
      <c r="AZ18" s="441"/>
      <c r="BA18" s="441"/>
      <c r="BB18" s="441"/>
      <c r="BC18" s="441"/>
      <c r="BD18" s="441"/>
      <c r="BE18" s="441"/>
      <c r="BF18" s="441"/>
      <c r="BG18" s="441"/>
      <c r="BH18" s="441"/>
      <c r="BI18" s="441"/>
      <c r="BJ18" s="441"/>
      <c r="BK18" s="441"/>
      <c r="BL18" s="441"/>
      <c r="BM18" s="442"/>
      <c r="BN18" s="406">
        <v>100671210</v>
      </c>
      <c r="BO18" s="407"/>
      <c r="BP18" s="407"/>
      <c r="BQ18" s="407"/>
      <c r="BR18" s="407"/>
      <c r="BS18" s="407"/>
      <c r="BT18" s="407"/>
      <c r="BU18" s="408"/>
      <c r="BV18" s="406">
        <v>99162609</v>
      </c>
      <c r="BW18" s="407"/>
      <c r="BX18" s="407"/>
      <c r="BY18" s="407"/>
      <c r="BZ18" s="407"/>
      <c r="CA18" s="407"/>
      <c r="CB18" s="407"/>
      <c r="CC18" s="408"/>
      <c r="CD18" s="193"/>
      <c r="CE18" s="520"/>
      <c r="CF18" s="520"/>
      <c r="CG18" s="520"/>
      <c r="CH18" s="520"/>
      <c r="CI18" s="520"/>
      <c r="CJ18" s="520"/>
      <c r="CK18" s="520"/>
      <c r="CL18" s="520"/>
      <c r="CM18" s="520"/>
      <c r="CN18" s="520"/>
      <c r="CO18" s="520"/>
      <c r="CP18" s="520"/>
      <c r="CQ18" s="520"/>
      <c r="CR18" s="520"/>
      <c r="CS18" s="521"/>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80"/>
      <c r="B19" s="528" t="s">
        <v>161</v>
      </c>
      <c r="C19" s="449"/>
      <c r="D19" s="449"/>
      <c r="E19" s="529"/>
      <c r="F19" s="529"/>
      <c r="G19" s="529"/>
      <c r="H19" s="529"/>
      <c r="I19" s="529"/>
      <c r="J19" s="529"/>
      <c r="K19" s="529"/>
      <c r="L19" s="537">
        <v>1244</v>
      </c>
      <c r="M19" s="537"/>
      <c r="N19" s="537"/>
      <c r="O19" s="537"/>
      <c r="P19" s="537"/>
      <c r="Q19" s="537"/>
      <c r="R19" s="538"/>
      <c r="S19" s="538"/>
      <c r="T19" s="538"/>
      <c r="U19" s="538"/>
      <c r="V19" s="539"/>
      <c r="W19" s="363"/>
      <c r="X19" s="364"/>
      <c r="Y19" s="364"/>
      <c r="Z19" s="364"/>
      <c r="AA19" s="364"/>
      <c r="AB19" s="364"/>
      <c r="AC19" s="515"/>
      <c r="AD19" s="515"/>
      <c r="AE19" s="515"/>
      <c r="AF19" s="515"/>
      <c r="AG19" s="515"/>
      <c r="AH19" s="515"/>
      <c r="AI19" s="515"/>
      <c r="AJ19" s="515"/>
      <c r="AK19" s="515"/>
      <c r="AL19" s="516"/>
      <c r="AM19" s="435"/>
      <c r="AN19" s="436"/>
      <c r="AO19" s="436"/>
      <c r="AP19" s="436"/>
      <c r="AQ19" s="436"/>
      <c r="AR19" s="436"/>
      <c r="AS19" s="436"/>
      <c r="AT19" s="437"/>
      <c r="AU19" s="438"/>
      <c r="AV19" s="439"/>
      <c r="AW19" s="439"/>
      <c r="AX19" s="439"/>
      <c r="AY19" s="440" t="s">
        <v>162</v>
      </c>
      <c r="AZ19" s="441"/>
      <c r="BA19" s="441"/>
      <c r="BB19" s="441"/>
      <c r="BC19" s="441"/>
      <c r="BD19" s="441"/>
      <c r="BE19" s="441"/>
      <c r="BF19" s="441"/>
      <c r="BG19" s="441"/>
      <c r="BH19" s="441"/>
      <c r="BI19" s="441"/>
      <c r="BJ19" s="441"/>
      <c r="BK19" s="441"/>
      <c r="BL19" s="441"/>
      <c r="BM19" s="442"/>
      <c r="BN19" s="406">
        <v>131203008</v>
      </c>
      <c r="BO19" s="407"/>
      <c r="BP19" s="407"/>
      <c r="BQ19" s="407"/>
      <c r="BR19" s="407"/>
      <c r="BS19" s="407"/>
      <c r="BT19" s="407"/>
      <c r="BU19" s="408"/>
      <c r="BV19" s="406">
        <v>131856954</v>
      </c>
      <c r="BW19" s="407"/>
      <c r="BX19" s="407"/>
      <c r="BY19" s="407"/>
      <c r="BZ19" s="407"/>
      <c r="CA19" s="407"/>
      <c r="CB19" s="407"/>
      <c r="CC19" s="408"/>
      <c r="CD19" s="193"/>
      <c r="CE19" s="520"/>
      <c r="CF19" s="520"/>
      <c r="CG19" s="520"/>
      <c r="CH19" s="520"/>
      <c r="CI19" s="520"/>
      <c r="CJ19" s="520"/>
      <c r="CK19" s="520"/>
      <c r="CL19" s="520"/>
      <c r="CM19" s="520"/>
      <c r="CN19" s="520"/>
      <c r="CO19" s="520"/>
      <c r="CP19" s="520"/>
      <c r="CQ19" s="520"/>
      <c r="CR19" s="520"/>
      <c r="CS19" s="521"/>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80"/>
      <c r="B20" s="528" t="s">
        <v>163</v>
      </c>
      <c r="C20" s="449"/>
      <c r="D20" s="449"/>
      <c r="E20" s="529"/>
      <c r="F20" s="529"/>
      <c r="G20" s="529"/>
      <c r="H20" s="529"/>
      <c r="I20" s="529"/>
      <c r="J20" s="529"/>
      <c r="K20" s="529"/>
      <c r="L20" s="537">
        <v>230841</v>
      </c>
      <c r="M20" s="537"/>
      <c r="N20" s="537"/>
      <c r="O20" s="537"/>
      <c r="P20" s="537"/>
      <c r="Q20" s="537"/>
      <c r="R20" s="538"/>
      <c r="S20" s="538"/>
      <c r="T20" s="538"/>
      <c r="U20" s="538"/>
      <c r="V20" s="539"/>
      <c r="W20" s="424"/>
      <c r="X20" s="425"/>
      <c r="Y20" s="425"/>
      <c r="Z20" s="425"/>
      <c r="AA20" s="425"/>
      <c r="AB20" s="425"/>
      <c r="AC20" s="540"/>
      <c r="AD20" s="540"/>
      <c r="AE20" s="540"/>
      <c r="AF20" s="540"/>
      <c r="AG20" s="540"/>
      <c r="AH20" s="540"/>
      <c r="AI20" s="540"/>
      <c r="AJ20" s="540"/>
      <c r="AK20" s="540"/>
      <c r="AL20" s="541"/>
      <c r="AM20" s="542"/>
      <c r="AN20" s="461"/>
      <c r="AO20" s="461"/>
      <c r="AP20" s="461"/>
      <c r="AQ20" s="461"/>
      <c r="AR20" s="461"/>
      <c r="AS20" s="461"/>
      <c r="AT20" s="462"/>
      <c r="AU20" s="543"/>
      <c r="AV20" s="544"/>
      <c r="AW20" s="544"/>
      <c r="AX20" s="545"/>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93"/>
      <c r="CE20" s="520"/>
      <c r="CF20" s="520"/>
      <c r="CG20" s="520"/>
      <c r="CH20" s="520"/>
      <c r="CI20" s="520"/>
      <c r="CJ20" s="520"/>
      <c r="CK20" s="520"/>
      <c r="CL20" s="520"/>
      <c r="CM20" s="520"/>
      <c r="CN20" s="520"/>
      <c r="CO20" s="520"/>
      <c r="CP20" s="520"/>
      <c r="CQ20" s="520"/>
      <c r="CR20" s="520"/>
      <c r="CS20" s="521"/>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80"/>
      <c r="B21" s="546" t="s">
        <v>164</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93"/>
      <c r="CE21" s="520"/>
      <c r="CF21" s="520"/>
      <c r="CG21" s="520"/>
      <c r="CH21" s="520"/>
      <c r="CI21" s="520"/>
      <c r="CJ21" s="520"/>
      <c r="CK21" s="520"/>
      <c r="CL21" s="520"/>
      <c r="CM21" s="520"/>
      <c r="CN21" s="520"/>
      <c r="CO21" s="520"/>
      <c r="CP21" s="520"/>
      <c r="CQ21" s="520"/>
      <c r="CR21" s="520"/>
      <c r="CS21" s="521"/>
      <c r="CT21" s="403"/>
      <c r="CU21" s="404"/>
      <c r="CV21" s="404"/>
      <c r="CW21" s="404"/>
      <c r="CX21" s="404"/>
      <c r="CY21" s="404"/>
      <c r="CZ21" s="404"/>
      <c r="DA21" s="405"/>
      <c r="DB21" s="403"/>
      <c r="DC21" s="404"/>
      <c r="DD21" s="404"/>
      <c r="DE21" s="404"/>
      <c r="DF21" s="404"/>
      <c r="DG21" s="404"/>
      <c r="DH21" s="404"/>
      <c r="DI21" s="405"/>
    </row>
    <row r="22" spans="1:113" ht="18.75" customHeight="1" x14ac:dyDescent="0.2">
      <c r="A22" s="180"/>
      <c r="B22" s="576" t="s">
        <v>165</v>
      </c>
      <c r="C22" s="550"/>
      <c r="D22" s="551"/>
      <c r="E22" s="418" t="s">
        <v>1</v>
      </c>
      <c r="F22" s="423"/>
      <c r="G22" s="423"/>
      <c r="H22" s="423"/>
      <c r="I22" s="423"/>
      <c r="J22" s="423"/>
      <c r="K22" s="413"/>
      <c r="L22" s="418" t="s">
        <v>166</v>
      </c>
      <c r="M22" s="423"/>
      <c r="N22" s="423"/>
      <c r="O22" s="423"/>
      <c r="P22" s="413"/>
      <c r="Q22" s="581" t="s">
        <v>167</v>
      </c>
      <c r="R22" s="582"/>
      <c r="S22" s="582"/>
      <c r="T22" s="582"/>
      <c r="U22" s="582"/>
      <c r="V22" s="583"/>
      <c r="W22" s="549" t="s">
        <v>168</v>
      </c>
      <c r="X22" s="550"/>
      <c r="Y22" s="551"/>
      <c r="Z22" s="418" t="s">
        <v>1</v>
      </c>
      <c r="AA22" s="423"/>
      <c r="AB22" s="423"/>
      <c r="AC22" s="423"/>
      <c r="AD22" s="423"/>
      <c r="AE22" s="423"/>
      <c r="AF22" s="423"/>
      <c r="AG22" s="413"/>
      <c r="AH22" s="587" t="s">
        <v>169</v>
      </c>
      <c r="AI22" s="423"/>
      <c r="AJ22" s="423"/>
      <c r="AK22" s="423"/>
      <c r="AL22" s="413"/>
      <c r="AM22" s="587" t="s">
        <v>170</v>
      </c>
      <c r="AN22" s="588"/>
      <c r="AO22" s="588"/>
      <c r="AP22" s="588"/>
      <c r="AQ22" s="588"/>
      <c r="AR22" s="589"/>
      <c r="AS22" s="581" t="s">
        <v>167</v>
      </c>
      <c r="AT22" s="582"/>
      <c r="AU22" s="582"/>
      <c r="AV22" s="582"/>
      <c r="AW22" s="582"/>
      <c r="AX22" s="593"/>
      <c r="AY22" s="366" t="s">
        <v>171</v>
      </c>
      <c r="AZ22" s="367"/>
      <c r="BA22" s="367"/>
      <c r="BB22" s="367"/>
      <c r="BC22" s="367"/>
      <c r="BD22" s="367"/>
      <c r="BE22" s="367"/>
      <c r="BF22" s="367"/>
      <c r="BG22" s="367"/>
      <c r="BH22" s="367"/>
      <c r="BI22" s="367"/>
      <c r="BJ22" s="367"/>
      <c r="BK22" s="367"/>
      <c r="BL22" s="367"/>
      <c r="BM22" s="368"/>
      <c r="BN22" s="369">
        <v>144321772</v>
      </c>
      <c r="BO22" s="370"/>
      <c r="BP22" s="370"/>
      <c r="BQ22" s="370"/>
      <c r="BR22" s="370"/>
      <c r="BS22" s="370"/>
      <c r="BT22" s="370"/>
      <c r="BU22" s="371"/>
      <c r="BV22" s="369">
        <v>128920251</v>
      </c>
      <c r="BW22" s="370"/>
      <c r="BX22" s="370"/>
      <c r="BY22" s="370"/>
      <c r="BZ22" s="370"/>
      <c r="CA22" s="370"/>
      <c r="CB22" s="370"/>
      <c r="CC22" s="371"/>
      <c r="CD22" s="193"/>
      <c r="CE22" s="520"/>
      <c r="CF22" s="520"/>
      <c r="CG22" s="520"/>
      <c r="CH22" s="520"/>
      <c r="CI22" s="520"/>
      <c r="CJ22" s="520"/>
      <c r="CK22" s="520"/>
      <c r="CL22" s="520"/>
      <c r="CM22" s="520"/>
      <c r="CN22" s="520"/>
      <c r="CO22" s="520"/>
      <c r="CP22" s="520"/>
      <c r="CQ22" s="520"/>
      <c r="CR22" s="520"/>
      <c r="CS22" s="521"/>
      <c r="CT22" s="403"/>
      <c r="CU22" s="404"/>
      <c r="CV22" s="404"/>
      <c r="CW22" s="404"/>
      <c r="CX22" s="404"/>
      <c r="CY22" s="404"/>
      <c r="CZ22" s="404"/>
      <c r="DA22" s="405"/>
      <c r="DB22" s="403"/>
      <c r="DC22" s="404"/>
      <c r="DD22" s="404"/>
      <c r="DE22" s="404"/>
      <c r="DF22" s="404"/>
      <c r="DG22" s="404"/>
      <c r="DH22" s="404"/>
      <c r="DI22" s="405"/>
    </row>
    <row r="23" spans="1:113" ht="18.75" customHeight="1" x14ac:dyDescent="0.2">
      <c r="A23" s="180"/>
      <c r="B23" s="577"/>
      <c r="C23" s="553"/>
      <c r="D23" s="554"/>
      <c r="E23" s="392"/>
      <c r="F23" s="397"/>
      <c r="G23" s="397"/>
      <c r="H23" s="397"/>
      <c r="I23" s="397"/>
      <c r="J23" s="397"/>
      <c r="K23" s="386"/>
      <c r="L23" s="392"/>
      <c r="M23" s="397"/>
      <c r="N23" s="397"/>
      <c r="O23" s="397"/>
      <c r="P23" s="386"/>
      <c r="Q23" s="584"/>
      <c r="R23" s="585"/>
      <c r="S23" s="585"/>
      <c r="T23" s="585"/>
      <c r="U23" s="585"/>
      <c r="V23" s="586"/>
      <c r="W23" s="552"/>
      <c r="X23" s="553"/>
      <c r="Y23" s="554"/>
      <c r="Z23" s="392"/>
      <c r="AA23" s="397"/>
      <c r="AB23" s="397"/>
      <c r="AC23" s="397"/>
      <c r="AD23" s="397"/>
      <c r="AE23" s="397"/>
      <c r="AF23" s="397"/>
      <c r="AG23" s="386"/>
      <c r="AH23" s="392"/>
      <c r="AI23" s="397"/>
      <c r="AJ23" s="397"/>
      <c r="AK23" s="397"/>
      <c r="AL23" s="386"/>
      <c r="AM23" s="590"/>
      <c r="AN23" s="591"/>
      <c r="AO23" s="591"/>
      <c r="AP23" s="591"/>
      <c r="AQ23" s="591"/>
      <c r="AR23" s="592"/>
      <c r="AS23" s="584"/>
      <c r="AT23" s="585"/>
      <c r="AU23" s="585"/>
      <c r="AV23" s="585"/>
      <c r="AW23" s="585"/>
      <c r="AX23" s="594"/>
      <c r="AY23" s="440" t="s">
        <v>172</v>
      </c>
      <c r="AZ23" s="441"/>
      <c r="BA23" s="441"/>
      <c r="BB23" s="441"/>
      <c r="BC23" s="441"/>
      <c r="BD23" s="441"/>
      <c r="BE23" s="441"/>
      <c r="BF23" s="441"/>
      <c r="BG23" s="441"/>
      <c r="BH23" s="441"/>
      <c r="BI23" s="441"/>
      <c r="BJ23" s="441"/>
      <c r="BK23" s="441"/>
      <c r="BL23" s="441"/>
      <c r="BM23" s="442"/>
      <c r="BN23" s="406">
        <v>104273972</v>
      </c>
      <c r="BO23" s="407"/>
      <c r="BP23" s="407"/>
      <c r="BQ23" s="407"/>
      <c r="BR23" s="407"/>
      <c r="BS23" s="407"/>
      <c r="BT23" s="407"/>
      <c r="BU23" s="408"/>
      <c r="BV23" s="406">
        <v>90105332</v>
      </c>
      <c r="BW23" s="407"/>
      <c r="BX23" s="407"/>
      <c r="BY23" s="407"/>
      <c r="BZ23" s="407"/>
      <c r="CA23" s="407"/>
      <c r="CB23" s="407"/>
      <c r="CC23" s="408"/>
      <c r="CD23" s="193"/>
      <c r="CE23" s="520"/>
      <c r="CF23" s="520"/>
      <c r="CG23" s="520"/>
      <c r="CH23" s="520"/>
      <c r="CI23" s="520"/>
      <c r="CJ23" s="520"/>
      <c r="CK23" s="520"/>
      <c r="CL23" s="520"/>
      <c r="CM23" s="520"/>
      <c r="CN23" s="520"/>
      <c r="CO23" s="520"/>
      <c r="CP23" s="520"/>
      <c r="CQ23" s="520"/>
      <c r="CR23" s="520"/>
      <c r="CS23" s="521"/>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80"/>
      <c r="B24" s="577"/>
      <c r="C24" s="553"/>
      <c r="D24" s="554"/>
      <c r="E24" s="456" t="s">
        <v>173</v>
      </c>
      <c r="F24" s="436"/>
      <c r="G24" s="436"/>
      <c r="H24" s="436"/>
      <c r="I24" s="436"/>
      <c r="J24" s="436"/>
      <c r="K24" s="437"/>
      <c r="L24" s="457">
        <v>1</v>
      </c>
      <c r="M24" s="458"/>
      <c r="N24" s="458"/>
      <c r="O24" s="458"/>
      <c r="P24" s="500"/>
      <c r="Q24" s="457">
        <v>11092</v>
      </c>
      <c r="R24" s="458"/>
      <c r="S24" s="458"/>
      <c r="T24" s="458"/>
      <c r="U24" s="458"/>
      <c r="V24" s="500"/>
      <c r="W24" s="552"/>
      <c r="X24" s="553"/>
      <c r="Y24" s="554"/>
      <c r="Z24" s="456" t="s">
        <v>174</v>
      </c>
      <c r="AA24" s="436"/>
      <c r="AB24" s="436"/>
      <c r="AC24" s="436"/>
      <c r="AD24" s="436"/>
      <c r="AE24" s="436"/>
      <c r="AF24" s="436"/>
      <c r="AG24" s="437"/>
      <c r="AH24" s="457">
        <v>2918</v>
      </c>
      <c r="AI24" s="458"/>
      <c r="AJ24" s="458"/>
      <c r="AK24" s="458"/>
      <c r="AL24" s="500"/>
      <c r="AM24" s="457">
        <v>9428058</v>
      </c>
      <c r="AN24" s="458"/>
      <c r="AO24" s="458"/>
      <c r="AP24" s="458"/>
      <c r="AQ24" s="458"/>
      <c r="AR24" s="500"/>
      <c r="AS24" s="457">
        <v>3231</v>
      </c>
      <c r="AT24" s="458"/>
      <c r="AU24" s="458"/>
      <c r="AV24" s="458"/>
      <c r="AW24" s="458"/>
      <c r="AX24" s="459"/>
      <c r="AY24" s="522" t="s">
        <v>175</v>
      </c>
      <c r="AZ24" s="523"/>
      <c r="BA24" s="523"/>
      <c r="BB24" s="523"/>
      <c r="BC24" s="523"/>
      <c r="BD24" s="523"/>
      <c r="BE24" s="523"/>
      <c r="BF24" s="523"/>
      <c r="BG24" s="523"/>
      <c r="BH24" s="523"/>
      <c r="BI24" s="523"/>
      <c r="BJ24" s="523"/>
      <c r="BK24" s="523"/>
      <c r="BL24" s="523"/>
      <c r="BM24" s="524"/>
      <c r="BN24" s="406">
        <v>109361338</v>
      </c>
      <c r="BO24" s="407"/>
      <c r="BP24" s="407"/>
      <c r="BQ24" s="407"/>
      <c r="BR24" s="407"/>
      <c r="BS24" s="407"/>
      <c r="BT24" s="407"/>
      <c r="BU24" s="408"/>
      <c r="BV24" s="406">
        <v>91122961</v>
      </c>
      <c r="BW24" s="407"/>
      <c r="BX24" s="407"/>
      <c r="BY24" s="407"/>
      <c r="BZ24" s="407"/>
      <c r="CA24" s="407"/>
      <c r="CB24" s="407"/>
      <c r="CC24" s="408"/>
      <c r="CD24" s="193"/>
      <c r="CE24" s="520"/>
      <c r="CF24" s="520"/>
      <c r="CG24" s="520"/>
      <c r="CH24" s="520"/>
      <c r="CI24" s="520"/>
      <c r="CJ24" s="520"/>
      <c r="CK24" s="520"/>
      <c r="CL24" s="520"/>
      <c r="CM24" s="520"/>
      <c r="CN24" s="520"/>
      <c r="CO24" s="520"/>
      <c r="CP24" s="520"/>
      <c r="CQ24" s="520"/>
      <c r="CR24" s="520"/>
      <c r="CS24" s="521"/>
      <c r="CT24" s="403"/>
      <c r="CU24" s="404"/>
      <c r="CV24" s="404"/>
      <c r="CW24" s="404"/>
      <c r="CX24" s="404"/>
      <c r="CY24" s="404"/>
      <c r="CZ24" s="404"/>
      <c r="DA24" s="405"/>
      <c r="DB24" s="403"/>
      <c r="DC24" s="404"/>
      <c r="DD24" s="404"/>
      <c r="DE24" s="404"/>
      <c r="DF24" s="404"/>
      <c r="DG24" s="404"/>
      <c r="DH24" s="404"/>
      <c r="DI24" s="405"/>
    </row>
    <row r="25" spans="1:113" ht="18.75" customHeight="1" x14ac:dyDescent="0.2">
      <c r="A25" s="180"/>
      <c r="B25" s="577"/>
      <c r="C25" s="553"/>
      <c r="D25" s="554"/>
      <c r="E25" s="456" t="s">
        <v>176</v>
      </c>
      <c r="F25" s="436"/>
      <c r="G25" s="436"/>
      <c r="H25" s="436"/>
      <c r="I25" s="436"/>
      <c r="J25" s="436"/>
      <c r="K25" s="437"/>
      <c r="L25" s="457">
        <v>2</v>
      </c>
      <c r="M25" s="458"/>
      <c r="N25" s="458"/>
      <c r="O25" s="458"/>
      <c r="P25" s="500"/>
      <c r="Q25" s="457">
        <v>9024</v>
      </c>
      <c r="R25" s="458"/>
      <c r="S25" s="458"/>
      <c r="T25" s="458"/>
      <c r="U25" s="458"/>
      <c r="V25" s="500"/>
      <c r="W25" s="552"/>
      <c r="X25" s="553"/>
      <c r="Y25" s="554"/>
      <c r="Z25" s="456" t="s">
        <v>177</v>
      </c>
      <c r="AA25" s="436"/>
      <c r="AB25" s="436"/>
      <c r="AC25" s="436"/>
      <c r="AD25" s="436"/>
      <c r="AE25" s="436"/>
      <c r="AF25" s="436"/>
      <c r="AG25" s="437"/>
      <c r="AH25" s="457">
        <v>451</v>
      </c>
      <c r="AI25" s="458"/>
      <c r="AJ25" s="458"/>
      <c r="AK25" s="458"/>
      <c r="AL25" s="500"/>
      <c r="AM25" s="457">
        <v>1543773</v>
      </c>
      <c r="AN25" s="458"/>
      <c r="AO25" s="458"/>
      <c r="AP25" s="458"/>
      <c r="AQ25" s="458"/>
      <c r="AR25" s="500"/>
      <c r="AS25" s="457">
        <v>3423</v>
      </c>
      <c r="AT25" s="458"/>
      <c r="AU25" s="458"/>
      <c r="AV25" s="458"/>
      <c r="AW25" s="458"/>
      <c r="AX25" s="459"/>
      <c r="AY25" s="366" t="s">
        <v>178</v>
      </c>
      <c r="AZ25" s="367"/>
      <c r="BA25" s="367"/>
      <c r="BB25" s="367"/>
      <c r="BC25" s="367"/>
      <c r="BD25" s="367"/>
      <c r="BE25" s="367"/>
      <c r="BF25" s="367"/>
      <c r="BG25" s="367"/>
      <c r="BH25" s="367"/>
      <c r="BI25" s="367"/>
      <c r="BJ25" s="367"/>
      <c r="BK25" s="367"/>
      <c r="BL25" s="367"/>
      <c r="BM25" s="368"/>
      <c r="BN25" s="369">
        <v>28536622</v>
      </c>
      <c r="BO25" s="370"/>
      <c r="BP25" s="370"/>
      <c r="BQ25" s="370"/>
      <c r="BR25" s="370"/>
      <c r="BS25" s="370"/>
      <c r="BT25" s="370"/>
      <c r="BU25" s="371"/>
      <c r="BV25" s="369">
        <v>40958618</v>
      </c>
      <c r="BW25" s="370"/>
      <c r="BX25" s="370"/>
      <c r="BY25" s="370"/>
      <c r="BZ25" s="370"/>
      <c r="CA25" s="370"/>
      <c r="CB25" s="370"/>
      <c r="CC25" s="371"/>
      <c r="CD25" s="193"/>
      <c r="CE25" s="520"/>
      <c r="CF25" s="520"/>
      <c r="CG25" s="520"/>
      <c r="CH25" s="520"/>
      <c r="CI25" s="520"/>
      <c r="CJ25" s="520"/>
      <c r="CK25" s="520"/>
      <c r="CL25" s="520"/>
      <c r="CM25" s="520"/>
      <c r="CN25" s="520"/>
      <c r="CO25" s="520"/>
      <c r="CP25" s="520"/>
      <c r="CQ25" s="520"/>
      <c r="CR25" s="520"/>
      <c r="CS25" s="521"/>
      <c r="CT25" s="403"/>
      <c r="CU25" s="404"/>
      <c r="CV25" s="404"/>
      <c r="CW25" s="404"/>
      <c r="CX25" s="404"/>
      <c r="CY25" s="404"/>
      <c r="CZ25" s="404"/>
      <c r="DA25" s="405"/>
      <c r="DB25" s="403"/>
      <c r="DC25" s="404"/>
      <c r="DD25" s="404"/>
      <c r="DE25" s="404"/>
      <c r="DF25" s="404"/>
      <c r="DG25" s="404"/>
      <c r="DH25" s="404"/>
      <c r="DI25" s="405"/>
    </row>
    <row r="26" spans="1:113" ht="18.75" customHeight="1" x14ac:dyDescent="0.2">
      <c r="A26" s="180"/>
      <c r="B26" s="577"/>
      <c r="C26" s="553"/>
      <c r="D26" s="554"/>
      <c r="E26" s="456" t="s">
        <v>179</v>
      </c>
      <c r="F26" s="436"/>
      <c r="G26" s="436"/>
      <c r="H26" s="436"/>
      <c r="I26" s="436"/>
      <c r="J26" s="436"/>
      <c r="K26" s="437"/>
      <c r="L26" s="457">
        <v>1</v>
      </c>
      <c r="M26" s="458"/>
      <c r="N26" s="458"/>
      <c r="O26" s="458"/>
      <c r="P26" s="500"/>
      <c r="Q26" s="457">
        <v>7097</v>
      </c>
      <c r="R26" s="458"/>
      <c r="S26" s="458"/>
      <c r="T26" s="458"/>
      <c r="U26" s="458"/>
      <c r="V26" s="500"/>
      <c r="W26" s="552"/>
      <c r="X26" s="553"/>
      <c r="Y26" s="554"/>
      <c r="Z26" s="456" t="s">
        <v>180</v>
      </c>
      <c r="AA26" s="558"/>
      <c r="AB26" s="558"/>
      <c r="AC26" s="558"/>
      <c r="AD26" s="558"/>
      <c r="AE26" s="558"/>
      <c r="AF26" s="558"/>
      <c r="AG26" s="559"/>
      <c r="AH26" s="457">
        <v>89</v>
      </c>
      <c r="AI26" s="458"/>
      <c r="AJ26" s="458"/>
      <c r="AK26" s="458"/>
      <c r="AL26" s="500"/>
      <c r="AM26" s="457">
        <v>280350</v>
      </c>
      <c r="AN26" s="458"/>
      <c r="AO26" s="458"/>
      <c r="AP26" s="458"/>
      <c r="AQ26" s="458"/>
      <c r="AR26" s="500"/>
      <c r="AS26" s="457">
        <v>3150</v>
      </c>
      <c r="AT26" s="458"/>
      <c r="AU26" s="458"/>
      <c r="AV26" s="458"/>
      <c r="AW26" s="458"/>
      <c r="AX26" s="459"/>
      <c r="AY26" s="409" t="s">
        <v>181</v>
      </c>
      <c r="AZ26" s="410"/>
      <c r="BA26" s="410"/>
      <c r="BB26" s="410"/>
      <c r="BC26" s="410"/>
      <c r="BD26" s="410"/>
      <c r="BE26" s="410"/>
      <c r="BF26" s="410"/>
      <c r="BG26" s="410"/>
      <c r="BH26" s="410"/>
      <c r="BI26" s="410"/>
      <c r="BJ26" s="410"/>
      <c r="BK26" s="410"/>
      <c r="BL26" s="410"/>
      <c r="BM26" s="411"/>
      <c r="BN26" s="406">
        <v>350000</v>
      </c>
      <c r="BO26" s="407"/>
      <c r="BP26" s="407"/>
      <c r="BQ26" s="407"/>
      <c r="BR26" s="407"/>
      <c r="BS26" s="407"/>
      <c r="BT26" s="407"/>
      <c r="BU26" s="408"/>
      <c r="BV26" s="406">
        <v>240000</v>
      </c>
      <c r="BW26" s="407"/>
      <c r="BX26" s="407"/>
      <c r="BY26" s="407"/>
      <c r="BZ26" s="407"/>
      <c r="CA26" s="407"/>
      <c r="CB26" s="407"/>
      <c r="CC26" s="408"/>
      <c r="CD26" s="193"/>
      <c r="CE26" s="520"/>
      <c r="CF26" s="520"/>
      <c r="CG26" s="520"/>
      <c r="CH26" s="520"/>
      <c r="CI26" s="520"/>
      <c r="CJ26" s="520"/>
      <c r="CK26" s="520"/>
      <c r="CL26" s="520"/>
      <c r="CM26" s="520"/>
      <c r="CN26" s="520"/>
      <c r="CO26" s="520"/>
      <c r="CP26" s="520"/>
      <c r="CQ26" s="520"/>
      <c r="CR26" s="520"/>
      <c r="CS26" s="521"/>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80"/>
      <c r="B27" s="577"/>
      <c r="C27" s="553"/>
      <c r="D27" s="554"/>
      <c r="E27" s="456" t="s">
        <v>182</v>
      </c>
      <c r="F27" s="436"/>
      <c r="G27" s="436"/>
      <c r="H27" s="436"/>
      <c r="I27" s="436"/>
      <c r="J27" s="436"/>
      <c r="K27" s="437"/>
      <c r="L27" s="457">
        <v>1</v>
      </c>
      <c r="M27" s="458"/>
      <c r="N27" s="458"/>
      <c r="O27" s="458"/>
      <c r="P27" s="500"/>
      <c r="Q27" s="457">
        <v>8000</v>
      </c>
      <c r="R27" s="458"/>
      <c r="S27" s="458"/>
      <c r="T27" s="458"/>
      <c r="U27" s="458"/>
      <c r="V27" s="500"/>
      <c r="W27" s="552"/>
      <c r="X27" s="553"/>
      <c r="Y27" s="554"/>
      <c r="Z27" s="456" t="s">
        <v>183</v>
      </c>
      <c r="AA27" s="436"/>
      <c r="AB27" s="436"/>
      <c r="AC27" s="436"/>
      <c r="AD27" s="436"/>
      <c r="AE27" s="436"/>
      <c r="AF27" s="436"/>
      <c r="AG27" s="437"/>
      <c r="AH27" s="457">
        <v>55</v>
      </c>
      <c r="AI27" s="458"/>
      <c r="AJ27" s="458"/>
      <c r="AK27" s="458"/>
      <c r="AL27" s="500"/>
      <c r="AM27" s="457">
        <v>209110</v>
      </c>
      <c r="AN27" s="458"/>
      <c r="AO27" s="458"/>
      <c r="AP27" s="458"/>
      <c r="AQ27" s="458"/>
      <c r="AR27" s="500"/>
      <c r="AS27" s="457">
        <v>3802</v>
      </c>
      <c r="AT27" s="458"/>
      <c r="AU27" s="458"/>
      <c r="AV27" s="458"/>
      <c r="AW27" s="458"/>
      <c r="AX27" s="459"/>
      <c r="AY27" s="501" t="s">
        <v>184</v>
      </c>
      <c r="AZ27" s="502"/>
      <c r="BA27" s="502"/>
      <c r="BB27" s="502"/>
      <c r="BC27" s="502"/>
      <c r="BD27" s="502"/>
      <c r="BE27" s="502"/>
      <c r="BF27" s="502"/>
      <c r="BG27" s="502"/>
      <c r="BH27" s="502"/>
      <c r="BI27" s="502"/>
      <c r="BJ27" s="502"/>
      <c r="BK27" s="502"/>
      <c r="BL27" s="502"/>
      <c r="BM27" s="503"/>
      <c r="BN27" s="525">
        <v>2000300</v>
      </c>
      <c r="BO27" s="526"/>
      <c r="BP27" s="526"/>
      <c r="BQ27" s="526"/>
      <c r="BR27" s="526"/>
      <c r="BS27" s="526"/>
      <c r="BT27" s="526"/>
      <c r="BU27" s="527"/>
      <c r="BV27" s="525">
        <v>2000272</v>
      </c>
      <c r="BW27" s="526"/>
      <c r="BX27" s="526"/>
      <c r="BY27" s="526"/>
      <c r="BZ27" s="526"/>
      <c r="CA27" s="526"/>
      <c r="CB27" s="526"/>
      <c r="CC27" s="527"/>
      <c r="CD27" s="195"/>
      <c r="CE27" s="520"/>
      <c r="CF27" s="520"/>
      <c r="CG27" s="520"/>
      <c r="CH27" s="520"/>
      <c r="CI27" s="520"/>
      <c r="CJ27" s="520"/>
      <c r="CK27" s="520"/>
      <c r="CL27" s="520"/>
      <c r="CM27" s="520"/>
      <c r="CN27" s="520"/>
      <c r="CO27" s="520"/>
      <c r="CP27" s="520"/>
      <c r="CQ27" s="520"/>
      <c r="CR27" s="520"/>
      <c r="CS27" s="521"/>
      <c r="CT27" s="403"/>
      <c r="CU27" s="404"/>
      <c r="CV27" s="404"/>
      <c r="CW27" s="404"/>
      <c r="CX27" s="404"/>
      <c r="CY27" s="404"/>
      <c r="CZ27" s="404"/>
      <c r="DA27" s="405"/>
      <c r="DB27" s="403"/>
      <c r="DC27" s="404"/>
      <c r="DD27" s="404"/>
      <c r="DE27" s="404"/>
      <c r="DF27" s="404"/>
      <c r="DG27" s="404"/>
      <c r="DH27" s="404"/>
      <c r="DI27" s="405"/>
    </row>
    <row r="28" spans="1:113" ht="18.75" customHeight="1" x14ac:dyDescent="0.2">
      <c r="A28" s="180"/>
      <c r="B28" s="577"/>
      <c r="C28" s="553"/>
      <c r="D28" s="554"/>
      <c r="E28" s="456" t="s">
        <v>185</v>
      </c>
      <c r="F28" s="436"/>
      <c r="G28" s="436"/>
      <c r="H28" s="436"/>
      <c r="I28" s="436"/>
      <c r="J28" s="436"/>
      <c r="K28" s="437"/>
      <c r="L28" s="457">
        <v>1</v>
      </c>
      <c r="M28" s="458"/>
      <c r="N28" s="458"/>
      <c r="O28" s="458"/>
      <c r="P28" s="500"/>
      <c r="Q28" s="457">
        <v>7100</v>
      </c>
      <c r="R28" s="458"/>
      <c r="S28" s="458"/>
      <c r="T28" s="458"/>
      <c r="U28" s="458"/>
      <c r="V28" s="500"/>
      <c r="W28" s="552"/>
      <c r="X28" s="553"/>
      <c r="Y28" s="554"/>
      <c r="Z28" s="456" t="s">
        <v>186</v>
      </c>
      <c r="AA28" s="436"/>
      <c r="AB28" s="436"/>
      <c r="AC28" s="436"/>
      <c r="AD28" s="436"/>
      <c r="AE28" s="436"/>
      <c r="AF28" s="436"/>
      <c r="AG28" s="437"/>
      <c r="AH28" s="457" t="s">
        <v>187</v>
      </c>
      <c r="AI28" s="458"/>
      <c r="AJ28" s="458"/>
      <c r="AK28" s="458"/>
      <c r="AL28" s="500"/>
      <c r="AM28" s="457" t="s">
        <v>139</v>
      </c>
      <c r="AN28" s="458"/>
      <c r="AO28" s="458"/>
      <c r="AP28" s="458"/>
      <c r="AQ28" s="458"/>
      <c r="AR28" s="500"/>
      <c r="AS28" s="457" t="s">
        <v>187</v>
      </c>
      <c r="AT28" s="458"/>
      <c r="AU28" s="458"/>
      <c r="AV28" s="458"/>
      <c r="AW28" s="458"/>
      <c r="AX28" s="459"/>
      <c r="AY28" s="560" t="s">
        <v>188</v>
      </c>
      <c r="AZ28" s="561"/>
      <c r="BA28" s="561"/>
      <c r="BB28" s="562"/>
      <c r="BC28" s="366" t="s">
        <v>50</v>
      </c>
      <c r="BD28" s="367"/>
      <c r="BE28" s="367"/>
      <c r="BF28" s="367"/>
      <c r="BG28" s="367"/>
      <c r="BH28" s="367"/>
      <c r="BI28" s="367"/>
      <c r="BJ28" s="367"/>
      <c r="BK28" s="367"/>
      <c r="BL28" s="367"/>
      <c r="BM28" s="368"/>
      <c r="BN28" s="369">
        <v>13002922</v>
      </c>
      <c r="BO28" s="370"/>
      <c r="BP28" s="370"/>
      <c r="BQ28" s="370"/>
      <c r="BR28" s="370"/>
      <c r="BS28" s="370"/>
      <c r="BT28" s="370"/>
      <c r="BU28" s="371"/>
      <c r="BV28" s="369">
        <v>14481772</v>
      </c>
      <c r="BW28" s="370"/>
      <c r="BX28" s="370"/>
      <c r="BY28" s="370"/>
      <c r="BZ28" s="370"/>
      <c r="CA28" s="370"/>
      <c r="CB28" s="370"/>
      <c r="CC28" s="371"/>
      <c r="CD28" s="193"/>
      <c r="CE28" s="520"/>
      <c r="CF28" s="520"/>
      <c r="CG28" s="520"/>
      <c r="CH28" s="520"/>
      <c r="CI28" s="520"/>
      <c r="CJ28" s="520"/>
      <c r="CK28" s="520"/>
      <c r="CL28" s="520"/>
      <c r="CM28" s="520"/>
      <c r="CN28" s="520"/>
      <c r="CO28" s="520"/>
      <c r="CP28" s="520"/>
      <c r="CQ28" s="520"/>
      <c r="CR28" s="520"/>
      <c r="CS28" s="521"/>
      <c r="CT28" s="403"/>
      <c r="CU28" s="404"/>
      <c r="CV28" s="404"/>
      <c r="CW28" s="404"/>
      <c r="CX28" s="404"/>
      <c r="CY28" s="404"/>
      <c r="CZ28" s="404"/>
      <c r="DA28" s="405"/>
      <c r="DB28" s="403"/>
      <c r="DC28" s="404"/>
      <c r="DD28" s="404"/>
      <c r="DE28" s="404"/>
      <c r="DF28" s="404"/>
      <c r="DG28" s="404"/>
      <c r="DH28" s="404"/>
      <c r="DI28" s="405"/>
    </row>
    <row r="29" spans="1:113" ht="18.75" customHeight="1" x14ac:dyDescent="0.2">
      <c r="A29" s="180"/>
      <c r="B29" s="577"/>
      <c r="C29" s="553"/>
      <c r="D29" s="554"/>
      <c r="E29" s="456" t="s">
        <v>189</v>
      </c>
      <c r="F29" s="436"/>
      <c r="G29" s="436"/>
      <c r="H29" s="436"/>
      <c r="I29" s="436"/>
      <c r="J29" s="436"/>
      <c r="K29" s="437"/>
      <c r="L29" s="457">
        <v>43</v>
      </c>
      <c r="M29" s="458"/>
      <c r="N29" s="458"/>
      <c r="O29" s="458"/>
      <c r="P29" s="500"/>
      <c r="Q29" s="457">
        <v>6700</v>
      </c>
      <c r="R29" s="458"/>
      <c r="S29" s="458"/>
      <c r="T29" s="458"/>
      <c r="U29" s="458"/>
      <c r="V29" s="500"/>
      <c r="W29" s="555"/>
      <c r="X29" s="556"/>
      <c r="Y29" s="557"/>
      <c r="Z29" s="456" t="s">
        <v>190</v>
      </c>
      <c r="AA29" s="436"/>
      <c r="AB29" s="436"/>
      <c r="AC29" s="436"/>
      <c r="AD29" s="436"/>
      <c r="AE29" s="436"/>
      <c r="AF29" s="436"/>
      <c r="AG29" s="437"/>
      <c r="AH29" s="457">
        <v>2973</v>
      </c>
      <c r="AI29" s="458"/>
      <c r="AJ29" s="458"/>
      <c r="AK29" s="458"/>
      <c r="AL29" s="500"/>
      <c r="AM29" s="457">
        <v>9637168</v>
      </c>
      <c r="AN29" s="458"/>
      <c r="AO29" s="458"/>
      <c r="AP29" s="458"/>
      <c r="AQ29" s="458"/>
      <c r="AR29" s="500"/>
      <c r="AS29" s="457">
        <v>3242</v>
      </c>
      <c r="AT29" s="458"/>
      <c r="AU29" s="458"/>
      <c r="AV29" s="458"/>
      <c r="AW29" s="458"/>
      <c r="AX29" s="459"/>
      <c r="AY29" s="563"/>
      <c r="AZ29" s="564"/>
      <c r="BA29" s="564"/>
      <c r="BB29" s="565"/>
      <c r="BC29" s="440" t="s">
        <v>191</v>
      </c>
      <c r="BD29" s="441"/>
      <c r="BE29" s="441"/>
      <c r="BF29" s="441"/>
      <c r="BG29" s="441"/>
      <c r="BH29" s="441"/>
      <c r="BI29" s="441"/>
      <c r="BJ29" s="441"/>
      <c r="BK29" s="441"/>
      <c r="BL29" s="441"/>
      <c r="BM29" s="442"/>
      <c r="BN29" s="406">
        <v>6123245</v>
      </c>
      <c r="BO29" s="407"/>
      <c r="BP29" s="407"/>
      <c r="BQ29" s="407"/>
      <c r="BR29" s="407"/>
      <c r="BS29" s="407"/>
      <c r="BT29" s="407"/>
      <c r="BU29" s="408"/>
      <c r="BV29" s="406">
        <v>5124449</v>
      </c>
      <c r="BW29" s="407"/>
      <c r="BX29" s="407"/>
      <c r="BY29" s="407"/>
      <c r="BZ29" s="407"/>
      <c r="CA29" s="407"/>
      <c r="CB29" s="407"/>
      <c r="CC29" s="408"/>
      <c r="CD29" s="195"/>
      <c r="CE29" s="520"/>
      <c r="CF29" s="520"/>
      <c r="CG29" s="520"/>
      <c r="CH29" s="520"/>
      <c r="CI29" s="520"/>
      <c r="CJ29" s="520"/>
      <c r="CK29" s="520"/>
      <c r="CL29" s="520"/>
      <c r="CM29" s="520"/>
      <c r="CN29" s="520"/>
      <c r="CO29" s="520"/>
      <c r="CP29" s="520"/>
      <c r="CQ29" s="520"/>
      <c r="CR29" s="520"/>
      <c r="CS29" s="521"/>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80"/>
      <c r="B30" s="578"/>
      <c r="C30" s="579"/>
      <c r="D30" s="580"/>
      <c r="E30" s="460"/>
      <c r="F30" s="461"/>
      <c r="G30" s="461"/>
      <c r="H30" s="461"/>
      <c r="I30" s="461"/>
      <c r="J30" s="461"/>
      <c r="K30" s="462"/>
      <c r="L30" s="570"/>
      <c r="M30" s="571"/>
      <c r="N30" s="571"/>
      <c r="O30" s="571"/>
      <c r="P30" s="572"/>
      <c r="Q30" s="570"/>
      <c r="R30" s="571"/>
      <c r="S30" s="571"/>
      <c r="T30" s="571"/>
      <c r="U30" s="571"/>
      <c r="V30" s="572"/>
      <c r="W30" s="573" t="s">
        <v>192</v>
      </c>
      <c r="X30" s="574"/>
      <c r="Y30" s="574"/>
      <c r="Z30" s="574"/>
      <c r="AA30" s="574"/>
      <c r="AB30" s="574"/>
      <c r="AC30" s="574"/>
      <c r="AD30" s="574"/>
      <c r="AE30" s="574"/>
      <c r="AF30" s="574"/>
      <c r="AG30" s="575"/>
      <c r="AH30" s="533">
        <v>101.7</v>
      </c>
      <c r="AI30" s="534"/>
      <c r="AJ30" s="534"/>
      <c r="AK30" s="534"/>
      <c r="AL30" s="534"/>
      <c r="AM30" s="534"/>
      <c r="AN30" s="534"/>
      <c r="AO30" s="534"/>
      <c r="AP30" s="534"/>
      <c r="AQ30" s="534"/>
      <c r="AR30" s="534"/>
      <c r="AS30" s="534"/>
      <c r="AT30" s="534"/>
      <c r="AU30" s="534"/>
      <c r="AV30" s="534"/>
      <c r="AW30" s="534"/>
      <c r="AX30" s="536"/>
      <c r="AY30" s="566"/>
      <c r="AZ30" s="567"/>
      <c r="BA30" s="567"/>
      <c r="BB30" s="568"/>
      <c r="BC30" s="522" t="s">
        <v>52</v>
      </c>
      <c r="BD30" s="523"/>
      <c r="BE30" s="523"/>
      <c r="BF30" s="523"/>
      <c r="BG30" s="523"/>
      <c r="BH30" s="523"/>
      <c r="BI30" s="523"/>
      <c r="BJ30" s="523"/>
      <c r="BK30" s="523"/>
      <c r="BL30" s="523"/>
      <c r="BM30" s="524"/>
      <c r="BN30" s="525">
        <v>11331730</v>
      </c>
      <c r="BO30" s="526"/>
      <c r="BP30" s="526"/>
      <c r="BQ30" s="526"/>
      <c r="BR30" s="526"/>
      <c r="BS30" s="526"/>
      <c r="BT30" s="526"/>
      <c r="BU30" s="527"/>
      <c r="BV30" s="525">
        <v>15306218</v>
      </c>
      <c r="BW30" s="526"/>
      <c r="BX30" s="526"/>
      <c r="BY30" s="526"/>
      <c r="BZ30" s="526"/>
      <c r="CA30" s="526"/>
      <c r="CB30" s="526"/>
      <c r="CC30" s="527"/>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2">
      <c r="A31" s="180"/>
      <c r="B31" s="202"/>
      <c r="DI31" s="203"/>
    </row>
    <row r="32" spans="1:113" ht="13.5" customHeight="1" x14ac:dyDescent="0.2">
      <c r="A32" s="180"/>
      <c r="B32" s="204"/>
      <c r="C32" s="569" t="s">
        <v>193</v>
      </c>
      <c r="D32" s="569"/>
      <c r="E32" s="569"/>
      <c r="F32" s="569"/>
      <c r="G32" s="569"/>
      <c r="H32" s="569"/>
      <c r="I32" s="569"/>
      <c r="J32" s="569"/>
      <c r="K32" s="569"/>
      <c r="L32" s="569"/>
      <c r="M32" s="569"/>
      <c r="N32" s="569"/>
      <c r="O32" s="569"/>
      <c r="P32" s="569"/>
      <c r="Q32" s="569"/>
      <c r="R32" s="569"/>
      <c r="S32" s="569"/>
      <c r="U32" s="410" t="s">
        <v>194</v>
      </c>
      <c r="V32" s="410"/>
      <c r="W32" s="410"/>
      <c r="X32" s="410"/>
      <c r="Y32" s="410"/>
      <c r="Z32" s="410"/>
      <c r="AA32" s="410"/>
      <c r="AB32" s="410"/>
      <c r="AC32" s="410"/>
      <c r="AD32" s="410"/>
      <c r="AE32" s="410"/>
      <c r="AF32" s="410"/>
      <c r="AG32" s="410"/>
      <c r="AH32" s="410"/>
      <c r="AI32" s="410"/>
      <c r="AJ32" s="410"/>
      <c r="AK32" s="410"/>
      <c r="AM32" s="410" t="s">
        <v>195</v>
      </c>
      <c r="AN32" s="410"/>
      <c r="AO32" s="410"/>
      <c r="AP32" s="410"/>
      <c r="AQ32" s="410"/>
      <c r="AR32" s="410"/>
      <c r="AS32" s="410"/>
      <c r="AT32" s="410"/>
      <c r="AU32" s="410"/>
      <c r="AV32" s="410"/>
      <c r="AW32" s="410"/>
      <c r="AX32" s="410"/>
      <c r="AY32" s="410"/>
      <c r="AZ32" s="410"/>
      <c r="BA32" s="410"/>
      <c r="BB32" s="410"/>
      <c r="BC32" s="410"/>
      <c r="BE32" s="410" t="s">
        <v>196</v>
      </c>
      <c r="BF32" s="410"/>
      <c r="BG32" s="410"/>
      <c r="BH32" s="410"/>
      <c r="BI32" s="410"/>
      <c r="BJ32" s="410"/>
      <c r="BK32" s="410"/>
      <c r="BL32" s="410"/>
      <c r="BM32" s="410"/>
      <c r="BN32" s="410"/>
      <c r="BO32" s="410"/>
      <c r="BP32" s="410"/>
      <c r="BQ32" s="410"/>
      <c r="BR32" s="410"/>
      <c r="BS32" s="410"/>
      <c r="BT32" s="410"/>
      <c r="BU32" s="410"/>
      <c r="BW32" s="410" t="s">
        <v>197</v>
      </c>
      <c r="BX32" s="410"/>
      <c r="BY32" s="410"/>
      <c r="BZ32" s="410"/>
      <c r="CA32" s="410"/>
      <c r="CB32" s="410"/>
      <c r="CC32" s="410"/>
      <c r="CD32" s="410"/>
      <c r="CE32" s="410"/>
      <c r="CF32" s="410"/>
      <c r="CG32" s="410"/>
      <c r="CH32" s="410"/>
      <c r="CI32" s="410"/>
      <c r="CJ32" s="410"/>
      <c r="CK32" s="410"/>
      <c r="CL32" s="410"/>
      <c r="CM32" s="410"/>
      <c r="CO32" s="410" t="s">
        <v>198</v>
      </c>
      <c r="CP32" s="410"/>
      <c r="CQ32" s="410"/>
      <c r="CR32" s="410"/>
      <c r="CS32" s="410"/>
      <c r="CT32" s="410"/>
      <c r="CU32" s="410"/>
      <c r="CV32" s="410"/>
      <c r="CW32" s="410"/>
      <c r="CX32" s="410"/>
      <c r="CY32" s="410"/>
      <c r="CZ32" s="410"/>
      <c r="DA32" s="410"/>
      <c r="DB32" s="410"/>
      <c r="DC32" s="410"/>
      <c r="DD32" s="410"/>
      <c r="DE32" s="410"/>
      <c r="DI32" s="203"/>
    </row>
    <row r="33" spans="1:113" ht="13.5" customHeight="1" x14ac:dyDescent="0.2">
      <c r="A33" s="180"/>
      <c r="B33" s="204"/>
      <c r="C33" s="430" t="s">
        <v>199</v>
      </c>
      <c r="D33" s="430"/>
      <c r="E33" s="395" t="s">
        <v>200</v>
      </c>
      <c r="F33" s="395"/>
      <c r="G33" s="395"/>
      <c r="H33" s="395"/>
      <c r="I33" s="395"/>
      <c r="J33" s="395"/>
      <c r="K33" s="395"/>
      <c r="L33" s="395"/>
      <c r="M33" s="395"/>
      <c r="N33" s="395"/>
      <c r="O33" s="395"/>
      <c r="P33" s="395"/>
      <c r="Q33" s="395"/>
      <c r="R33" s="395"/>
      <c r="S33" s="395"/>
      <c r="T33" s="205"/>
      <c r="U33" s="430" t="s">
        <v>199</v>
      </c>
      <c r="V33" s="430"/>
      <c r="W33" s="395" t="s">
        <v>201</v>
      </c>
      <c r="X33" s="395"/>
      <c r="Y33" s="395"/>
      <c r="Z33" s="395"/>
      <c r="AA33" s="395"/>
      <c r="AB33" s="395"/>
      <c r="AC33" s="395"/>
      <c r="AD33" s="395"/>
      <c r="AE33" s="395"/>
      <c r="AF33" s="395"/>
      <c r="AG33" s="395"/>
      <c r="AH33" s="395"/>
      <c r="AI33" s="395"/>
      <c r="AJ33" s="395"/>
      <c r="AK33" s="395"/>
      <c r="AL33" s="205"/>
      <c r="AM33" s="430" t="s">
        <v>199</v>
      </c>
      <c r="AN33" s="430"/>
      <c r="AO33" s="395" t="s">
        <v>200</v>
      </c>
      <c r="AP33" s="395"/>
      <c r="AQ33" s="395"/>
      <c r="AR33" s="395"/>
      <c r="AS33" s="395"/>
      <c r="AT33" s="395"/>
      <c r="AU33" s="395"/>
      <c r="AV33" s="395"/>
      <c r="AW33" s="395"/>
      <c r="AX33" s="395"/>
      <c r="AY33" s="395"/>
      <c r="AZ33" s="395"/>
      <c r="BA33" s="395"/>
      <c r="BB33" s="395"/>
      <c r="BC33" s="395"/>
      <c r="BD33" s="206"/>
      <c r="BE33" s="395" t="s">
        <v>202</v>
      </c>
      <c r="BF33" s="395"/>
      <c r="BG33" s="395" t="s">
        <v>203</v>
      </c>
      <c r="BH33" s="395"/>
      <c r="BI33" s="395"/>
      <c r="BJ33" s="395"/>
      <c r="BK33" s="395"/>
      <c r="BL33" s="395"/>
      <c r="BM33" s="395"/>
      <c r="BN33" s="395"/>
      <c r="BO33" s="395"/>
      <c r="BP33" s="395"/>
      <c r="BQ33" s="395"/>
      <c r="BR33" s="395"/>
      <c r="BS33" s="395"/>
      <c r="BT33" s="395"/>
      <c r="BU33" s="395"/>
      <c r="BV33" s="206"/>
      <c r="BW33" s="430" t="s">
        <v>202</v>
      </c>
      <c r="BX33" s="430"/>
      <c r="BY33" s="395" t="s">
        <v>204</v>
      </c>
      <c r="BZ33" s="395"/>
      <c r="CA33" s="395"/>
      <c r="CB33" s="395"/>
      <c r="CC33" s="395"/>
      <c r="CD33" s="395"/>
      <c r="CE33" s="395"/>
      <c r="CF33" s="395"/>
      <c r="CG33" s="395"/>
      <c r="CH33" s="395"/>
      <c r="CI33" s="395"/>
      <c r="CJ33" s="395"/>
      <c r="CK33" s="395"/>
      <c r="CL33" s="395"/>
      <c r="CM33" s="395"/>
      <c r="CN33" s="205"/>
      <c r="CO33" s="430" t="s">
        <v>199</v>
      </c>
      <c r="CP33" s="430"/>
      <c r="CQ33" s="395" t="s">
        <v>205</v>
      </c>
      <c r="CR33" s="395"/>
      <c r="CS33" s="395"/>
      <c r="CT33" s="395"/>
      <c r="CU33" s="395"/>
      <c r="CV33" s="395"/>
      <c r="CW33" s="395"/>
      <c r="CX33" s="395"/>
      <c r="CY33" s="395"/>
      <c r="CZ33" s="395"/>
      <c r="DA33" s="395"/>
      <c r="DB33" s="395"/>
      <c r="DC33" s="395"/>
      <c r="DD33" s="395"/>
      <c r="DE33" s="395"/>
      <c r="DF33" s="205"/>
      <c r="DG33" s="595" t="s">
        <v>206</v>
      </c>
      <c r="DH33" s="595"/>
      <c r="DI33" s="207"/>
    </row>
    <row r="34" spans="1:113" ht="32.25" customHeight="1" x14ac:dyDescent="0.2">
      <c r="A34" s="180"/>
      <c r="B34" s="20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80"/>
      <c r="U34" s="596">
        <f>IF(W34="","",MAX(C34:D43)+1)</f>
        <v>8</v>
      </c>
      <c r="V34" s="596"/>
      <c r="W34" s="597" t="str">
        <f>IF('各会計、関係団体の財政状況及び健全化判断比率'!B28="","",'各会計、関係団体の財政状況及び健全化判断比率'!B28)</f>
        <v>国民健康保険</v>
      </c>
      <c r="X34" s="597"/>
      <c r="Y34" s="597"/>
      <c r="Z34" s="597"/>
      <c r="AA34" s="597"/>
      <c r="AB34" s="597"/>
      <c r="AC34" s="597"/>
      <c r="AD34" s="597"/>
      <c r="AE34" s="597"/>
      <c r="AF34" s="597"/>
      <c r="AG34" s="597"/>
      <c r="AH34" s="597"/>
      <c r="AI34" s="597"/>
      <c r="AJ34" s="597"/>
      <c r="AK34" s="597"/>
      <c r="AL34" s="180"/>
      <c r="AM34" s="596">
        <f>IF(AO34="","",MAX(C34:D43,U34:V43)+1)</f>
        <v>13</v>
      </c>
      <c r="AN34" s="596"/>
      <c r="AO34" s="597" t="str">
        <f>IF('各会計、関係団体の財政状況及び健全化判断比率'!B33="","",'各会計、関係団体の財政状況及び健全化判断比率'!B33)</f>
        <v>水道事業</v>
      </c>
      <c r="AP34" s="597"/>
      <c r="AQ34" s="597"/>
      <c r="AR34" s="597"/>
      <c r="AS34" s="597"/>
      <c r="AT34" s="597"/>
      <c r="AU34" s="597"/>
      <c r="AV34" s="597"/>
      <c r="AW34" s="597"/>
      <c r="AX34" s="597"/>
      <c r="AY34" s="597"/>
      <c r="AZ34" s="597"/>
      <c r="BA34" s="597"/>
      <c r="BB34" s="597"/>
      <c r="BC34" s="597"/>
      <c r="BD34" s="180"/>
      <c r="BE34" s="596" t="str">
        <f>IF(BG34="","",MAX(C34:D43,U34:V43,AM34:AN43)+1)</f>
        <v/>
      </c>
      <c r="BF34" s="596"/>
      <c r="BG34" s="597"/>
      <c r="BH34" s="597"/>
      <c r="BI34" s="597"/>
      <c r="BJ34" s="597"/>
      <c r="BK34" s="597"/>
      <c r="BL34" s="597"/>
      <c r="BM34" s="597"/>
      <c r="BN34" s="597"/>
      <c r="BO34" s="597"/>
      <c r="BP34" s="597"/>
      <c r="BQ34" s="597"/>
      <c r="BR34" s="597"/>
      <c r="BS34" s="597"/>
      <c r="BT34" s="597"/>
      <c r="BU34" s="597"/>
      <c r="BV34" s="180"/>
      <c r="BW34" s="596">
        <f>IF(BY34="","",MAX(C34:D43,U34:V43,AM34:AN43,BE34:BF43)+1)</f>
        <v>16</v>
      </c>
      <c r="BX34" s="596"/>
      <c r="BY34" s="597" t="str">
        <f>IF('各会計、関係団体の財政状況及び健全化判断比率'!B68="","",'各会計、関係団体の財政状況及び健全化判断比率'!B68)</f>
        <v>栃木県後期高齢者医療広域連合（一般会計）</v>
      </c>
      <c r="BZ34" s="597"/>
      <c r="CA34" s="597"/>
      <c r="CB34" s="597"/>
      <c r="CC34" s="597"/>
      <c r="CD34" s="597"/>
      <c r="CE34" s="597"/>
      <c r="CF34" s="597"/>
      <c r="CG34" s="597"/>
      <c r="CH34" s="597"/>
      <c r="CI34" s="597"/>
      <c r="CJ34" s="597"/>
      <c r="CK34" s="597"/>
      <c r="CL34" s="597"/>
      <c r="CM34" s="597"/>
      <c r="CN34" s="180"/>
      <c r="CO34" s="596">
        <f>IF(CQ34="","",MAX(C34:D43,U34:V43,AM34:AN43,BE34:BF43,BW34:BX43)+1)</f>
        <v>20</v>
      </c>
      <c r="CP34" s="596"/>
      <c r="CQ34" s="597" t="str">
        <f>IF('各会計、関係団体の財政状況及び健全化判断比率'!BS7="","",'各会計、関係団体の財政状況及び健全化判断比率'!BS7)</f>
        <v>宇都宮市医療保健事業団</v>
      </c>
      <c r="CR34" s="597"/>
      <c r="CS34" s="597"/>
      <c r="CT34" s="597"/>
      <c r="CU34" s="597"/>
      <c r="CV34" s="597"/>
      <c r="CW34" s="597"/>
      <c r="CX34" s="597"/>
      <c r="CY34" s="597"/>
      <c r="CZ34" s="597"/>
      <c r="DA34" s="597"/>
      <c r="DB34" s="597"/>
      <c r="DC34" s="597"/>
      <c r="DD34" s="597"/>
      <c r="DE34" s="597"/>
      <c r="DG34" s="598" t="str">
        <f>IF('各会計、関係団体の財政状況及び健全化判断比率'!BR7="","",'各会計、関係団体の財政状況及び健全化判断比率'!BR7)</f>
        <v/>
      </c>
      <c r="DH34" s="598"/>
      <c r="DI34" s="207"/>
    </row>
    <row r="35" spans="1:113" ht="32.25" customHeight="1" x14ac:dyDescent="0.2">
      <c r="A35" s="180"/>
      <c r="B35" s="204"/>
      <c r="C35" s="596">
        <f>IF(E35="","",C34+1)</f>
        <v>2</v>
      </c>
      <c r="D35" s="596"/>
      <c r="E35" s="597" t="str">
        <f>IF('各会計、関係団体の財政状況及び健全化判断比率'!B8="","",'各会計、関係団体の財政状況及び健全化判断比率'!B8)</f>
        <v>母子父子寡婦福祉資金貸付事業</v>
      </c>
      <c r="F35" s="597"/>
      <c r="G35" s="597"/>
      <c r="H35" s="597"/>
      <c r="I35" s="597"/>
      <c r="J35" s="597"/>
      <c r="K35" s="597"/>
      <c r="L35" s="597"/>
      <c r="M35" s="597"/>
      <c r="N35" s="597"/>
      <c r="O35" s="597"/>
      <c r="P35" s="597"/>
      <c r="Q35" s="597"/>
      <c r="R35" s="597"/>
      <c r="S35" s="597"/>
      <c r="T35" s="180"/>
      <c r="U35" s="596">
        <f>IF(W35="","",U34+1)</f>
        <v>9</v>
      </c>
      <c r="V35" s="596"/>
      <c r="W35" s="597" t="str">
        <f>IF('各会計、関係団体の財政状況及び健全化判断比率'!B29="","",'各会計、関係団体の財政状況及び健全化判断比率'!B29)</f>
        <v>介護保険</v>
      </c>
      <c r="X35" s="597"/>
      <c r="Y35" s="597"/>
      <c r="Z35" s="597"/>
      <c r="AA35" s="597"/>
      <c r="AB35" s="597"/>
      <c r="AC35" s="597"/>
      <c r="AD35" s="597"/>
      <c r="AE35" s="597"/>
      <c r="AF35" s="597"/>
      <c r="AG35" s="597"/>
      <c r="AH35" s="597"/>
      <c r="AI35" s="597"/>
      <c r="AJ35" s="597"/>
      <c r="AK35" s="597"/>
      <c r="AL35" s="180"/>
      <c r="AM35" s="596">
        <f t="shared" ref="AM35:AM43" si="0">IF(AO35="","",AM34+1)</f>
        <v>14</v>
      </c>
      <c r="AN35" s="596"/>
      <c r="AO35" s="597" t="str">
        <f>IF('各会計、関係団体の財政状況及び健全化判断比率'!B34="","",'各会計、関係団体の財政状況及び健全化判断比率'!B34)</f>
        <v>下水道事業</v>
      </c>
      <c r="AP35" s="597"/>
      <c r="AQ35" s="597"/>
      <c r="AR35" s="597"/>
      <c r="AS35" s="597"/>
      <c r="AT35" s="597"/>
      <c r="AU35" s="597"/>
      <c r="AV35" s="597"/>
      <c r="AW35" s="597"/>
      <c r="AX35" s="597"/>
      <c r="AY35" s="597"/>
      <c r="AZ35" s="597"/>
      <c r="BA35" s="597"/>
      <c r="BB35" s="597"/>
      <c r="BC35" s="597"/>
      <c r="BD35" s="180"/>
      <c r="BE35" s="596" t="str">
        <f t="shared" ref="BE35:BE43" si="1">IF(BG35="","",BE34+1)</f>
        <v/>
      </c>
      <c r="BF35" s="596"/>
      <c r="BG35" s="597"/>
      <c r="BH35" s="597"/>
      <c r="BI35" s="597"/>
      <c r="BJ35" s="597"/>
      <c r="BK35" s="597"/>
      <c r="BL35" s="597"/>
      <c r="BM35" s="597"/>
      <c r="BN35" s="597"/>
      <c r="BO35" s="597"/>
      <c r="BP35" s="597"/>
      <c r="BQ35" s="597"/>
      <c r="BR35" s="597"/>
      <c r="BS35" s="597"/>
      <c r="BT35" s="597"/>
      <c r="BU35" s="597"/>
      <c r="BV35" s="180"/>
      <c r="BW35" s="596">
        <f t="shared" ref="BW35:BW43" si="2">IF(BY35="","",BW34+1)</f>
        <v>17</v>
      </c>
      <c r="BX35" s="596"/>
      <c r="BY35" s="597" t="str">
        <f>IF('各会計、関係団体の財政状況及び健全化判断比率'!B69="","",'各会計、関係団体の財政状況及び健全化判断比率'!B69)</f>
        <v>栃木県後期高齢者医療広域連合（後期高齢者医療特別会計）</v>
      </c>
      <c r="BZ35" s="597"/>
      <c r="CA35" s="597"/>
      <c r="CB35" s="597"/>
      <c r="CC35" s="597"/>
      <c r="CD35" s="597"/>
      <c r="CE35" s="597"/>
      <c r="CF35" s="597"/>
      <c r="CG35" s="597"/>
      <c r="CH35" s="597"/>
      <c r="CI35" s="597"/>
      <c r="CJ35" s="597"/>
      <c r="CK35" s="597"/>
      <c r="CL35" s="597"/>
      <c r="CM35" s="597"/>
      <c r="CN35" s="180"/>
      <c r="CO35" s="596">
        <f t="shared" ref="CO35:CO43" si="3">IF(CQ35="","",CO34+1)</f>
        <v>21</v>
      </c>
      <c r="CP35" s="596"/>
      <c r="CQ35" s="597" t="str">
        <f>IF('各会計、関係団体の財政状況及び健全化判断比率'!BS8="","",'各会計、関係団体の財政状況及び健全化判断比率'!BS8)</f>
        <v>宇都宮市農業公社</v>
      </c>
      <c r="CR35" s="597"/>
      <c r="CS35" s="597"/>
      <c r="CT35" s="597"/>
      <c r="CU35" s="597"/>
      <c r="CV35" s="597"/>
      <c r="CW35" s="597"/>
      <c r="CX35" s="597"/>
      <c r="CY35" s="597"/>
      <c r="CZ35" s="597"/>
      <c r="DA35" s="597"/>
      <c r="DB35" s="597"/>
      <c r="DC35" s="597"/>
      <c r="DD35" s="597"/>
      <c r="DE35" s="597"/>
      <c r="DG35" s="598" t="str">
        <f>IF('各会計、関係団体の財政状況及び健全化判断比率'!BR8="","",'各会計、関係団体の財政状況及び健全化判断比率'!BR8)</f>
        <v/>
      </c>
      <c r="DH35" s="598"/>
      <c r="DI35" s="207"/>
    </row>
    <row r="36" spans="1:113" ht="32.25" customHeight="1" x14ac:dyDescent="0.2">
      <c r="A36" s="180"/>
      <c r="B36" s="204"/>
      <c r="C36" s="596">
        <f>IF(E36="","",C35+1)</f>
        <v>3</v>
      </c>
      <c r="D36" s="596"/>
      <c r="E36" s="597" t="str">
        <f>IF('各会計、関係団体の財政状況及び健全化判断比率'!B9="","",'各会計、関係団体の財政状況及び健全化判断比率'!B9)</f>
        <v>鶴田第２土地区画整理事業</v>
      </c>
      <c r="F36" s="597"/>
      <c r="G36" s="597"/>
      <c r="H36" s="597"/>
      <c r="I36" s="597"/>
      <c r="J36" s="597"/>
      <c r="K36" s="597"/>
      <c r="L36" s="597"/>
      <c r="M36" s="597"/>
      <c r="N36" s="597"/>
      <c r="O36" s="597"/>
      <c r="P36" s="597"/>
      <c r="Q36" s="597"/>
      <c r="R36" s="597"/>
      <c r="S36" s="597"/>
      <c r="T36" s="180"/>
      <c r="U36" s="596">
        <f t="shared" ref="U36:U43" si="4">IF(W36="","",U35+1)</f>
        <v>10</v>
      </c>
      <c r="V36" s="596"/>
      <c r="W36" s="597" t="str">
        <f>IF('各会計、関係団体の財政状況及び健全化判断比率'!B30="","",'各会計、関係団体の財政状況及び健全化判断比率'!B30)</f>
        <v>後期高齢者医療</v>
      </c>
      <c r="X36" s="597"/>
      <c r="Y36" s="597"/>
      <c r="Z36" s="597"/>
      <c r="AA36" s="597"/>
      <c r="AB36" s="597"/>
      <c r="AC36" s="597"/>
      <c r="AD36" s="597"/>
      <c r="AE36" s="597"/>
      <c r="AF36" s="597"/>
      <c r="AG36" s="597"/>
      <c r="AH36" s="597"/>
      <c r="AI36" s="597"/>
      <c r="AJ36" s="597"/>
      <c r="AK36" s="597"/>
      <c r="AL36" s="180"/>
      <c r="AM36" s="596">
        <f t="shared" si="0"/>
        <v>15</v>
      </c>
      <c r="AN36" s="596"/>
      <c r="AO36" s="597" t="str">
        <f>IF('各会計、関係団体の財政状況及び健全化判断比率'!B35="","",'各会計、関係団体の財政状況及び健全化判断比率'!B35)</f>
        <v>中央卸売市場事業</v>
      </c>
      <c r="AP36" s="597"/>
      <c r="AQ36" s="597"/>
      <c r="AR36" s="597"/>
      <c r="AS36" s="597"/>
      <c r="AT36" s="597"/>
      <c r="AU36" s="597"/>
      <c r="AV36" s="597"/>
      <c r="AW36" s="597"/>
      <c r="AX36" s="597"/>
      <c r="AY36" s="597"/>
      <c r="AZ36" s="597"/>
      <c r="BA36" s="597"/>
      <c r="BB36" s="597"/>
      <c r="BC36" s="597"/>
      <c r="BD36" s="180"/>
      <c r="BE36" s="596" t="str">
        <f t="shared" si="1"/>
        <v/>
      </c>
      <c r="BF36" s="596"/>
      <c r="BG36" s="597"/>
      <c r="BH36" s="597"/>
      <c r="BI36" s="597"/>
      <c r="BJ36" s="597"/>
      <c r="BK36" s="597"/>
      <c r="BL36" s="597"/>
      <c r="BM36" s="597"/>
      <c r="BN36" s="597"/>
      <c r="BO36" s="597"/>
      <c r="BP36" s="597"/>
      <c r="BQ36" s="597"/>
      <c r="BR36" s="597"/>
      <c r="BS36" s="597"/>
      <c r="BT36" s="597"/>
      <c r="BU36" s="597"/>
      <c r="BV36" s="180"/>
      <c r="BW36" s="596">
        <f t="shared" si="2"/>
        <v>18</v>
      </c>
      <c r="BX36" s="596"/>
      <c r="BY36" s="597" t="str">
        <f>IF('各会計、関係団体の財政状況及び健全化判断比率'!B70="","",'各会計、関係団体の財政状況及び健全化判断比率'!B70)</f>
        <v>栃木県市町村総合事務組合（一般会計）</v>
      </c>
      <c r="BZ36" s="597"/>
      <c r="CA36" s="597"/>
      <c r="CB36" s="597"/>
      <c r="CC36" s="597"/>
      <c r="CD36" s="597"/>
      <c r="CE36" s="597"/>
      <c r="CF36" s="597"/>
      <c r="CG36" s="597"/>
      <c r="CH36" s="597"/>
      <c r="CI36" s="597"/>
      <c r="CJ36" s="597"/>
      <c r="CK36" s="597"/>
      <c r="CL36" s="597"/>
      <c r="CM36" s="597"/>
      <c r="CN36" s="180"/>
      <c r="CO36" s="596">
        <f t="shared" si="3"/>
        <v>22</v>
      </c>
      <c r="CP36" s="596"/>
      <c r="CQ36" s="597" t="str">
        <f>IF('各会計、関係団体の財政状況及び健全化判断比率'!BS9="","",'各会計、関係団体の財政状況及び健全化判断比率'!BS9)</f>
        <v>グリーントラストうつのみや</v>
      </c>
      <c r="CR36" s="597"/>
      <c r="CS36" s="597"/>
      <c r="CT36" s="597"/>
      <c r="CU36" s="597"/>
      <c r="CV36" s="597"/>
      <c r="CW36" s="597"/>
      <c r="CX36" s="597"/>
      <c r="CY36" s="597"/>
      <c r="CZ36" s="597"/>
      <c r="DA36" s="597"/>
      <c r="DB36" s="597"/>
      <c r="DC36" s="597"/>
      <c r="DD36" s="597"/>
      <c r="DE36" s="597"/>
      <c r="DG36" s="598" t="str">
        <f>IF('各会計、関係団体の財政状況及び健全化判断比率'!BR9="","",'各会計、関係団体の財政状況及び健全化判断比率'!BR9)</f>
        <v/>
      </c>
      <c r="DH36" s="598"/>
      <c r="DI36" s="207"/>
    </row>
    <row r="37" spans="1:113" ht="32.25" customHeight="1" x14ac:dyDescent="0.2">
      <c r="A37" s="180"/>
      <c r="B37" s="204"/>
      <c r="C37" s="596">
        <f>IF(E37="","",C36+1)</f>
        <v>4</v>
      </c>
      <c r="D37" s="596"/>
      <c r="E37" s="597" t="str">
        <f>IF('各会計、関係団体の財政状況及び健全化判断比率'!B10="","",'各会計、関係団体の財政状況及び健全化判断比率'!B10)</f>
        <v>宇大東南部第１土地区画整理事業</v>
      </c>
      <c r="F37" s="597"/>
      <c r="G37" s="597"/>
      <c r="H37" s="597"/>
      <c r="I37" s="597"/>
      <c r="J37" s="597"/>
      <c r="K37" s="597"/>
      <c r="L37" s="597"/>
      <c r="M37" s="597"/>
      <c r="N37" s="597"/>
      <c r="O37" s="597"/>
      <c r="P37" s="597"/>
      <c r="Q37" s="597"/>
      <c r="R37" s="597"/>
      <c r="S37" s="597"/>
      <c r="T37" s="180"/>
      <c r="U37" s="596">
        <f t="shared" si="4"/>
        <v>11</v>
      </c>
      <c r="V37" s="596"/>
      <c r="W37" s="597" t="str">
        <f>IF('各会計、関係団体の財政状況及び健全化判断比率'!B31="","",'各会計、関係団体の財政状況及び健全化判断比率'!B31)</f>
        <v>競輪</v>
      </c>
      <c r="X37" s="597"/>
      <c r="Y37" s="597"/>
      <c r="Z37" s="597"/>
      <c r="AA37" s="597"/>
      <c r="AB37" s="597"/>
      <c r="AC37" s="597"/>
      <c r="AD37" s="597"/>
      <c r="AE37" s="597"/>
      <c r="AF37" s="597"/>
      <c r="AG37" s="597"/>
      <c r="AH37" s="597"/>
      <c r="AI37" s="597"/>
      <c r="AJ37" s="597"/>
      <c r="AK37" s="597"/>
      <c r="AL37" s="180"/>
      <c r="AM37" s="596" t="str">
        <f t="shared" si="0"/>
        <v/>
      </c>
      <c r="AN37" s="596"/>
      <c r="AO37" s="597"/>
      <c r="AP37" s="597"/>
      <c r="AQ37" s="597"/>
      <c r="AR37" s="597"/>
      <c r="AS37" s="597"/>
      <c r="AT37" s="597"/>
      <c r="AU37" s="597"/>
      <c r="AV37" s="597"/>
      <c r="AW37" s="597"/>
      <c r="AX37" s="597"/>
      <c r="AY37" s="597"/>
      <c r="AZ37" s="597"/>
      <c r="BA37" s="597"/>
      <c r="BB37" s="597"/>
      <c r="BC37" s="597"/>
      <c r="BD37" s="180"/>
      <c r="BE37" s="596" t="str">
        <f t="shared" si="1"/>
        <v/>
      </c>
      <c r="BF37" s="596"/>
      <c r="BG37" s="597"/>
      <c r="BH37" s="597"/>
      <c r="BI37" s="597"/>
      <c r="BJ37" s="597"/>
      <c r="BK37" s="597"/>
      <c r="BL37" s="597"/>
      <c r="BM37" s="597"/>
      <c r="BN37" s="597"/>
      <c r="BO37" s="597"/>
      <c r="BP37" s="597"/>
      <c r="BQ37" s="597"/>
      <c r="BR37" s="597"/>
      <c r="BS37" s="597"/>
      <c r="BT37" s="597"/>
      <c r="BU37" s="597"/>
      <c r="BV37" s="180"/>
      <c r="BW37" s="596">
        <f t="shared" si="2"/>
        <v>19</v>
      </c>
      <c r="BX37" s="596"/>
      <c r="BY37" s="597" t="str">
        <f>IF('各会計、関係団体の財政状況及び健全化判断比率'!B71="","",'各会計、関係団体の財政状況及び健全化判断比率'!B71)</f>
        <v>栃木県市町村総合事務組合（特別会計）</v>
      </c>
      <c r="BZ37" s="597"/>
      <c r="CA37" s="597"/>
      <c r="CB37" s="597"/>
      <c r="CC37" s="597"/>
      <c r="CD37" s="597"/>
      <c r="CE37" s="597"/>
      <c r="CF37" s="597"/>
      <c r="CG37" s="597"/>
      <c r="CH37" s="597"/>
      <c r="CI37" s="597"/>
      <c r="CJ37" s="597"/>
      <c r="CK37" s="597"/>
      <c r="CL37" s="597"/>
      <c r="CM37" s="597"/>
      <c r="CN37" s="180"/>
      <c r="CO37" s="596">
        <f t="shared" si="3"/>
        <v>23</v>
      </c>
      <c r="CP37" s="596"/>
      <c r="CQ37" s="597" t="str">
        <f>IF('各会計、関係団体の財政状況及び健全化判断比率'!BS10="","",'各会計、関係団体の財政状況及び健全化判断比率'!BS10)</f>
        <v>宇都宮市スポーツ振興財団</v>
      </c>
      <c r="CR37" s="597"/>
      <c r="CS37" s="597"/>
      <c r="CT37" s="597"/>
      <c r="CU37" s="597"/>
      <c r="CV37" s="597"/>
      <c r="CW37" s="597"/>
      <c r="CX37" s="597"/>
      <c r="CY37" s="597"/>
      <c r="CZ37" s="597"/>
      <c r="DA37" s="597"/>
      <c r="DB37" s="597"/>
      <c r="DC37" s="597"/>
      <c r="DD37" s="597"/>
      <c r="DE37" s="597"/>
      <c r="DG37" s="598" t="str">
        <f>IF('各会計、関係団体の財政状況及び健全化判断比率'!BR10="","",'各会計、関係団体の財政状況及び健全化判断比率'!BR10)</f>
        <v/>
      </c>
      <c r="DH37" s="598"/>
      <c r="DI37" s="207"/>
    </row>
    <row r="38" spans="1:113" ht="32.25" customHeight="1" x14ac:dyDescent="0.2">
      <c r="A38" s="180"/>
      <c r="B38" s="204"/>
      <c r="C38" s="596">
        <f t="shared" ref="C38:C43" si="5">IF(E38="","",C37+1)</f>
        <v>5</v>
      </c>
      <c r="D38" s="596"/>
      <c r="E38" s="597" t="str">
        <f>IF('各会計、関係団体の財政状況及び健全化判断比率'!B11="","",'各会計、関係団体の財政状況及び健全化判断比率'!B11)</f>
        <v>宇大東南部第２土地区画整理事業</v>
      </c>
      <c r="F38" s="597"/>
      <c r="G38" s="597"/>
      <c r="H38" s="597"/>
      <c r="I38" s="597"/>
      <c r="J38" s="597"/>
      <c r="K38" s="597"/>
      <c r="L38" s="597"/>
      <c r="M38" s="597"/>
      <c r="N38" s="597"/>
      <c r="O38" s="597"/>
      <c r="P38" s="597"/>
      <c r="Q38" s="597"/>
      <c r="R38" s="597"/>
      <c r="S38" s="597"/>
      <c r="T38" s="180"/>
      <c r="U38" s="596">
        <f t="shared" si="4"/>
        <v>12</v>
      </c>
      <c r="V38" s="596"/>
      <c r="W38" s="597" t="str">
        <f>IF('各会計、関係団体の財政状況及び健全化判断比率'!B32="","",'各会計、関係団体の財政状況及び健全化判断比率'!B32)</f>
        <v>駐車場</v>
      </c>
      <c r="X38" s="597"/>
      <c r="Y38" s="597"/>
      <c r="Z38" s="597"/>
      <c r="AA38" s="597"/>
      <c r="AB38" s="597"/>
      <c r="AC38" s="597"/>
      <c r="AD38" s="597"/>
      <c r="AE38" s="597"/>
      <c r="AF38" s="597"/>
      <c r="AG38" s="597"/>
      <c r="AH38" s="597"/>
      <c r="AI38" s="597"/>
      <c r="AJ38" s="597"/>
      <c r="AK38" s="597"/>
      <c r="AL38" s="180"/>
      <c r="AM38" s="596" t="str">
        <f t="shared" si="0"/>
        <v/>
      </c>
      <c r="AN38" s="596"/>
      <c r="AO38" s="597"/>
      <c r="AP38" s="597"/>
      <c r="AQ38" s="597"/>
      <c r="AR38" s="597"/>
      <c r="AS38" s="597"/>
      <c r="AT38" s="597"/>
      <c r="AU38" s="597"/>
      <c r="AV38" s="597"/>
      <c r="AW38" s="597"/>
      <c r="AX38" s="597"/>
      <c r="AY38" s="597"/>
      <c r="AZ38" s="597"/>
      <c r="BA38" s="597"/>
      <c r="BB38" s="597"/>
      <c r="BC38" s="597"/>
      <c r="BD38" s="180"/>
      <c r="BE38" s="596" t="str">
        <f t="shared" si="1"/>
        <v/>
      </c>
      <c r="BF38" s="596"/>
      <c r="BG38" s="597"/>
      <c r="BH38" s="597"/>
      <c r="BI38" s="597"/>
      <c r="BJ38" s="597"/>
      <c r="BK38" s="597"/>
      <c r="BL38" s="597"/>
      <c r="BM38" s="597"/>
      <c r="BN38" s="597"/>
      <c r="BO38" s="597"/>
      <c r="BP38" s="597"/>
      <c r="BQ38" s="597"/>
      <c r="BR38" s="597"/>
      <c r="BS38" s="597"/>
      <c r="BT38" s="597"/>
      <c r="BU38" s="597"/>
      <c r="BV38" s="180"/>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80"/>
      <c r="CO38" s="596">
        <f t="shared" si="3"/>
        <v>24</v>
      </c>
      <c r="CP38" s="596"/>
      <c r="CQ38" s="597" t="str">
        <f>IF('各会計、関係団体の財政状況及び健全化判断比率'!BS11="","",'各会計、関係団体の財政状況及び健全化判断比率'!BS11)</f>
        <v>宇都宮市土地開発公社</v>
      </c>
      <c r="CR38" s="597"/>
      <c r="CS38" s="597"/>
      <c r="CT38" s="597"/>
      <c r="CU38" s="597"/>
      <c r="CV38" s="597"/>
      <c r="CW38" s="597"/>
      <c r="CX38" s="597"/>
      <c r="CY38" s="597"/>
      <c r="CZ38" s="597"/>
      <c r="DA38" s="597"/>
      <c r="DB38" s="597"/>
      <c r="DC38" s="597"/>
      <c r="DD38" s="597"/>
      <c r="DE38" s="597"/>
      <c r="DG38" s="598" t="str">
        <f>IF('各会計、関係団体の財政状況及び健全化判断比率'!BR11="","",'各会計、関係団体の財政状況及び健全化判断比率'!BR11)</f>
        <v/>
      </c>
      <c r="DH38" s="598"/>
      <c r="DI38" s="207"/>
    </row>
    <row r="39" spans="1:113" ht="32.25" customHeight="1" x14ac:dyDescent="0.2">
      <c r="A39" s="180"/>
      <c r="B39" s="204"/>
      <c r="C39" s="596">
        <f t="shared" si="5"/>
        <v>6</v>
      </c>
      <c r="D39" s="596"/>
      <c r="E39" s="597" t="str">
        <f>IF('各会計、関係団体の財政状況及び健全化判断比率'!B12="","",'各会計、関係団体の財政状況及び健全化判断比率'!B12)</f>
        <v>岡本駅西土地区画整理事業</v>
      </c>
      <c r="F39" s="597"/>
      <c r="G39" s="597"/>
      <c r="H39" s="597"/>
      <c r="I39" s="597"/>
      <c r="J39" s="597"/>
      <c r="K39" s="597"/>
      <c r="L39" s="597"/>
      <c r="M39" s="597"/>
      <c r="N39" s="597"/>
      <c r="O39" s="597"/>
      <c r="P39" s="597"/>
      <c r="Q39" s="597"/>
      <c r="R39" s="597"/>
      <c r="S39" s="597"/>
      <c r="T39" s="180"/>
      <c r="U39" s="596" t="str">
        <f t="shared" si="4"/>
        <v/>
      </c>
      <c r="V39" s="596"/>
      <c r="W39" s="597"/>
      <c r="X39" s="597"/>
      <c r="Y39" s="597"/>
      <c r="Z39" s="597"/>
      <c r="AA39" s="597"/>
      <c r="AB39" s="597"/>
      <c r="AC39" s="597"/>
      <c r="AD39" s="597"/>
      <c r="AE39" s="597"/>
      <c r="AF39" s="597"/>
      <c r="AG39" s="597"/>
      <c r="AH39" s="597"/>
      <c r="AI39" s="597"/>
      <c r="AJ39" s="597"/>
      <c r="AK39" s="597"/>
      <c r="AL39" s="180"/>
      <c r="AM39" s="596" t="str">
        <f t="shared" si="0"/>
        <v/>
      </c>
      <c r="AN39" s="596"/>
      <c r="AO39" s="597"/>
      <c r="AP39" s="597"/>
      <c r="AQ39" s="597"/>
      <c r="AR39" s="597"/>
      <c r="AS39" s="597"/>
      <c r="AT39" s="597"/>
      <c r="AU39" s="597"/>
      <c r="AV39" s="597"/>
      <c r="AW39" s="597"/>
      <c r="AX39" s="597"/>
      <c r="AY39" s="597"/>
      <c r="AZ39" s="597"/>
      <c r="BA39" s="597"/>
      <c r="BB39" s="597"/>
      <c r="BC39" s="597"/>
      <c r="BD39" s="180"/>
      <c r="BE39" s="596" t="str">
        <f t="shared" si="1"/>
        <v/>
      </c>
      <c r="BF39" s="596"/>
      <c r="BG39" s="597"/>
      <c r="BH39" s="597"/>
      <c r="BI39" s="597"/>
      <c r="BJ39" s="597"/>
      <c r="BK39" s="597"/>
      <c r="BL39" s="597"/>
      <c r="BM39" s="597"/>
      <c r="BN39" s="597"/>
      <c r="BO39" s="597"/>
      <c r="BP39" s="597"/>
      <c r="BQ39" s="597"/>
      <c r="BR39" s="597"/>
      <c r="BS39" s="597"/>
      <c r="BT39" s="597"/>
      <c r="BU39" s="597"/>
      <c r="BV39" s="180"/>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80"/>
      <c r="CO39" s="596">
        <f t="shared" si="3"/>
        <v>25</v>
      </c>
      <c r="CP39" s="596"/>
      <c r="CQ39" s="597" t="str">
        <f>IF('各会計、関係団体の財政状況及び健全化判断比率'!BS12="","",'各会計、関係団体の財政状況及び健全化判断比率'!BS12)</f>
        <v>うつのみや文化創造財団</v>
      </c>
      <c r="CR39" s="597"/>
      <c r="CS39" s="597"/>
      <c r="CT39" s="597"/>
      <c r="CU39" s="597"/>
      <c r="CV39" s="597"/>
      <c r="CW39" s="597"/>
      <c r="CX39" s="597"/>
      <c r="CY39" s="597"/>
      <c r="CZ39" s="597"/>
      <c r="DA39" s="597"/>
      <c r="DB39" s="597"/>
      <c r="DC39" s="597"/>
      <c r="DD39" s="597"/>
      <c r="DE39" s="597"/>
      <c r="DG39" s="598" t="str">
        <f>IF('各会計、関係団体の財政状況及び健全化判断比率'!BR12="","",'各会計、関係団体の財政状況及び健全化判断比率'!BR12)</f>
        <v/>
      </c>
      <c r="DH39" s="598"/>
      <c r="DI39" s="207"/>
    </row>
    <row r="40" spans="1:113" ht="32.25" customHeight="1" x14ac:dyDescent="0.2">
      <c r="A40" s="180"/>
      <c r="B40" s="204"/>
      <c r="C40" s="596">
        <f t="shared" si="5"/>
        <v>7</v>
      </c>
      <c r="D40" s="596"/>
      <c r="E40" s="597" t="str">
        <f>IF('各会計、関係団体の財政状況及び健全化判断比率'!B13="","",'各会計、関係団体の財政状況及び健全化判断比率'!B13)</f>
        <v>育英事業</v>
      </c>
      <c r="F40" s="597"/>
      <c r="G40" s="597"/>
      <c r="H40" s="597"/>
      <c r="I40" s="597"/>
      <c r="J40" s="597"/>
      <c r="K40" s="597"/>
      <c r="L40" s="597"/>
      <c r="M40" s="597"/>
      <c r="N40" s="597"/>
      <c r="O40" s="597"/>
      <c r="P40" s="597"/>
      <c r="Q40" s="597"/>
      <c r="R40" s="597"/>
      <c r="S40" s="597"/>
      <c r="T40" s="180"/>
      <c r="U40" s="596" t="str">
        <f t="shared" si="4"/>
        <v/>
      </c>
      <c r="V40" s="596"/>
      <c r="W40" s="597"/>
      <c r="X40" s="597"/>
      <c r="Y40" s="597"/>
      <c r="Z40" s="597"/>
      <c r="AA40" s="597"/>
      <c r="AB40" s="597"/>
      <c r="AC40" s="597"/>
      <c r="AD40" s="597"/>
      <c r="AE40" s="597"/>
      <c r="AF40" s="597"/>
      <c r="AG40" s="597"/>
      <c r="AH40" s="597"/>
      <c r="AI40" s="597"/>
      <c r="AJ40" s="597"/>
      <c r="AK40" s="597"/>
      <c r="AL40" s="180"/>
      <c r="AM40" s="596" t="str">
        <f t="shared" si="0"/>
        <v/>
      </c>
      <c r="AN40" s="596"/>
      <c r="AO40" s="597"/>
      <c r="AP40" s="597"/>
      <c r="AQ40" s="597"/>
      <c r="AR40" s="597"/>
      <c r="AS40" s="597"/>
      <c r="AT40" s="597"/>
      <c r="AU40" s="597"/>
      <c r="AV40" s="597"/>
      <c r="AW40" s="597"/>
      <c r="AX40" s="597"/>
      <c r="AY40" s="597"/>
      <c r="AZ40" s="597"/>
      <c r="BA40" s="597"/>
      <c r="BB40" s="597"/>
      <c r="BC40" s="597"/>
      <c r="BD40" s="180"/>
      <c r="BE40" s="596" t="str">
        <f t="shared" si="1"/>
        <v/>
      </c>
      <c r="BF40" s="596"/>
      <c r="BG40" s="597"/>
      <c r="BH40" s="597"/>
      <c r="BI40" s="597"/>
      <c r="BJ40" s="597"/>
      <c r="BK40" s="597"/>
      <c r="BL40" s="597"/>
      <c r="BM40" s="597"/>
      <c r="BN40" s="597"/>
      <c r="BO40" s="597"/>
      <c r="BP40" s="597"/>
      <c r="BQ40" s="597"/>
      <c r="BR40" s="597"/>
      <c r="BS40" s="597"/>
      <c r="BT40" s="597"/>
      <c r="BU40" s="597"/>
      <c r="BV40" s="180"/>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80"/>
      <c r="CO40" s="596">
        <f t="shared" si="3"/>
        <v>26</v>
      </c>
      <c r="CP40" s="596"/>
      <c r="CQ40" s="597" t="str">
        <f>IF('各会計、関係団体の財政状況及び健全化判断比率'!BS13="","",'各会計、関係団体の財政状況及び健全化判断比率'!BS13)</f>
        <v>宇都宮ライトレール</v>
      </c>
      <c r="CR40" s="597"/>
      <c r="CS40" s="597"/>
      <c r="CT40" s="597"/>
      <c r="CU40" s="597"/>
      <c r="CV40" s="597"/>
      <c r="CW40" s="597"/>
      <c r="CX40" s="597"/>
      <c r="CY40" s="597"/>
      <c r="CZ40" s="597"/>
      <c r="DA40" s="597"/>
      <c r="DB40" s="597"/>
      <c r="DC40" s="597"/>
      <c r="DD40" s="597"/>
      <c r="DE40" s="597"/>
      <c r="DG40" s="598" t="str">
        <f>IF('各会計、関係団体の財政状況及び健全化判断比率'!BR13="","",'各会計、関係団体の財政状況及び健全化判断比率'!BR13)</f>
        <v/>
      </c>
      <c r="DH40" s="598"/>
      <c r="DI40" s="207"/>
    </row>
    <row r="41" spans="1:113" ht="32.25" customHeight="1" x14ac:dyDescent="0.2">
      <c r="A41" s="180"/>
      <c r="B41" s="20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80"/>
      <c r="U41" s="596" t="str">
        <f t="shared" si="4"/>
        <v/>
      </c>
      <c r="V41" s="596"/>
      <c r="W41" s="597"/>
      <c r="X41" s="597"/>
      <c r="Y41" s="597"/>
      <c r="Z41" s="597"/>
      <c r="AA41" s="597"/>
      <c r="AB41" s="597"/>
      <c r="AC41" s="597"/>
      <c r="AD41" s="597"/>
      <c r="AE41" s="597"/>
      <c r="AF41" s="597"/>
      <c r="AG41" s="597"/>
      <c r="AH41" s="597"/>
      <c r="AI41" s="597"/>
      <c r="AJ41" s="597"/>
      <c r="AK41" s="597"/>
      <c r="AL41" s="180"/>
      <c r="AM41" s="596" t="str">
        <f t="shared" si="0"/>
        <v/>
      </c>
      <c r="AN41" s="596"/>
      <c r="AO41" s="597"/>
      <c r="AP41" s="597"/>
      <c r="AQ41" s="597"/>
      <c r="AR41" s="597"/>
      <c r="AS41" s="597"/>
      <c r="AT41" s="597"/>
      <c r="AU41" s="597"/>
      <c r="AV41" s="597"/>
      <c r="AW41" s="597"/>
      <c r="AX41" s="597"/>
      <c r="AY41" s="597"/>
      <c r="AZ41" s="597"/>
      <c r="BA41" s="597"/>
      <c r="BB41" s="597"/>
      <c r="BC41" s="597"/>
      <c r="BD41" s="180"/>
      <c r="BE41" s="596" t="str">
        <f t="shared" si="1"/>
        <v/>
      </c>
      <c r="BF41" s="596"/>
      <c r="BG41" s="597"/>
      <c r="BH41" s="597"/>
      <c r="BI41" s="597"/>
      <c r="BJ41" s="597"/>
      <c r="BK41" s="597"/>
      <c r="BL41" s="597"/>
      <c r="BM41" s="597"/>
      <c r="BN41" s="597"/>
      <c r="BO41" s="597"/>
      <c r="BP41" s="597"/>
      <c r="BQ41" s="597"/>
      <c r="BR41" s="597"/>
      <c r="BS41" s="597"/>
      <c r="BT41" s="597"/>
      <c r="BU41" s="597"/>
      <c r="BV41" s="180"/>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80"/>
      <c r="CO41" s="596">
        <f t="shared" si="3"/>
        <v>27</v>
      </c>
      <c r="CP41" s="596"/>
      <c r="CQ41" s="597" t="str">
        <f>IF('各会計、関係団体の財政状況及び健全化判断比率'!BS14="","",'各会計、関係団体の財政状況及び健全化判断比率'!BS14)</f>
        <v>宇都宮ライトパワー</v>
      </c>
      <c r="CR41" s="597"/>
      <c r="CS41" s="597"/>
      <c r="CT41" s="597"/>
      <c r="CU41" s="597"/>
      <c r="CV41" s="597"/>
      <c r="CW41" s="597"/>
      <c r="CX41" s="597"/>
      <c r="CY41" s="597"/>
      <c r="CZ41" s="597"/>
      <c r="DA41" s="597"/>
      <c r="DB41" s="597"/>
      <c r="DC41" s="597"/>
      <c r="DD41" s="597"/>
      <c r="DE41" s="597"/>
      <c r="DG41" s="598" t="str">
        <f>IF('各会計、関係団体の財政状況及び健全化判断比率'!BR14="","",'各会計、関係団体の財政状況及び健全化判断比率'!BR14)</f>
        <v/>
      </c>
      <c r="DH41" s="598"/>
      <c r="DI41" s="207"/>
    </row>
    <row r="42" spans="1:113" ht="32.25" customHeight="1" x14ac:dyDescent="0.2">
      <c r="B42" s="20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80"/>
      <c r="U42" s="596" t="str">
        <f t="shared" si="4"/>
        <v/>
      </c>
      <c r="V42" s="596"/>
      <c r="W42" s="597"/>
      <c r="X42" s="597"/>
      <c r="Y42" s="597"/>
      <c r="Z42" s="597"/>
      <c r="AA42" s="597"/>
      <c r="AB42" s="597"/>
      <c r="AC42" s="597"/>
      <c r="AD42" s="597"/>
      <c r="AE42" s="597"/>
      <c r="AF42" s="597"/>
      <c r="AG42" s="597"/>
      <c r="AH42" s="597"/>
      <c r="AI42" s="597"/>
      <c r="AJ42" s="597"/>
      <c r="AK42" s="597"/>
      <c r="AL42" s="180"/>
      <c r="AM42" s="596" t="str">
        <f t="shared" si="0"/>
        <v/>
      </c>
      <c r="AN42" s="596"/>
      <c r="AO42" s="597"/>
      <c r="AP42" s="597"/>
      <c r="AQ42" s="597"/>
      <c r="AR42" s="597"/>
      <c r="AS42" s="597"/>
      <c r="AT42" s="597"/>
      <c r="AU42" s="597"/>
      <c r="AV42" s="597"/>
      <c r="AW42" s="597"/>
      <c r="AX42" s="597"/>
      <c r="AY42" s="597"/>
      <c r="AZ42" s="597"/>
      <c r="BA42" s="597"/>
      <c r="BB42" s="597"/>
      <c r="BC42" s="597"/>
      <c r="BD42" s="180"/>
      <c r="BE42" s="596" t="str">
        <f t="shared" si="1"/>
        <v/>
      </c>
      <c r="BF42" s="596"/>
      <c r="BG42" s="597"/>
      <c r="BH42" s="597"/>
      <c r="BI42" s="597"/>
      <c r="BJ42" s="597"/>
      <c r="BK42" s="597"/>
      <c r="BL42" s="597"/>
      <c r="BM42" s="597"/>
      <c r="BN42" s="597"/>
      <c r="BO42" s="597"/>
      <c r="BP42" s="597"/>
      <c r="BQ42" s="597"/>
      <c r="BR42" s="597"/>
      <c r="BS42" s="597"/>
      <c r="BT42" s="597"/>
      <c r="BU42" s="597"/>
      <c r="BV42" s="180"/>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80"/>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G42" s="598" t="str">
        <f>IF('各会計、関係団体の財政状況及び健全化判断比率'!BR15="","",'各会計、関係団体の財政状況及び健全化判断比率'!BR15)</f>
        <v/>
      </c>
      <c r="DH42" s="598"/>
      <c r="DI42" s="207"/>
    </row>
    <row r="43" spans="1:113" ht="32.25" customHeight="1" x14ac:dyDescent="0.2">
      <c r="B43" s="20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80"/>
      <c r="U43" s="596" t="str">
        <f t="shared" si="4"/>
        <v/>
      </c>
      <c r="V43" s="596"/>
      <c r="W43" s="597"/>
      <c r="X43" s="597"/>
      <c r="Y43" s="597"/>
      <c r="Z43" s="597"/>
      <c r="AA43" s="597"/>
      <c r="AB43" s="597"/>
      <c r="AC43" s="597"/>
      <c r="AD43" s="597"/>
      <c r="AE43" s="597"/>
      <c r="AF43" s="597"/>
      <c r="AG43" s="597"/>
      <c r="AH43" s="597"/>
      <c r="AI43" s="597"/>
      <c r="AJ43" s="597"/>
      <c r="AK43" s="597"/>
      <c r="AL43" s="180"/>
      <c r="AM43" s="596" t="str">
        <f t="shared" si="0"/>
        <v/>
      </c>
      <c r="AN43" s="596"/>
      <c r="AO43" s="597"/>
      <c r="AP43" s="597"/>
      <c r="AQ43" s="597"/>
      <c r="AR43" s="597"/>
      <c r="AS43" s="597"/>
      <c r="AT43" s="597"/>
      <c r="AU43" s="597"/>
      <c r="AV43" s="597"/>
      <c r="AW43" s="597"/>
      <c r="AX43" s="597"/>
      <c r="AY43" s="597"/>
      <c r="AZ43" s="597"/>
      <c r="BA43" s="597"/>
      <c r="BB43" s="597"/>
      <c r="BC43" s="597"/>
      <c r="BD43" s="180"/>
      <c r="BE43" s="596" t="str">
        <f t="shared" si="1"/>
        <v/>
      </c>
      <c r="BF43" s="596"/>
      <c r="BG43" s="597"/>
      <c r="BH43" s="597"/>
      <c r="BI43" s="597"/>
      <c r="BJ43" s="597"/>
      <c r="BK43" s="597"/>
      <c r="BL43" s="597"/>
      <c r="BM43" s="597"/>
      <c r="BN43" s="597"/>
      <c r="BO43" s="597"/>
      <c r="BP43" s="597"/>
      <c r="BQ43" s="597"/>
      <c r="BR43" s="597"/>
      <c r="BS43" s="597"/>
      <c r="BT43" s="597"/>
      <c r="BU43" s="597"/>
      <c r="BV43" s="180"/>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80"/>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G43" s="598" t="str">
        <f>IF('各会計、関係団体の財政状況及び健全化判断比率'!BR16="","",'各会計、関係団体の財政状況及び健全化判断比率'!BR16)</f>
        <v/>
      </c>
      <c r="DH43" s="598"/>
      <c r="DI43" s="207"/>
    </row>
    <row r="44" spans="1:113" ht="13.5" customHeight="1" thickBot="1" x14ac:dyDescent="0.25">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2"/>
    <row r="46" spans="1:113" x14ac:dyDescent="0.2">
      <c r="B46" s="179" t="s">
        <v>207</v>
      </c>
      <c r="E46" s="599" t="s">
        <v>208</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row>
    <row r="47" spans="1:113" x14ac:dyDescent="0.2">
      <c r="E47" s="599" t="s">
        <v>209</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row>
    <row r="48" spans="1:113" x14ac:dyDescent="0.2">
      <c r="E48" s="599" t="s">
        <v>210</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row>
    <row r="49" spans="5:113" x14ac:dyDescent="0.2">
      <c r="E49" s="600" t="s">
        <v>211</v>
      </c>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row>
    <row r="50" spans="5:113" x14ac:dyDescent="0.2">
      <c r="E50" s="599" t="s">
        <v>212</v>
      </c>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row>
    <row r="51" spans="5:113" x14ac:dyDescent="0.2">
      <c r="E51" s="599" t="s">
        <v>213</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row>
    <row r="52" spans="5:113" x14ac:dyDescent="0.2">
      <c r="E52" s="599" t="s">
        <v>214</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row>
    <row r="53" spans="5:113" x14ac:dyDescent="0.2">
      <c r="E53" s="599" t="s">
        <v>215</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row>
    <row r="54" spans="5:113" x14ac:dyDescent="0.2"/>
    <row r="55" spans="5:113" x14ac:dyDescent="0.2"/>
    <row r="56" spans="5:113" x14ac:dyDescent="0.2"/>
  </sheetData>
  <sheetProtection algorithmName="SHA-512" hashValue="os2KrI+OnZrCLZVhdq4JmhTA+66c9DDWLX7lE7aSXvtzXDcAwVfnyJofxdPGRAqHhiMjklCwZtThpxWwU9pHaA==" saltValue="ODgMQwpCEggUnGJicjkd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I35" sqref="I35"/>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0" t="s">
        <v>585</v>
      </c>
      <c r="D34" s="1150"/>
      <c r="E34" s="1151"/>
      <c r="F34" s="32">
        <v>11.66</v>
      </c>
      <c r="G34" s="33">
        <v>11.22</v>
      </c>
      <c r="H34" s="33">
        <v>11.06</v>
      </c>
      <c r="I34" s="33">
        <v>11.16</v>
      </c>
      <c r="J34" s="34">
        <v>9.98</v>
      </c>
      <c r="K34" s="22"/>
      <c r="L34" s="22"/>
      <c r="M34" s="22"/>
      <c r="N34" s="22"/>
      <c r="O34" s="22"/>
      <c r="P34" s="22"/>
    </row>
    <row r="35" spans="1:16" ht="39" customHeight="1" x14ac:dyDescent="0.2">
      <c r="A35" s="22"/>
      <c r="B35" s="35"/>
      <c r="C35" s="1144" t="s">
        <v>586</v>
      </c>
      <c r="D35" s="1145"/>
      <c r="E35" s="1146"/>
      <c r="F35" s="36">
        <v>1.18</v>
      </c>
      <c r="G35" s="37">
        <v>1.19</v>
      </c>
      <c r="H35" s="37">
        <v>1.36</v>
      </c>
      <c r="I35" s="37">
        <v>5.71</v>
      </c>
      <c r="J35" s="38">
        <v>3.22</v>
      </c>
      <c r="K35" s="22"/>
      <c r="L35" s="22"/>
      <c r="M35" s="22"/>
      <c r="N35" s="22"/>
      <c r="O35" s="22"/>
      <c r="P35" s="22"/>
    </row>
    <row r="36" spans="1:16" ht="39" customHeight="1" x14ac:dyDescent="0.2">
      <c r="A36" s="22"/>
      <c r="B36" s="35"/>
      <c r="C36" s="1144" t="s">
        <v>587</v>
      </c>
      <c r="D36" s="1145"/>
      <c r="E36" s="1146"/>
      <c r="F36" s="36">
        <v>3.74</v>
      </c>
      <c r="G36" s="37">
        <v>2.97</v>
      </c>
      <c r="H36" s="37">
        <v>2.17</v>
      </c>
      <c r="I36" s="37">
        <v>1.74</v>
      </c>
      <c r="J36" s="38">
        <v>2.27</v>
      </c>
      <c r="K36" s="22"/>
      <c r="L36" s="22"/>
      <c r="M36" s="22"/>
      <c r="N36" s="22"/>
      <c r="O36" s="22"/>
      <c r="P36" s="22"/>
    </row>
    <row r="37" spans="1:16" ht="39" customHeight="1" x14ac:dyDescent="0.2">
      <c r="A37" s="22"/>
      <c r="B37" s="35"/>
      <c r="C37" s="1144" t="s">
        <v>588</v>
      </c>
      <c r="D37" s="1145"/>
      <c r="E37" s="1146"/>
      <c r="F37" s="36">
        <v>1.43</v>
      </c>
      <c r="G37" s="37">
        <v>1.37</v>
      </c>
      <c r="H37" s="37">
        <v>1.29</v>
      </c>
      <c r="I37" s="37">
        <v>1.33</v>
      </c>
      <c r="J37" s="38">
        <v>1.54</v>
      </c>
      <c r="K37" s="22"/>
      <c r="L37" s="22"/>
      <c r="M37" s="22"/>
      <c r="N37" s="22"/>
      <c r="O37" s="22"/>
      <c r="P37" s="22"/>
    </row>
    <row r="38" spans="1:16" ht="39" customHeight="1" x14ac:dyDescent="0.2">
      <c r="A38" s="22"/>
      <c r="B38" s="35"/>
      <c r="C38" s="1144" t="s">
        <v>589</v>
      </c>
      <c r="D38" s="1145"/>
      <c r="E38" s="1146"/>
      <c r="F38" s="36">
        <v>0.17</v>
      </c>
      <c r="G38" s="37">
        <v>0.16</v>
      </c>
      <c r="H38" s="37">
        <v>0.28999999999999998</v>
      </c>
      <c r="I38" s="37">
        <v>0.32</v>
      </c>
      <c r="J38" s="38">
        <v>0.61</v>
      </c>
      <c r="K38" s="22"/>
      <c r="L38" s="22"/>
      <c r="M38" s="22"/>
      <c r="N38" s="22"/>
      <c r="O38" s="22"/>
      <c r="P38" s="22"/>
    </row>
    <row r="39" spans="1:16" ht="39" customHeight="1" x14ac:dyDescent="0.2">
      <c r="A39" s="22"/>
      <c r="B39" s="35"/>
      <c r="C39" s="1144" t="s">
        <v>590</v>
      </c>
      <c r="D39" s="1145"/>
      <c r="E39" s="1146"/>
      <c r="F39" s="36">
        <v>0.03</v>
      </c>
      <c r="G39" s="37">
        <v>0.05</v>
      </c>
      <c r="H39" s="37">
        <v>0.08</v>
      </c>
      <c r="I39" s="37">
        <v>0.15</v>
      </c>
      <c r="J39" s="38">
        <v>0.23</v>
      </c>
      <c r="K39" s="22"/>
      <c r="L39" s="22"/>
      <c r="M39" s="22"/>
      <c r="N39" s="22"/>
      <c r="O39" s="22"/>
      <c r="P39" s="22"/>
    </row>
    <row r="40" spans="1:16" ht="39" customHeight="1" x14ac:dyDescent="0.2">
      <c r="A40" s="22"/>
      <c r="B40" s="35"/>
      <c r="C40" s="1144" t="s">
        <v>591</v>
      </c>
      <c r="D40" s="1145"/>
      <c r="E40" s="1146"/>
      <c r="F40" s="36">
        <v>0.03</v>
      </c>
      <c r="G40" s="37">
        <v>0.03</v>
      </c>
      <c r="H40" s="37">
        <v>0.05</v>
      </c>
      <c r="I40" s="37">
        <v>0.11</v>
      </c>
      <c r="J40" s="38">
        <v>0.19</v>
      </c>
      <c r="K40" s="22"/>
      <c r="L40" s="22"/>
      <c r="M40" s="22"/>
      <c r="N40" s="22"/>
      <c r="O40" s="22"/>
      <c r="P40" s="22"/>
    </row>
    <row r="41" spans="1:16" ht="39" customHeight="1" x14ac:dyDescent="0.2">
      <c r="A41" s="22"/>
      <c r="B41" s="35"/>
      <c r="C41" s="1144" t="s">
        <v>592</v>
      </c>
      <c r="D41" s="1145"/>
      <c r="E41" s="1146"/>
      <c r="F41" s="36">
        <v>0.12</v>
      </c>
      <c r="G41" s="37">
        <v>0.23</v>
      </c>
      <c r="H41" s="37">
        <v>0.31</v>
      </c>
      <c r="I41" s="37">
        <v>0.48</v>
      </c>
      <c r="J41" s="38">
        <v>0.17</v>
      </c>
      <c r="K41" s="22"/>
      <c r="L41" s="22"/>
      <c r="M41" s="22"/>
      <c r="N41" s="22"/>
      <c r="O41" s="22"/>
      <c r="P41" s="22"/>
    </row>
    <row r="42" spans="1:16" ht="39" customHeight="1" x14ac:dyDescent="0.2">
      <c r="A42" s="22"/>
      <c r="B42" s="39"/>
      <c r="C42" s="1144" t="s">
        <v>593</v>
      </c>
      <c r="D42" s="1145"/>
      <c r="E42" s="1146"/>
      <c r="F42" s="36" t="s">
        <v>535</v>
      </c>
      <c r="G42" s="37" t="s">
        <v>535</v>
      </c>
      <c r="H42" s="37" t="s">
        <v>535</v>
      </c>
      <c r="I42" s="37" t="s">
        <v>535</v>
      </c>
      <c r="J42" s="38" t="s">
        <v>535</v>
      </c>
      <c r="K42" s="22"/>
      <c r="L42" s="22"/>
      <c r="M42" s="22"/>
      <c r="N42" s="22"/>
      <c r="O42" s="22"/>
      <c r="P42" s="22"/>
    </row>
    <row r="43" spans="1:16" ht="39" customHeight="1" thickBot="1" x14ac:dyDescent="0.25">
      <c r="A43" s="22"/>
      <c r="B43" s="40"/>
      <c r="C43" s="1147" t="s">
        <v>594</v>
      </c>
      <c r="D43" s="1148"/>
      <c r="E43" s="1149"/>
      <c r="F43" s="41">
        <v>0.1</v>
      </c>
      <c r="G43" s="42">
        <v>7.0000000000000007E-2</v>
      </c>
      <c r="H43" s="42">
        <v>0.09</v>
      </c>
      <c r="I43" s="42">
        <v>0.18</v>
      </c>
      <c r="J43" s="43">
        <v>0.09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yIV+lJMMXF1knnqjdWGyjNcrP7QTLLiyHS+Lvy+7cRF1oApuLbm4tH/8tQXXcuZqc5gRpAclD9MOwFL0gHBvg==" saltValue="EGEYuBEfMevHBPltnAXI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N57" sqref="N5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15228</v>
      </c>
      <c r="L45" s="60">
        <v>15450</v>
      </c>
      <c r="M45" s="60">
        <v>14515</v>
      </c>
      <c r="N45" s="60">
        <v>13618</v>
      </c>
      <c r="O45" s="61">
        <v>12943</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535</v>
      </c>
      <c r="L46" s="64" t="s">
        <v>535</v>
      </c>
      <c r="M46" s="64" t="s">
        <v>535</v>
      </c>
      <c r="N46" s="64" t="s">
        <v>535</v>
      </c>
      <c r="O46" s="65" t="s">
        <v>535</v>
      </c>
      <c r="P46" s="48"/>
      <c r="Q46" s="48"/>
      <c r="R46" s="48"/>
      <c r="S46" s="48"/>
      <c r="T46" s="48"/>
      <c r="U46" s="48"/>
    </row>
    <row r="47" spans="1:21" ht="30.75" customHeight="1" x14ac:dyDescent="0.2">
      <c r="A47" s="48"/>
      <c r="B47" s="1154"/>
      <c r="C47" s="1155"/>
      <c r="D47" s="62"/>
      <c r="E47" s="1160" t="s">
        <v>14</v>
      </c>
      <c r="F47" s="1160"/>
      <c r="G47" s="1160"/>
      <c r="H47" s="1160"/>
      <c r="I47" s="1160"/>
      <c r="J47" s="1161"/>
      <c r="K47" s="63">
        <v>50</v>
      </c>
      <c r="L47" s="64">
        <v>33</v>
      </c>
      <c r="M47" s="64">
        <v>17</v>
      </c>
      <c r="N47" s="64" t="s">
        <v>535</v>
      </c>
      <c r="O47" s="65" t="s">
        <v>535</v>
      </c>
      <c r="P47" s="48"/>
      <c r="Q47" s="48"/>
      <c r="R47" s="48"/>
      <c r="S47" s="48"/>
      <c r="T47" s="48"/>
      <c r="U47" s="48"/>
    </row>
    <row r="48" spans="1:21" ht="30.75" customHeight="1" x14ac:dyDescent="0.2">
      <c r="A48" s="48"/>
      <c r="B48" s="1154"/>
      <c r="C48" s="1155"/>
      <c r="D48" s="62"/>
      <c r="E48" s="1160" t="s">
        <v>15</v>
      </c>
      <c r="F48" s="1160"/>
      <c r="G48" s="1160"/>
      <c r="H48" s="1160"/>
      <c r="I48" s="1160"/>
      <c r="J48" s="1161"/>
      <c r="K48" s="63">
        <v>2424</v>
      </c>
      <c r="L48" s="64">
        <v>2204</v>
      </c>
      <c r="M48" s="64">
        <v>1922</v>
      </c>
      <c r="N48" s="64">
        <v>1326</v>
      </c>
      <c r="O48" s="65">
        <v>2500</v>
      </c>
      <c r="P48" s="48"/>
      <c r="Q48" s="48"/>
      <c r="R48" s="48"/>
      <c r="S48" s="48"/>
      <c r="T48" s="48"/>
      <c r="U48" s="48"/>
    </row>
    <row r="49" spans="1:21" ht="30.75" customHeight="1" x14ac:dyDescent="0.2">
      <c r="A49" s="48"/>
      <c r="B49" s="1154"/>
      <c r="C49" s="1155"/>
      <c r="D49" s="62"/>
      <c r="E49" s="1160" t="s">
        <v>16</v>
      </c>
      <c r="F49" s="1160"/>
      <c r="G49" s="1160"/>
      <c r="H49" s="1160"/>
      <c r="I49" s="1160"/>
      <c r="J49" s="1161"/>
      <c r="K49" s="63" t="s">
        <v>535</v>
      </c>
      <c r="L49" s="64" t="s">
        <v>535</v>
      </c>
      <c r="M49" s="64" t="s">
        <v>535</v>
      </c>
      <c r="N49" s="64" t="s">
        <v>535</v>
      </c>
      <c r="O49" s="65" t="s">
        <v>535</v>
      </c>
      <c r="P49" s="48"/>
      <c r="Q49" s="48"/>
      <c r="R49" s="48"/>
      <c r="S49" s="48"/>
      <c r="T49" s="48"/>
      <c r="U49" s="48"/>
    </row>
    <row r="50" spans="1:21" ht="30.75" customHeight="1" x14ac:dyDescent="0.2">
      <c r="A50" s="48"/>
      <c r="B50" s="1154"/>
      <c r="C50" s="1155"/>
      <c r="D50" s="62"/>
      <c r="E50" s="1160" t="s">
        <v>17</v>
      </c>
      <c r="F50" s="1160"/>
      <c r="G50" s="1160"/>
      <c r="H50" s="1160"/>
      <c r="I50" s="1160"/>
      <c r="J50" s="1161"/>
      <c r="K50" s="63">
        <v>1746</v>
      </c>
      <c r="L50" s="64">
        <v>330</v>
      </c>
      <c r="M50" s="64">
        <v>331</v>
      </c>
      <c r="N50" s="64">
        <v>1338</v>
      </c>
      <c r="O50" s="65">
        <v>331</v>
      </c>
      <c r="P50" s="48"/>
      <c r="Q50" s="48"/>
      <c r="R50" s="48"/>
      <c r="S50" s="48"/>
      <c r="T50" s="48"/>
      <c r="U50" s="48"/>
    </row>
    <row r="51" spans="1:21" ht="30.75" customHeight="1" x14ac:dyDescent="0.2">
      <c r="A51" s="48"/>
      <c r="B51" s="1156"/>
      <c r="C51" s="1157"/>
      <c r="D51" s="66"/>
      <c r="E51" s="1160" t="s">
        <v>18</v>
      </c>
      <c r="F51" s="1160"/>
      <c r="G51" s="1160"/>
      <c r="H51" s="1160"/>
      <c r="I51" s="1160"/>
      <c r="J51" s="1161"/>
      <c r="K51" s="63">
        <v>0</v>
      </c>
      <c r="L51" s="64">
        <v>0</v>
      </c>
      <c r="M51" s="64">
        <v>0</v>
      </c>
      <c r="N51" s="64">
        <v>0</v>
      </c>
      <c r="O51" s="65">
        <v>1</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14893</v>
      </c>
      <c r="L52" s="64">
        <v>13991</v>
      </c>
      <c r="M52" s="64">
        <v>13159</v>
      </c>
      <c r="N52" s="64">
        <v>12334</v>
      </c>
      <c r="O52" s="65">
        <v>12203</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4555</v>
      </c>
      <c r="L53" s="69">
        <v>4026</v>
      </c>
      <c r="M53" s="69">
        <v>3626</v>
      </c>
      <c r="N53" s="69">
        <v>3948</v>
      </c>
      <c r="O53" s="70">
        <v>3572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x14ac:dyDescent="0.3">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x14ac:dyDescent="0.2">
      <c r="B58" s="1168" t="s">
        <v>26</v>
      </c>
      <c r="C58" s="1169"/>
      <c r="D58" s="1174" t="s">
        <v>27</v>
      </c>
      <c r="E58" s="1175"/>
      <c r="F58" s="1175"/>
      <c r="G58" s="1175"/>
      <c r="H58" s="1175"/>
      <c r="I58" s="1175"/>
      <c r="J58" s="1176"/>
      <c r="K58" s="83" t="s">
        <v>535</v>
      </c>
      <c r="L58" s="84" t="s">
        <v>602</v>
      </c>
      <c r="M58" s="84" t="s">
        <v>602</v>
      </c>
      <c r="N58" s="84" t="s">
        <v>602</v>
      </c>
      <c r="O58" s="84" t="s">
        <v>602</v>
      </c>
    </row>
    <row r="59" spans="1:21" ht="31.5" customHeight="1" x14ac:dyDescent="0.2">
      <c r="B59" s="1170"/>
      <c r="C59" s="1171"/>
      <c r="D59" s="1177" t="s">
        <v>28</v>
      </c>
      <c r="E59" s="1178"/>
      <c r="F59" s="1178"/>
      <c r="G59" s="1178"/>
      <c r="H59" s="1178"/>
      <c r="I59" s="1178"/>
      <c r="J59" s="1179"/>
      <c r="K59" s="85">
        <v>1200</v>
      </c>
      <c r="L59" s="86">
        <v>900</v>
      </c>
      <c r="M59" s="86">
        <v>500</v>
      </c>
      <c r="N59" s="86" t="s">
        <v>535</v>
      </c>
      <c r="O59" s="87" t="s">
        <v>535</v>
      </c>
    </row>
    <row r="60" spans="1:21" ht="31.5" customHeight="1" thickBot="1" x14ac:dyDescent="0.25">
      <c r="B60" s="1172"/>
      <c r="C60" s="1173"/>
      <c r="D60" s="1180" t="s">
        <v>29</v>
      </c>
      <c r="E60" s="1181"/>
      <c r="F60" s="1181"/>
      <c r="G60" s="1181"/>
      <c r="H60" s="1181"/>
      <c r="I60" s="1181"/>
      <c r="J60" s="1182"/>
      <c r="K60" s="88">
        <v>150</v>
      </c>
      <c r="L60" s="89">
        <v>117</v>
      </c>
      <c r="M60" s="89">
        <v>67</v>
      </c>
      <c r="N60" s="89" t="s">
        <v>535</v>
      </c>
      <c r="O60" s="90" t="s">
        <v>535</v>
      </c>
    </row>
    <row r="61" spans="1:21" ht="24" customHeight="1" x14ac:dyDescent="0.2">
      <c r="B61" s="91"/>
      <c r="C61" s="91"/>
      <c r="D61" s="92" t="s">
        <v>30</v>
      </c>
      <c r="E61" s="93"/>
      <c r="F61" s="93"/>
      <c r="G61" s="93"/>
      <c r="H61" s="93"/>
      <c r="I61" s="93"/>
      <c r="J61" s="93"/>
      <c r="K61" s="93"/>
      <c r="L61" s="93"/>
      <c r="M61" s="93"/>
      <c r="N61" s="93"/>
      <c r="O61" s="93"/>
    </row>
    <row r="62" spans="1:21" ht="24" customHeight="1" x14ac:dyDescent="0.2">
      <c r="B62" s="94"/>
      <c r="C62" s="94"/>
      <c r="D62" s="92" t="s">
        <v>31</v>
      </c>
      <c r="E62" s="93"/>
      <c r="F62" s="93"/>
      <c r="G62" s="93"/>
      <c r="H62" s="93"/>
      <c r="I62" s="93"/>
      <c r="J62" s="93"/>
      <c r="K62" s="93"/>
      <c r="L62" s="93"/>
      <c r="M62" s="93"/>
      <c r="N62" s="93"/>
      <c r="O62" s="93"/>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Wvt3hwuti+F9DpVuToE8n6Lo4L72w67dGXlnikiQLshjP1X6QWBeH2iDll8joChcobrakNcTeBiVoHKkGP/wQ==" saltValue="jvJvuffmTdmOmN/Fofm0U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6" zoomScale="70" zoomScaleNormal="70" zoomScaleSheetLayoutView="100" workbookViewId="0">
      <selection activeCell="N48" sqref="N48"/>
    </sheetView>
  </sheetViews>
  <sheetFormatPr defaultColWidth="0" defaultRowHeight="13.5" customHeight="1" zeroHeight="1" x14ac:dyDescent="0.2"/>
  <cols>
    <col min="1" max="1" width="6.6328125" style="95" customWidth="1"/>
    <col min="2" max="3" width="12.6328125" style="95" customWidth="1"/>
    <col min="4" max="4" width="11.6328125" style="95" customWidth="1"/>
    <col min="5" max="8" width="10.36328125" style="95" customWidth="1"/>
    <col min="9" max="13" width="16.36328125" style="95" customWidth="1"/>
    <col min="14" max="19" width="12.6328125" style="95" customWidth="1"/>
    <col min="20" max="16384" width="0" style="9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6" t="s">
        <v>9</v>
      </c>
    </row>
    <row r="40" spans="2:13" ht="27.75" customHeight="1" thickBot="1" x14ac:dyDescent="0.3">
      <c r="B40" s="97" t="s">
        <v>10</v>
      </c>
      <c r="C40" s="98"/>
      <c r="D40" s="98"/>
      <c r="E40" s="99"/>
      <c r="F40" s="99"/>
      <c r="G40" s="99"/>
      <c r="H40" s="100" t="s">
        <v>2</v>
      </c>
      <c r="I40" s="101" t="s">
        <v>576</v>
      </c>
      <c r="J40" s="102" t="s">
        <v>577</v>
      </c>
      <c r="K40" s="102" t="s">
        <v>578</v>
      </c>
      <c r="L40" s="102" t="s">
        <v>579</v>
      </c>
      <c r="M40" s="103" t="s">
        <v>580</v>
      </c>
    </row>
    <row r="41" spans="2:13" ht="27.75" customHeight="1" x14ac:dyDescent="0.2">
      <c r="B41" s="1183" t="s">
        <v>32</v>
      </c>
      <c r="C41" s="1184"/>
      <c r="D41" s="104"/>
      <c r="E41" s="1189" t="s">
        <v>33</v>
      </c>
      <c r="F41" s="1189"/>
      <c r="G41" s="1189"/>
      <c r="H41" s="1190"/>
      <c r="I41" s="354">
        <v>110876</v>
      </c>
      <c r="J41" s="355">
        <v>111645</v>
      </c>
      <c r="K41" s="355">
        <v>118218</v>
      </c>
      <c r="L41" s="355">
        <v>131038</v>
      </c>
      <c r="M41" s="356">
        <v>144322</v>
      </c>
    </row>
    <row r="42" spans="2:13" ht="27.75" customHeight="1" x14ac:dyDescent="0.2">
      <c r="B42" s="1185"/>
      <c r="C42" s="1186"/>
      <c r="D42" s="105"/>
      <c r="E42" s="1191" t="s">
        <v>34</v>
      </c>
      <c r="F42" s="1191"/>
      <c r="G42" s="1191"/>
      <c r="H42" s="1192"/>
      <c r="I42" s="357">
        <v>8862</v>
      </c>
      <c r="J42" s="358">
        <v>7999</v>
      </c>
      <c r="K42" s="358">
        <v>8338</v>
      </c>
      <c r="L42" s="358">
        <v>8887</v>
      </c>
      <c r="M42" s="359">
        <v>12461</v>
      </c>
    </row>
    <row r="43" spans="2:13" ht="27.75" customHeight="1" x14ac:dyDescent="0.2">
      <c r="B43" s="1185"/>
      <c r="C43" s="1186"/>
      <c r="D43" s="105"/>
      <c r="E43" s="1191" t="s">
        <v>35</v>
      </c>
      <c r="F43" s="1191"/>
      <c r="G43" s="1191"/>
      <c r="H43" s="1192"/>
      <c r="I43" s="357">
        <v>23700</v>
      </c>
      <c r="J43" s="358">
        <v>20511</v>
      </c>
      <c r="K43" s="358">
        <v>16153</v>
      </c>
      <c r="L43" s="358">
        <v>13823</v>
      </c>
      <c r="M43" s="359">
        <v>14232</v>
      </c>
    </row>
    <row r="44" spans="2:13" ht="27.75" customHeight="1" x14ac:dyDescent="0.2">
      <c r="B44" s="1185"/>
      <c r="C44" s="1186"/>
      <c r="D44" s="105"/>
      <c r="E44" s="1191" t="s">
        <v>36</v>
      </c>
      <c r="F44" s="1191"/>
      <c r="G44" s="1191"/>
      <c r="H44" s="1192"/>
      <c r="I44" s="357" t="s">
        <v>535</v>
      </c>
      <c r="J44" s="358" t="s">
        <v>535</v>
      </c>
      <c r="K44" s="358" t="s">
        <v>535</v>
      </c>
      <c r="L44" s="358" t="s">
        <v>535</v>
      </c>
      <c r="M44" s="359" t="s">
        <v>535</v>
      </c>
    </row>
    <row r="45" spans="2:13" ht="27.75" customHeight="1" x14ac:dyDescent="0.2">
      <c r="B45" s="1185"/>
      <c r="C45" s="1186"/>
      <c r="D45" s="105"/>
      <c r="E45" s="1191" t="s">
        <v>37</v>
      </c>
      <c r="F45" s="1191"/>
      <c r="G45" s="1191"/>
      <c r="H45" s="1192"/>
      <c r="I45" s="357">
        <v>23738</v>
      </c>
      <c r="J45" s="358">
        <v>23449</v>
      </c>
      <c r="K45" s="358">
        <v>23039</v>
      </c>
      <c r="L45" s="358">
        <v>22677</v>
      </c>
      <c r="M45" s="359">
        <v>22225</v>
      </c>
    </row>
    <row r="46" spans="2:13" ht="27.75" customHeight="1" x14ac:dyDescent="0.2">
      <c r="B46" s="1185"/>
      <c r="C46" s="1186"/>
      <c r="D46" s="106"/>
      <c r="E46" s="1191" t="s">
        <v>38</v>
      </c>
      <c r="F46" s="1191"/>
      <c r="G46" s="1191"/>
      <c r="H46" s="1192"/>
      <c r="I46" s="357">
        <v>25</v>
      </c>
      <c r="J46" s="358">
        <v>20</v>
      </c>
      <c r="K46" s="358" t="s">
        <v>535</v>
      </c>
      <c r="L46" s="358" t="s">
        <v>535</v>
      </c>
      <c r="M46" s="359" t="s">
        <v>535</v>
      </c>
    </row>
    <row r="47" spans="2:13" ht="27.75" customHeight="1" x14ac:dyDescent="0.2">
      <c r="B47" s="1185"/>
      <c r="C47" s="1186"/>
      <c r="D47" s="107"/>
      <c r="E47" s="1193" t="s">
        <v>39</v>
      </c>
      <c r="F47" s="1194"/>
      <c r="G47" s="1194"/>
      <c r="H47" s="1195"/>
      <c r="I47" s="357" t="s">
        <v>535</v>
      </c>
      <c r="J47" s="358" t="s">
        <v>535</v>
      </c>
      <c r="K47" s="358" t="s">
        <v>535</v>
      </c>
      <c r="L47" s="358" t="s">
        <v>535</v>
      </c>
      <c r="M47" s="359" t="s">
        <v>535</v>
      </c>
    </row>
    <row r="48" spans="2:13" ht="27.75" customHeight="1" x14ac:dyDescent="0.2">
      <c r="B48" s="1185"/>
      <c r="C48" s="1186"/>
      <c r="D48" s="105"/>
      <c r="E48" s="1191" t="s">
        <v>40</v>
      </c>
      <c r="F48" s="1191"/>
      <c r="G48" s="1191"/>
      <c r="H48" s="1192"/>
      <c r="I48" s="357" t="s">
        <v>535</v>
      </c>
      <c r="J48" s="358" t="s">
        <v>535</v>
      </c>
      <c r="K48" s="358" t="s">
        <v>535</v>
      </c>
      <c r="L48" s="358" t="s">
        <v>535</v>
      </c>
      <c r="M48" s="359" t="s">
        <v>535</v>
      </c>
    </row>
    <row r="49" spans="2:13" ht="27.75" customHeight="1" x14ac:dyDescent="0.2">
      <c r="B49" s="1187"/>
      <c r="C49" s="1188"/>
      <c r="D49" s="105"/>
      <c r="E49" s="1191" t="s">
        <v>41</v>
      </c>
      <c r="F49" s="1191"/>
      <c r="G49" s="1191"/>
      <c r="H49" s="1192"/>
      <c r="I49" s="357" t="s">
        <v>535</v>
      </c>
      <c r="J49" s="358" t="s">
        <v>535</v>
      </c>
      <c r="K49" s="358" t="s">
        <v>535</v>
      </c>
      <c r="L49" s="358" t="s">
        <v>535</v>
      </c>
      <c r="M49" s="359" t="s">
        <v>535</v>
      </c>
    </row>
    <row r="50" spans="2:13" ht="27.75" customHeight="1" x14ac:dyDescent="0.2">
      <c r="B50" s="1196" t="s">
        <v>42</v>
      </c>
      <c r="C50" s="1197"/>
      <c r="D50" s="108"/>
      <c r="E50" s="1191" t="s">
        <v>43</v>
      </c>
      <c r="F50" s="1191"/>
      <c r="G50" s="1191"/>
      <c r="H50" s="1192"/>
      <c r="I50" s="357">
        <v>48620</v>
      </c>
      <c r="J50" s="358">
        <v>43073</v>
      </c>
      <c r="K50" s="358">
        <v>39534</v>
      </c>
      <c r="L50" s="358">
        <v>41001</v>
      </c>
      <c r="M50" s="359">
        <v>37917</v>
      </c>
    </row>
    <row r="51" spans="2:13" ht="27.75" customHeight="1" x14ac:dyDescent="0.2">
      <c r="B51" s="1185"/>
      <c r="C51" s="1186"/>
      <c r="D51" s="105"/>
      <c r="E51" s="1191" t="s">
        <v>44</v>
      </c>
      <c r="F51" s="1191"/>
      <c r="G51" s="1191"/>
      <c r="H51" s="1192"/>
      <c r="I51" s="357">
        <v>17840</v>
      </c>
      <c r="J51" s="358">
        <v>17254</v>
      </c>
      <c r="K51" s="358">
        <v>16104</v>
      </c>
      <c r="L51" s="358">
        <v>15642</v>
      </c>
      <c r="M51" s="359">
        <v>16029</v>
      </c>
    </row>
    <row r="52" spans="2:13" ht="27.75" customHeight="1" x14ac:dyDescent="0.2">
      <c r="B52" s="1187"/>
      <c r="C52" s="1188"/>
      <c r="D52" s="105"/>
      <c r="E52" s="1191" t="s">
        <v>45</v>
      </c>
      <c r="F52" s="1191"/>
      <c r="G52" s="1191"/>
      <c r="H52" s="1192"/>
      <c r="I52" s="357">
        <v>106164</v>
      </c>
      <c r="J52" s="358">
        <v>103267</v>
      </c>
      <c r="K52" s="358">
        <v>100852</v>
      </c>
      <c r="L52" s="358">
        <v>101246</v>
      </c>
      <c r="M52" s="359">
        <v>98160</v>
      </c>
    </row>
    <row r="53" spans="2:13" ht="27.75" customHeight="1" thickBot="1" x14ac:dyDescent="0.25">
      <c r="B53" s="1198" t="s">
        <v>46</v>
      </c>
      <c r="C53" s="1199"/>
      <c r="D53" s="109"/>
      <c r="E53" s="1200" t="s">
        <v>47</v>
      </c>
      <c r="F53" s="1200"/>
      <c r="G53" s="1200"/>
      <c r="H53" s="1201"/>
      <c r="I53" s="360">
        <v>-5421</v>
      </c>
      <c r="J53" s="361">
        <v>30</v>
      </c>
      <c r="K53" s="361">
        <v>9258</v>
      </c>
      <c r="L53" s="361">
        <v>18536</v>
      </c>
      <c r="M53" s="362">
        <v>41134</v>
      </c>
    </row>
    <row r="54" spans="2:13" ht="27.75" customHeight="1" x14ac:dyDescent="0.25">
      <c r="B54" s="110" t="s">
        <v>48</v>
      </c>
      <c r="C54" s="111"/>
      <c r="D54" s="111"/>
      <c r="E54" s="112"/>
      <c r="F54" s="112"/>
      <c r="G54" s="112"/>
      <c r="H54" s="112"/>
      <c r="I54" s="113"/>
      <c r="J54" s="113"/>
      <c r="K54" s="113"/>
      <c r="L54" s="113"/>
      <c r="M54" s="113"/>
    </row>
    <row r="55" spans="2:13" ht="13" x14ac:dyDescent="0.2"/>
  </sheetData>
  <sheetProtection algorithmName="SHA-512" hashValue="jxdxeMhZpSOQd6ZrOpaxZUNuyA9HGz7h2eTJ1QhWF1zgkaX1DCbnQDY4iKEFi2a3gixDJDoefcEzd1mjtPgc8w==" saltValue="+RhehmfK6k10zhZZqwiY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3" zoomScale="70" zoomScaleNormal="70" zoomScaleSheetLayoutView="100" workbookViewId="0">
      <selection activeCell="H59" sqref="H5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4" t="s">
        <v>49</v>
      </c>
    </row>
    <row r="54" spans="2:8" ht="29.25" customHeight="1" thickBot="1" x14ac:dyDescent="0.35">
      <c r="B54" s="115" t="s">
        <v>1</v>
      </c>
      <c r="C54" s="116"/>
      <c r="D54" s="116"/>
      <c r="E54" s="117" t="s">
        <v>2</v>
      </c>
      <c r="F54" s="118" t="s">
        <v>578</v>
      </c>
      <c r="G54" s="118" t="s">
        <v>579</v>
      </c>
      <c r="H54" s="119" t="s">
        <v>580</v>
      </c>
    </row>
    <row r="55" spans="2:8" ht="52.5" customHeight="1" x14ac:dyDescent="0.2">
      <c r="B55" s="120"/>
      <c r="C55" s="1210" t="s">
        <v>50</v>
      </c>
      <c r="D55" s="1210"/>
      <c r="E55" s="1211"/>
      <c r="F55" s="121">
        <v>13565</v>
      </c>
      <c r="G55" s="121">
        <v>14482</v>
      </c>
      <c r="H55" s="122">
        <v>13003</v>
      </c>
    </row>
    <row r="56" spans="2:8" ht="52.5" customHeight="1" x14ac:dyDescent="0.2">
      <c r="B56" s="123"/>
      <c r="C56" s="1212" t="s">
        <v>51</v>
      </c>
      <c r="D56" s="1212"/>
      <c r="E56" s="1213"/>
      <c r="F56" s="124">
        <v>3415</v>
      </c>
      <c r="G56" s="124">
        <v>5124</v>
      </c>
      <c r="H56" s="125">
        <v>6123</v>
      </c>
    </row>
    <row r="57" spans="2:8" ht="53.25" customHeight="1" x14ac:dyDescent="0.2">
      <c r="B57" s="123"/>
      <c r="C57" s="1214" t="s">
        <v>52</v>
      </c>
      <c r="D57" s="1214"/>
      <c r="E57" s="1215"/>
      <c r="F57" s="126">
        <v>18159</v>
      </c>
      <c r="G57" s="126">
        <v>15306</v>
      </c>
      <c r="H57" s="127">
        <v>11332</v>
      </c>
    </row>
    <row r="58" spans="2:8" ht="45.75" customHeight="1" x14ac:dyDescent="0.2">
      <c r="B58" s="128"/>
      <c r="C58" s="1202" t="s">
        <v>615</v>
      </c>
      <c r="D58" s="1203"/>
      <c r="E58" s="1204"/>
      <c r="F58" s="129">
        <v>4959</v>
      </c>
      <c r="G58" s="129">
        <v>5546</v>
      </c>
      <c r="H58" s="130">
        <v>3646</v>
      </c>
    </row>
    <row r="59" spans="2:8" ht="45.75" customHeight="1" x14ac:dyDescent="0.2">
      <c r="B59" s="128"/>
      <c r="C59" s="1202" t="s">
        <v>616</v>
      </c>
      <c r="D59" s="1203"/>
      <c r="E59" s="1204"/>
      <c r="F59" s="129">
        <v>4686</v>
      </c>
      <c r="G59" s="129">
        <v>3115</v>
      </c>
      <c r="H59" s="130">
        <v>2397</v>
      </c>
    </row>
    <row r="60" spans="2:8" ht="45.75" customHeight="1" x14ac:dyDescent="0.2">
      <c r="B60" s="128"/>
      <c r="C60" s="1202" t="s">
        <v>619</v>
      </c>
      <c r="D60" s="1203"/>
      <c r="E60" s="1204"/>
      <c r="F60" s="129">
        <v>5504</v>
      </c>
      <c r="G60" s="129">
        <v>3682</v>
      </c>
      <c r="H60" s="130">
        <v>2335</v>
      </c>
    </row>
    <row r="61" spans="2:8" ht="45.75" customHeight="1" x14ac:dyDescent="0.2">
      <c r="B61" s="128"/>
      <c r="C61" s="1202" t="s">
        <v>617</v>
      </c>
      <c r="D61" s="1203"/>
      <c r="E61" s="1204"/>
      <c r="F61" s="129">
        <v>1822</v>
      </c>
      <c r="G61" s="129">
        <v>1767</v>
      </c>
      <c r="H61" s="130">
        <v>1725</v>
      </c>
    </row>
    <row r="62" spans="2:8" ht="45.75" customHeight="1" thickBot="1" x14ac:dyDescent="0.25">
      <c r="B62" s="131"/>
      <c r="C62" s="1205" t="s">
        <v>618</v>
      </c>
      <c r="D62" s="1206"/>
      <c r="E62" s="1207"/>
      <c r="F62" s="132">
        <v>516</v>
      </c>
      <c r="G62" s="132">
        <v>507</v>
      </c>
      <c r="H62" s="133">
        <v>497</v>
      </c>
    </row>
    <row r="63" spans="2:8" ht="52.5" customHeight="1" thickBot="1" x14ac:dyDescent="0.25">
      <c r="B63" s="134"/>
      <c r="C63" s="1208" t="s">
        <v>53</v>
      </c>
      <c r="D63" s="1208"/>
      <c r="E63" s="1209"/>
      <c r="F63" s="135">
        <v>35140</v>
      </c>
      <c r="G63" s="135">
        <v>34912</v>
      </c>
      <c r="H63" s="136">
        <v>30458</v>
      </c>
    </row>
    <row r="64" spans="2:8" ht="13" x14ac:dyDescent="0.2"/>
  </sheetData>
  <sheetProtection algorithmName="SHA-512" hashValue="TY2llukMZ1sEu2CAQw7H80gTdNIqjBKU/8qqQAGtZ+pveEglPfuc4jbGtrGYaqoQ7XmBAY2HxhJVA13evqAcog==" saltValue="zhZKuTRgUakIRe1nAkC0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3" customWidth="1"/>
    <col min="2" max="8" width="13.36328125" style="143" customWidth="1"/>
    <col min="9" max="16384" width="11.08984375" style="143"/>
  </cols>
  <sheetData>
    <row r="1" spans="1:8" x14ac:dyDescent="0.2">
      <c r="A1" s="137"/>
      <c r="B1" s="138"/>
      <c r="C1" s="139"/>
      <c r="D1" s="140"/>
      <c r="E1" s="141"/>
      <c r="F1" s="141"/>
      <c r="G1" s="141"/>
      <c r="H1" s="142"/>
    </row>
    <row r="2" spans="1:8" x14ac:dyDescent="0.2">
      <c r="A2" s="144"/>
      <c r="B2" s="145"/>
      <c r="C2" s="146"/>
      <c r="D2" s="147" t="s">
        <v>54</v>
      </c>
      <c r="E2" s="148"/>
      <c r="F2" s="149" t="s">
        <v>573</v>
      </c>
      <c r="G2" s="150"/>
      <c r="H2" s="151"/>
    </row>
    <row r="3" spans="1:8" x14ac:dyDescent="0.2">
      <c r="A3" s="147" t="s">
        <v>566</v>
      </c>
      <c r="B3" s="152"/>
      <c r="C3" s="153"/>
      <c r="D3" s="154">
        <v>69252</v>
      </c>
      <c r="E3" s="155"/>
      <c r="F3" s="156">
        <v>46457</v>
      </c>
      <c r="G3" s="157"/>
      <c r="H3" s="158"/>
    </row>
    <row r="4" spans="1:8" x14ac:dyDescent="0.2">
      <c r="A4" s="159"/>
      <c r="B4" s="160"/>
      <c r="C4" s="161"/>
      <c r="D4" s="162">
        <v>23579</v>
      </c>
      <c r="E4" s="163"/>
      <c r="F4" s="164">
        <v>24020</v>
      </c>
      <c r="G4" s="165"/>
      <c r="H4" s="166"/>
    </row>
    <row r="5" spans="1:8" x14ac:dyDescent="0.2">
      <c r="A5" s="147" t="s">
        <v>568</v>
      </c>
      <c r="B5" s="152"/>
      <c r="C5" s="153"/>
      <c r="D5" s="154">
        <v>91638</v>
      </c>
      <c r="E5" s="155"/>
      <c r="F5" s="156">
        <v>51849</v>
      </c>
      <c r="G5" s="157"/>
      <c r="H5" s="158"/>
    </row>
    <row r="6" spans="1:8" x14ac:dyDescent="0.2">
      <c r="A6" s="159"/>
      <c r="B6" s="160"/>
      <c r="C6" s="161"/>
      <c r="D6" s="162">
        <v>27819</v>
      </c>
      <c r="E6" s="163"/>
      <c r="F6" s="164">
        <v>26326</v>
      </c>
      <c r="G6" s="165"/>
      <c r="H6" s="166"/>
    </row>
    <row r="7" spans="1:8" x14ac:dyDescent="0.2">
      <c r="A7" s="147" t="s">
        <v>569</v>
      </c>
      <c r="B7" s="152"/>
      <c r="C7" s="153"/>
      <c r="D7" s="154">
        <v>86198</v>
      </c>
      <c r="E7" s="155"/>
      <c r="F7" s="156">
        <v>52191</v>
      </c>
      <c r="G7" s="157"/>
      <c r="H7" s="158"/>
    </row>
    <row r="8" spans="1:8" x14ac:dyDescent="0.2">
      <c r="A8" s="159"/>
      <c r="B8" s="160"/>
      <c r="C8" s="161"/>
      <c r="D8" s="162">
        <v>35403</v>
      </c>
      <c r="E8" s="163"/>
      <c r="F8" s="164">
        <v>26807</v>
      </c>
      <c r="G8" s="165"/>
      <c r="H8" s="166"/>
    </row>
    <row r="9" spans="1:8" x14ac:dyDescent="0.2">
      <c r="A9" s="147" t="s">
        <v>570</v>
      </c>
      <c r="B9" s="152"/>
      <c r="C9" s="153"/>
      <c r="D9" s="154">
        <v>89434</v>
      </c>
      <c r="E9" s="155"/>
      <c r="F9" s="156">
        <v>48105</v>
      </c>
      <c r="G9" s="157"/>
      <c r="H9" s="158"/>
    </row>
    <row r="10" spans="1:8" x14ac:dyDescent="0.2">
      <c r="A10" s="159"/>
      <c r="B10" s="160"/>
      <c r="C10" s="161"/>
      <c r="D10" s="162">
        <v>35246</v>
      </c>
      <c r="E10" s="163"/>
      <c r="F10" s="164">
        <v>24072</v>
      </c>
      <c r="G10" s="165"/>
      <c r="H10" s="166"/>
    </row>
    <row r="11" spans="1:8" x14ac:dyDescent="0.2">
      <c r="A11" s="147" t="s">
        <v>571</v>
      </c>
      <c r="B11" s="152"/>
      <c r="C11" s="153"/>
      <c r="D11" s="154">
        <v>112583</v>
      </c>
      <c r="E11" s="155"/>
      <c r="F11" s="156">
        <v>47446</v>
      </c>
      <c r="G11" s="157"/>
      <c r="H11" s="158"/>
    </row>
    <row r="12" spans="1:8" x14ac:dyDescent="0.2">
      <c r="A12" s="159"/>
      <c r="B12" s="160"/>
      <c r="C12" s="167"/>
      <c r="D12" s="162">
        <v>37688</v>
      </c>
      <c r="E12" s="163"/>
      <c r="F12" s="164">
        <v>24371</v>
      </c>
      <c r="G12" s="165"/>
      <c r="H12" s="166"/>
    </row>
    <row r="13" spans="1:8" x14ac:dyDescent="0.2">
      <c r="A13" s="147"/>
      <c r="B13" s="152"/>
      <c r="C13" s="168"/>
      <c r="D13" s="169">
        <v>89821</v>
      </c>
      <c r="E13" s="170"/>
      <c r="F13" s="171">
        <v>49210</v>
      </c>
      <c r="G13" s="172"/>
      <c r="H13" s="158"/>
    </row>
    <row r="14" spans="1:8" x14ac:dyDescent="0.2">
      <c r="A14" s="159"/>
      <c r="B14" s="160"/>
      <c r="C14" s="161"/>
      <c r="D14" s="162">
        <v>31947</v>
      </c>
      <c r="E14" s="163"/>
      <c r="F14" s="164">
        <v>25119</v>
      </c>
      <c r="G14" s="165"/>
      <c r="H14" s="166"/>
    </row>
    <row r="17" spans="1:11" x14ac:dyDescent="0.2">
      <c r="A17" s="143" t="s">
        <v>55</v>
      </c>
    </row>
    <row r="18" spans="1:11" x14ac:dyDescent="0.2">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2">
      <c r="A19" s="173" t="s">
        <v>56</v>
      </c>
      <c r="B19" s="173">
        <f>ROUND(VALUE(SUBSTITUTE(実質収支比率等に係る経年分析!F$48,"▲","-")),2)</f>
        <v>1.24</v>
      </c>
      <c r="C19" s="173">
        <f>ROUND(VALUE(SUBSTITUTE(実質収支比率等に係る経年分析!G$48,"▲","-")),2)</f>
        <v>1.29</v>
      </c>
      <c r="D19" s="173">
        <f>ROUND(VALUE(SUBSTITUTE(実質収支比率等に係る経年分析!H$48,"▲","-")),2)</f>
        <v>1.51</v>
      </c>
      <c r="E19" s="173">
        <f>ROUND(VALUE(SUBSTITUTE(実質収支比率等に係る経年分析!I$48,"▲","-")),2)</f>
        <v>6.06</v>
      </c>
      <c r="F19" s="173">
        <f>ROUND(VALUE(SUBSTITUTE(実質収支比率等に係る経年分析!J$48,"▲","-")),2)</f>
        <v>3.66</v>
      </c>
    </row>
    <row r="20" spans="1:11" x14ac:dyDescent="0.2">
      <c r="A20" s="173" t="s">
        <v>57</v>
      </c>
      <c r="B20" s="173">
        <f>ROUND(VALUE(SUBSTITUTE(実質収支比率等に係る経年分析!F$47,"▲","-")),2)</f>
        <v>17.190000000000001</v>
      </c>
      <c r="C20" s="173">
        <f>ROUND(VALUE(SUBSTITUTE(実質収支比率等に係る経年分析!G$47,"▲","-")),2)</f>
        <v>14.27</v>
      </c>
      <c r="D20" s="173">
        <f>ROUND(VALUE(SUBSTITUTE(実質収支比率等に係る経年分析!H$47,"▲","-")),2)</f>
        <v>13.06</v>
      </c>
      <c r="E20" s="173">
        <f>ROUND(VALUE(SUBSTITUTE(実質収支比率等に係る経年分析!I$47,"▲","-")),2)</f>
        <v>13.61</v>
      </c>
      <c r="F20" s="173">
        <f>ROUND(VALUE(SUBSTITUTE(実質収支比率等に係る経年分析!J$47,"▲","-")),2)</f>
        <v>12.37</v>
      </c>
    </row>
    <row r="21" spans="1:11" x14ac:dyDescent="0.2">
      <c r="A21" s="173" t="s">
        <v>58</v>
      </c>
      <c r="B21" s="173">
        <f>IF(ISNUMBER(VALUE(SUBSTITUTE(実質収支比率等に係る経年分析!F$49,"▲","-"))),ROUND(VALUE(SUBSTITUTE(実質収支比率等に係る経年分析!F$49,"▲","-")),2),NA())</f>
        <v>-3.42</v>
      </c>
      <c r="C21" s="173">
        <f>IF(ISNUMBER(VALUE(SUBSTITUTE(実質収支比率等に係る経年分析!G$49,"▲","-"))),ROUND(VALUE(SUBSTITUTE(実質収支比率等に係る経年分析!G$49,"▲","-")),2),NA())</f>
        <v>-3.57</v>
      </c>
      <c r="D21" s="173">
        <f>IF(ISNUMBER(VALUE(SUBSTITUTE(実質収支比率等に係る経年分析!H$49,"▲","-"))),ROUND(VALUE(SUBSTITUTE(実質収支比率等に係る経年分析!H$49,"▲","-")),2),NA())</f>
        <v>-1.39</v>
      </c>
      <c r="E21" s="173">
        <f>IF(ISNUMBER(VALUE(SUBSTITUTE(実質収支比率等に係る経年分析!I$49,"▲","-"))),ROUND(VALUE(SUBSTITUTE(実質収支比率等に係る経年分析!I$49,"▲","-")),2),NA())</f>
        <v>4.5999999999999996</v>
      </c>
      <c r="F21" s="173">
        <f>IF(ISNUMBER(VALUE(SUBSTITUTE(実質収支比率等に係る経年分析!J$49,"▲","-"))),ROUND(VALUE(SUBSTITUTE(実質収支比率等に係る経年分析!J$49,"▲","-")),2),NA())</f>
        <v>-6.74</v>
      </c>
    </row>
    <row r="24" spans="1:11" x14ac:dyDescent="0.2">
      <c r="A24" s="143" t="s">
        <v>59</v>
      </c>
    </row>
    <row r="25" spans="1:11" x14ac:dyDescent="0.2">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2">
      <c r="A26" s="174"/>
      <c r="B26" s="174" t="s">
        <v>60</v>
      </c>
      <c r="C26" s="174" t="s">
        <v>61</v>
      </c>
      <c r="D26" s="174" t="s">
        <v>60</v>
      </c>
      <c r="E26" s="174" t="s">
        <v>61</v>
      </c>
      <c r="F26" s="174" t="s">
        <v>60</v>
      </c>
      <c r="G26" s="174" t="s">
        <v>61</v>
      </c>
      <c r="H26" s="174" t="s">
        <v>60</v>
      </c>
      <c r="I26" s="174" t="s">
        <v>61</v>
      </c>
      <c r="J26" s="174" t="s">
        <v>60</v>
      </c>
      <c r="K26" s="174" t="s">
        <v>61</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0.1</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7.0000000000000007E-2</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0.09</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0.18</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0.09</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str">
        <f>IF(連結実質赤字比率に係る赤字・黒字の構成分析!C$41="",NA(),連結実質赤字比率に係る赤字・黒字の構成分析!C$41)</f>
        <v>競輪</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0.12</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0.23</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0.31</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0.48</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0.17</v>
      </c>
    </row>
    <row r="30" spans="1:11" x14ac:dyDescent="0.2">
      <c r="A30" s="174" t="str">
        <f>IF(連結実質赤字比率に係る赤字・黒字の構成分析!C$40="",NA(),連結実質赤字比率に係る赤字・黒字の構成分析!C$40)</f>
        <v>母子父子寡婦福祉資金貸付事業</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0.03</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0.03</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0.05</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0.11</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0.19</v>
      </c>
    </row>
    <row r="31" spans="1:11" x14ac:dyDescent="0.2">
      <c r="A31" s="174" t="str">
        <f>IF(連結実質赤字比率に係る赤字・黒字の構成分析!C$39="",NA(),連結実質赤字比率に係る赤字・黒字の構成分析!C$39)</f>
        <v>育英事業</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0.03</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0.05</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0.08</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0.15</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0.23</v>
      </c>
    </row>
    <row r="32" spans="1:11" x14ac:dyDescent="0.2">
      <c r="A32" s="174" t="str">
        <f>IF(連結実質赤字比率に係る赤字・黒字の構成分析!C$38="",NA(),連結実質赤字比率に係る赤字・黒字の構成分析!C$38)</f>
        <v>介護保険</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0.17</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0.16</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0.28999999999999998</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0.32</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0.61</v>
      </c>
    </row>
    <row r="33" spans="1:16" x14ac:dyDescent="0.2">
      <c r="A33" s="174" t="str">
        <f>IF(連結実質赤字比率に係る赤字・黒字の構成分析!C$37="",NA(),連結実質赤字比率に係る赤字・黒字の構成分析!C$37)</f>
        <v>中央卸売市場事業</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1.43</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1.37</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1.29</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1.33</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1.54</v>
      </c>
    </row>
    <row r="34" spans="1:16" x14ac:dyDescent="0.2">
      <c r="A34" s="174" t="str">
        <f>IF(連結実質赤字比率に係る赤字・黒字の構成分析!C$36="",NA(),連結実質赤字比率に係る赤字・黒字の構成分析!C$36)</f>
        <v>下水道事業</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3.74</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2.97</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2.17</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1.74</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2.27</v>
      </c>
    </row>
    <row r="35" spans="1:16" x14ac:dyDescent="0.2">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1.18</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1.19</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1.36</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5.71</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3.22</v>
      </c>
    </row>
    <row r="36" spans="1:16" x14ac:dyDescent="0.2">
      <c r="A36" s="174" t="str">
        <f>IF(連結実質赤字比率に係る赤字・黒字の構成分析!C$34="",NA(),連結実質赤字比率に係る赤字・黒字の構成分析!C$34)</f>
        <v>水道事業</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11.66</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11.22</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11.06</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11.16</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9.98</v>
      </c>
    </row>
    <row r="39" spans="1:16" x14ac:dyDescent="0.2">
      <c r="A39" s="143" t="s">
        <v>62</v>
      </c>
    </row>
    <row r="40" spans="1:16" x14ac:dyDescent="0.2">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2">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x14ac:dyDescent="0.2">
      <c r="A42" s="175" t="s">
        <v>65</v>
      </c>
      <c r="B42" s="175"/>
      <c r="C42" s="175"/>
      <c r="D42" s="175">
        <f>'実質公債費比率（分子）の構造'!K$52</f>
        <v>14893</v>
      </c>
      <c r="E42" s="175"/>
      <c r="F42" s="175"/>
      <c r="G42" s="175">
        <f>'実質公債費比率（分子）の構造'!L$52</f>
        <v>13991</v>
      </c>
      <c r="H42" s="175"/>
      <c r="I42" s="175"/>
      <c r="J42" s="175">
        <f>'実質公債費比率（分子）の構造'!M$52</f>
        <v>13159</v>
      </c>
      <c r="K42" s="175"/>
      <c r="L42" s="175"/>
      <c r="M42" s="175">
        <f>'実質公債費比率（分子）の構造'!N$52</f>
        <v>12334</v>
      </c>
      <c r="N42" s="175"/>
      <c r="O42" s="175"/>
      <c r="P42" s="175">
        <f>'実質公債費比率（分子）の構造'!O$52</f>
        <v>12203</v>
      </c>
    </row>
    <row r="43" spans="1:16" x14ac:dyDescent="0.2">
      <c r="A43" s="175" t="s">
        <v>66</v>
      </c>
      <c r="B43" s="175">
        <f>'実質公債費比率（分子）の構造'!K$51</f>
        <v>0</v>
      </c>
      <c r="C43" s="175"/>
      <c r="D43" s="175"/>
      <c r="E43" s="175">
        <f>'実質公債費比率（分子）の構造'!L$51</f>
        <v>0</v>
      </c>
      <c r="F43" s="175"/>
      <c r="G43" s="175"/>
      <c r="H43" s="175">
        <f>'実質公債費比率（分子）の構造'!M$51</f>
        <v>0</v>
      </c>
      <c r="I43" s="175"/>
      <c r="J43" s="175"/>
      <c r="K43" s="175">
        <f>'実質公債費比率（分子）の構造'!N$51</f>
        <v>0</v>
      </c>
      <c r="L43" s="175"/>
      <c r="M43" s="175"/>
      <c r="N43" s="175">
        <f>'実質公債費比率（分子）の構造'!O$51</f>
        <v>1</v>
      </c>
      <c r="O43" s="175"/>
      <c r="P43" s="175"/>
    </row>
    <row r="44" spans="1:16" x14ac:dyDescent="0.2">
      <c r="A44" s="175" t="s">
        <v>67</v>
      </c>
      <c r="B44" s="175">
        <f>'実質公債費比率（分子）の構造'!K$50</f>
        <v>1746</v>
      </c>
      <c r="C44" s="175"/>
      <c r="D44" s="175"/>
      <c r="E44" s="175">
        <f>'実質公債費比率（分子）の構造'!L$50</f>
        <v>330</v>
      </c>
      <c r="F44" s="175"/>
      <c r="G44" s="175"/>
      <c r="H44" s="175">
        <f>'実質公債費比率（分子）の構造'!M$50</f>
        <v>331</v>
      </c>
      <c r="I44" s="175"/>
      <c r="J44" s="175"/>
      <c r="K44" s="175">
        <f>'実質公債費比率（分子）の構造'!N$50</f>
        <v>1338</v>
      </c>
      <c r="L44" s="175"/>
      <c r="M44" s="175"/>
      <c r="N44" s="175">
        <f>'実質公債費比率（分子）の構造'!O$50</f>
        <v>331</v>
      </c>
      <c r="O44" s="175"/>
      <c r="P44" s="175"/>
    </row>
    <row r="45" spans="1:16" x14ac:dyDescent="0.2">
      <c r="A45" s="175" t="s">
        <v>68</v>
      </c>
      <c r="B45" s="175" t="str">
        <f>'実質公債費比率（分子）の構造'!K$49</f>
        <v>-</v>
      </c>
      <c r="C45" s="175"/>
      <c r="D45" s="175"/>
      <c r="E45" s="175" t="str">
        <f>'実質公債費比率（分子）の構造'!L$49</f>
        <v>-</v>
      </c>
      <c r="F45" s="175"/>
      <c r="G45" s="175"/>
      <c r="H45" s="175" t="str">
        <f>'実質公債費比率（分子）の構造'!M$49</f>
        <v>-</v>
      </c>
      <c r="I45" s="175"/>
      <c r="J45" s="175"/>
      <c r="K45" s="175" t="str">
        <f>'実質公債費比率（分子）の構造'!N$49</f>
        <v>-</v>
      </c>
      <c r="L45" s="175"/>
      <c r="M45" s="175"/>
      <c r="N45" s="175" t="str">
        <f>'実質公債費比率（分子）の構造'!O$49</f>
        <v>-</v>
      </c>
      <c r="O45" s="175"/>
      <c r="P45" s="175"/>
    </row>
    <row r="46" spans="1:16" x14ac:dyDescent="0.2">
      <c r="A46" s="175" t="s">
        <v>69</v>
      </c>
      <c r="B46" s="175">
        <f>'実質公債費比率（分子）の構造'!K$48</f>
        <v>2424</v>
      </c>
      <c r="C46" s="175"/>
      <c r="D46" s="175"/>
      <c r="E46" s="175">
        <f>'実質公債費比率（分子）の構造'!L$48</f>
        <v>2204</v>
      </c>
      <c r="F46" s="175"/>
      <c r="G46" s="175"/>
      <c r="H46" s="175">
        <f>'実質公債費比率（分子）の構造'!M$48</f>
        <v>1922</v>
      </c>
      <c r="I46" s="175"/>
      <c r="J46" s="175"/>
      <c r="K46" s="175">
        <f>'実質公債費比率（分子）の構造'!N$48</f>
        <v>1326</v>
      </c>
      <c r="L46" s="175"/>
      <c r="M46" s="175"/>
      <c r="N46" s="175">
        <f>'実質公債費比率（分子）の構造'!O$48</f>
        <v>2500</v>
      </c>
      <c r="O46" s="175"/>
      <c r="P46" s="175"/>
    </row>
    <row r="47" spans="1:16" x14ac:dyDescent="0.2">
      <c r="A47" s="175" t="s">
        <v>70</v>
      </c>
      <c r="B47" s="175">
        <f>'実質公債費比率（分子）の構造'!K$47</f>
        <v>50</v>
      </c>
      <c r="C47" s="175"/>
      <c r="D47" s="175"/>
      <c r="E47" s="175">
        <f>'実質公債費比率（分子）の構造'!L$47</f>
        <v>33</v>
      </c>
      <c r="F47" s="175"/>
      <c r="G47" s="175"/>
      <c r="H47" s="175">
        <f>'実質公債費比率（分子）の構造'!M$47</f>
        <v>17</v>
      </c>
      <c r="I47" s="175"/>
      <c r="J47" s="175"/>
      <c r="K47" s="175" t="str">
        <f>'実質公債費比率（分子）の構造'!N$47</f>
        <v>-</v>
      </c>
      <c r="L47" s="175"/>
      <c r="M47" s="175"/>
      <c r="N47" s="175" t="str">
        <f>'実質公債費比率（分子）の構造'!O$47</f>
        <v>-</v>
      </c>
      <c r="O47" s="175"/>
      <c r="P47" s="175"/>
    </row>
    <row r="48" spans="1:16" x14ac:dyDescent="0.2">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72</v>
      </c>
      <c r="B49" s="175">
        <f>'実質公債費比率（分子）の構造'!K$45</f>
        <v>15228</v>
      </c>
      <c r="C49" s="175"/>
      <c r="D49" s="175"/>
      <c r="E49" s="175">
        <f>'実質公債費比率（分子）の構造'!L$45</f>
        <v>15450</v>
      </c>
      <c r="F49" s="175"/>
      <c r="G49" s="175"/>
      <c r="H49" s="175">
        <f>'実質公債費比率（分子）の構造'!M$45</f>
        <v>14515</v>
      </c>
      <c r="I49" s="175"/>
      <c r="J49" s="175"/>
      <c r="K49" s="175">
        <f>'実質公債費比率（分子）の構造'!N$45</f>
        <v>13618</v>
      </c>
      <c r="L49" s="175"/>
      <c r="M49" s="175"/>
      <c r="N49" s="175">
        <f>'実質公債費比率（分子）の構造'!O$45</f>
        <v>12943</v>
      </c>
      <c r="O49" s="175"/>
      <c r="P49" s="175"/>
    </row>
    <row r="50" spans="1:16" x14ac:dyDescent="0.2">
      <c r="A50" s="175" t="s">
        <v>73</v>
      </c>
      <c r="B50" s="175" t="e">
        <f>NA()</f>
        <v>#N/A</v>
      </c>
      <c r="C50" s="175">
        <f>IF(ISNUMBER('実質公債費比率（分子）の構造'!K$53),'実質公債費比率（分子）の構造'!K$53,NA())</f>
        <v>4555</v>
      </c>
      <c r="D50" s="175" t="e">
        <f>NA()</f>
        <v>#N/A</v>
      </c>
      <c r="E50" s="175" t="e">
        <f>NA()</f>
        <v>#N/A</v>
      </c>
      <c r="F50" s="175">
        <f>IF(ISNUMBER('実質公債費比率（分子）の構造'!L$53),'実質公債費比率（分子）の構造'!L$53,NA())</f>
        <v>4026</v>
      </c>
      <c r="G50" s="175" t="e">
        <f>NA()</f>
        <v>#N/A</v>
      </c>
      <c r="H50" s="175" t="e">
        <f>NA()</f>
        <v>#N/A</v>
      </c>
      <c r="I50" s="175">
        <f>IF(ISNUMBER('実質公債費比率（分子）の構造'!M$53),'実質公債費比率（分子）の構造'!M$53,NA())</f>
        <v>3626</v>
      </c>
      <c r="J50" s="175" t="e">
        <f>NA()</f>
        <v>#N/A</v>
      </c>
      <c r="K50" s="175" t="e">
        <f>NA()</f>
        <v>#N/A</v>
      </c>
      <c r="L50" s="175">
        <f>IF(ISNUMBER('実質公債費比率（分子）の構造'!N$53),'実質公債費比率（分子）の構造'!N$53,NA())</f>
        <v>3948</v>
      </c>
      <c r="M50" s="175" t="e">
        <f>NA()</f>
        <v>#N/A</v>
      </c>
      <c r="N50" s="175" t="e">
        <f>NA()</f>
        <v>#N/A</v>
      </c>
      <c r="O50" s="175">
        <f>IF(ISNUMBER('実質公債費比率（分子）の構造'!O$53),'実質公債費比率（分子）の構造'!O$53,NA())</f>
        <v>3572</v>
      </c>
      <c r="P50" s="175" t="e">
        <f>NA()</f>
        <v>#N/A</v>
      </c>
    </row>
    <row r="53" spans="1:16" x14ac:dyDescent="0.2">
      <c r="A53" s="143" t="s">
        <v>74</v>
      </c>
    </row>
    <row r="54" spans="1:16" x14ac:dyDescent="0.2">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2">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x14ac:dyDescent="0.2">
      <c r="A56" s="174" t="s">
        <v>45</v>
      </c>
      <c r="B56" s="174"/>
      <c r="C56" s="174"/>
      <c r="D56" s="174">
        <f>'将来負担比率（分子）の構造'!I$52</f>
        <v>106164</v>
      </c>
      <c r="E56" s="174"/>
      <c r="F56" s="174"/>
      <c r="G56" s="174">
        <f>'将来負担比率（分子）の構造'!J$52</f>
        <v>103267</v>
      </c>
      <c r="H56" s="174"/>
      <c r="I56" s="174"/>
      <c r="J56" s="174">
        <f>'将来負担比率（分子）の構造'!K$52</f>
        <v>100852</v>
      </c>
      <c r="K56" s="174"/>
      <c r="L56" s="174"/>
      <c r="M56" s="174">
        <f>'将来負担比率（分子）の構造'!L$52</f>
        <v>101246</v>
      </c>
      <c r="N56" s="174"/>
      <c r="O56" s="174"/>
      <c r="P56" s="174">
        <f>'将来負担比率（分子）の構造'!M$52</f>
        <v>98160</v>
      </c>
    </row>
    <row r="57" spans="1:16" x14ac:dyDescent="0.2">
      <c r="A57" s="174" t="s">
        <v>44</v>
      </c>
      <c r="B57" s="174"/>
      <c r="C57" s="174"/>
      <c r="D57" s="174">
        <f>'将来負担比率（分子）の構造'!I$51</f>
        <v>17840</v>
      </c>
      <c r="E57" s="174"/>
      <c r="F57" s="174"/>
      <c r="G57" s="174">
        <f>'将来負担比率（分子）の構造'!J$51</f>
        <v>17254</v>
      </c>
      <c r="H57" s="174"/>
      <c r="I57" s="174"/>
      <c r="J57" s="174">
        <f>'将来負担比率（分子）の構造'!K$51</f>
        <v>16104</v>
      </c>
      <c r="K57" s="174"/>
      <c r="L57" s="174"/>
      <c r="M57" s="174">
        <f>'将来負担比率（分子）の構造'!L$51</f>
        <v>15642</v>
      </c>
      <c r="N57" s="174"/>
      <c r="O57" s="174"/>
      <c r="P57" s="174">
        <f>'将来負担比率（分子）の構造'!M$51</f>
        <v>16029</v>
      </c>
    </row>
    <row r="58" spans="1:16" x14ac:dyDescent="0.2">
      <c r="A58" s="174" t="s">
        <v>43</v>
      </c>
      <c r="B58" s="174"/>
      <c r="C58" s="174"/>
      <c r="D58" s="174">
        <f>'将来負担比率（分子）の構造'!I$50</f>
        <v>48620</v>
      </c>
      <c r="E58" s="174"/>
      <c r="F58" s="174"/>
      <c r="G58" s="174">
        <f>'将来負担比率（分子）の構造'!J$50</f>
        <v>43073</v>
      </c>
      <c r="H58" s="174"/>
      <c r="I58" s="174"/>
      <c r="J58" s="174">
        <f>'将来負担比率（分子）の構造'!K$50</f>
        <v>39534</v>
      </c>
      <c r="K58" s="174"/>
      <c r="L58" s="174"/>
      <c r="M58" s="174">
        <f>'将来負担比率（分子）の構造'!L$50</f>
        <v>41001</v>
      </c>
      <c r="N58" s="174"/>
      <c r="O58" s="174"/>
      <c r="P58" s="174">
        <f>'将来負担比率（分子）の構造'!M$50</f>
        <v>37917</v>
      </c>
    </row>
    <row r="59" spans="1:16" x14ac:dyDescent="0.2">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38</v>
      </c>
      <c r="B61" s="174">
        <f>'将来負担比率（分子）の構造'!I$46</f>
        <v>25</v>
      </c>
      <c r="C61" s="174"/>
      <c r="D61" s="174"/>
      <c r="E61" s="174">
        <f>'将来負担比率（分子）の構造'!J$46</f>
        <v>20</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37</v>
      </c>
      <c r="B62" s="174">
        <f>'将来負担比率（分子）の構造'!I$45</f>
        <v>23738</v>
      </c>
      <c r="C62" s="174"/>
      <c r="D62" s="174"/>
      <c r="E62" s="174">
        <f>'将来負担比率（分子）の構造'!J$45</f>
        <v>23449</v>
      </c>
      <c r="F62" s="174"/>
      <c r="G62" s="174"/>
      <c r="H62" s="174">
        <f>'将来負担比率（分子）の構造'!K$45</f>
        <v>23039</v>
      </c>
      <c r="I62" s="174"/>
      <c r="J62" s="174"/>
      <c r="K62" s="174">
        <f>'将来負担比率（分子）の構造'!L$45</f>
        <v>22677</v>
      </c>
      <c r="L62" s="174"/>
      <c r="M62" s="174"/>
      <c r="N62" s="174">
        <f>'将来負担比率（分子）の構造'!M$45</f>
        <v>22225</v>
      </c>
      <c r="O62" s="174"/>
      <c r="P62" s="174"/>
    </row>
    <row r="63" spans="1:16" x14ac:dyDescent="0.2">
      <c r="A63" s="174" t="s">
        <v>36</v>
      </c>
      <c r="B63" s="174" t="str">
        <f>'将来負担比率（分子）の構造'!I$44</f>
        <v>-</v>
      </c>
      <c r="C63" s="174"/>
      <c r="D63" s="174"/>
      <c r="E63" s="174" t="str">
        <f>'将来負担比率（分子）の構造'!J$44</f>
        <v>-</v>
      </c>
      <c r="F63" s="174"/>
      <c r="G63" s="174"/>
      <c r="H63" s="174" t="str">
        <f>'将来負担比率（分子）の構造'!K$44</f>
        <v>-</v>
      </c>
      <c r="I63" s="174"/>
      <c r="J63" s="174"/>
      <c r="K63" s="174" t="str">
        <f>'将来負担比率（分子）の構造'!L$44</f>
        <v>-</v>
      </c>
      <c r="L63" s="174"/>
      <c r="M63" s="174"/>
      <c r="N63" s="174" t="str">
        <f>'将来負担比率（分子）の構造'!M$44</f>
        <v>-</v>
      </c>
      <c r="O63" s="174"/>
      <c r="P63" s="174"/>
    </row>
    <row r="64" spans="1:16" x14ac:dyDescent="0.2">
      <c r="A64" s="174" t="s">
        <v>35</v>
      </c>
      <c r="B64" s="174">
        <f>'将来負担比率（分子）の構造'!I$43</f>
        <v>23700</v>
      </c>
      <c r="C64" s="174"/>
      <c r="D64" s="174"/>
      <c r="E64" s="174">
        <f>'将来負担比率（分子）の構造'!J$43</f>
        <v>20511</v>
      </c>
      <c r="F64" s="174"/>
      <c r="G64" s="174"/>
      <c r="H64" s="174">
        <f>'将来負担比率（分子）の構造'!K$43</f>
        <v>16153</v>
      </c>
      <c r="I64" s="174"/>
      <c r="J64" s="174"/>
      <c r="K64" s="174">
        <f>'将来負担比率（分子）の構造'!L$43</f>
        <v>13823</v>
      </c>
      <c r="L64" s="174"/>
      <c r="M64" s="174"/>
      <c r="N64" s="174">
        <f>'将来負担比率（分子）の構造'!M$43</f>
        <v>14232</v>
      </c>
      <c r="O64" s="174"/>
      <c r="P64" s="174"/>
    </row>
    <row r="65" spans="1:16" x14ac:dyDescent="0.2">
      <c r="A65" s="174" t="s">
        <v>34</v>
      </c>
      <c r="B65" s="174">
        <f>'将来負担比率（分子）の構造'!I$42</f>
        <v>8862</v>
      </c>
      <c r="C65" s="174"/>
      <c r="D65" s="174"/>
      <c r="E65" s="174">
        <f>'将来負担比率（分子）の構造'!J$42</f>
        <v>7999</v>
      </c>
      <c r="F65" s="174"/>
      <c r="G65" s="174"/>
      <c r="H65" s="174">
        <f>'将来負担比率（分子）の構造'!K$42</f>
        <v>8338</v>
      </c>
      <c r="I65" s="174"/>
      <c r="J65" s="174"/>
      <c r="K65" s="174">
        <f>'将来負担比率（分子）の構造'!L$42</f>
        <v>8887</v>
      </c>
      <c r="L65" s="174"/>
      <c r="M65" s="174"/>
      <c r="N65" s="174">
        <f>'将来負担比率（分子）の構造'!M$42</f>
        <v>12461</v>
      </c>
      <c r="O65" s="174"/>
      <c r="P65" s="174"/>
    </row>
    <row r="66" spans="1:16" x14ac:dyDescent="0.2">
      <c r="A66" s="174" t="s">
        <v>33</v>
      </c>
      <c r="B66" s="174">
        <f>'将来負担比率（分子）の構造'!I$41</f>
        <v>110876</v>
      </c>
      <c r="C66" s="174"/>
      <c r="D66" s="174"/>
      <c r="E66" s="174">
        <f>'将来負担比率（分子）の構造'!J$41</f>
        <v>111645</v>
      </c>
      <c r="F66" s="174"/>
      <c r="G66" s="174"/>
      <c r="H66" s="174">
        <f>'将来負担比率（分子）の構造'!K$41</f>
        <v>118218</v>
      </c>
      <c r="I66" s="174"/>
      <c r="J66" s="174"/>
      <c r="K66" s="174">
        <f>'将来負担比率（分子）の構造'!L$41</f>
        <v>131038</v>
      </c>
      <c r="L66" s="174"/>
      <c r="M66" s="174"/>
      <c r="N66" s="174">
        <f>'将来負担比率（分子）の構造'!M$41</f>
        <v>144322</v>
      </c>
      <c r="O66" s="174"/>
      <c r="P66" s="174"/>
    </row>
    <row r="67" spans="1:16" x14ac:dyDescent="0.2">
      <c r="A67" s="174" t="s">
        <v>77</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30</v>
      </c>
      <c r="G67" s="174" t="e">
        <f>NA()</f>
        <v>#N/A</v>
      </c>
      <c r="H67" s="174" t="e">
        <f>NA()</f>
        <v>#N/A</v>
      </c>
      <c r="I67" s="174">
        <f>IF(ISNUMBER('将来負担比率（分子）の構造'!K$53), IF('将来負担比率（分子）の構造'!K$53 &lt; 0, 0, '将来負担比率（分子）の構造'!K$53), NA())</f>
        <v>9258</v>
      </c>
      <c r="J67" s="174" t="e">
        <f>NA()</f>
        <v>#N/A</v>
      </c>
      <c r="K67" s="174" t="e">
        <f>NA()</f>
        <v>#N/A</v>
      </c>
      <c r="L67" s="174">
        <f>IF(ISNUMBER('将来負担比率（分子）の構造'!L$53), IF('将来負担比率（分子）の構造'!L$53 &lt; 0, 0, '将来負担比率（分子）の構造'!L$53), NA())</f>
        <v>18536</v>
      </c>
      <c r="M67" s="174" t="e">
        <f>NA()</f>
        <v>#N/A</v>
      </c>
      <c r="N67" s="174" t="e">
        <f>NA()</f>
        <v>#N/A</v>
      </c>
      <c r="O67" s="174">
        <f>IF(ISNUMBER('将来負担比率（分子）の構造'!M$53), IF('将来負担比率（分子）の構造'!M$53 &lt; 0, 0, '将来負担比率（分子）の構造'!M$53), NA())</f>
        <v>41134</v>
      </c>
      <c r="P67" s="174" t="e">
        <f>NA()</f>
        <v>#N/A</v>
      </c>
    </row>
    <row r="70" spans="1:16" x14ac:dyDescent="0.2">
      <c r="A70" s="176" t="s">
        <v>78</v>
      </c>
      <c r="B70" s="176"/>
      <c r="C70" s="176"/>
      <c r="D70" s="176"/>
      <c r="E70" s="176"/>
      <c r="F70" s="176"/>
    </row>
    <row r="71" spans="1:16" x14ac:dyDescent="0.2">
      <c r="A71" s="177"/>
      <c r="B71" s="177" t="str">
        <f>基金残高に係る経年分析!F54</f>
        <v>R02</v>
      </c>
      <c r="C71" s="177" t="str">
        <f>基金残高に係る経年分析!G54</f>
        <v>R03</v>
      </c>
      <c r="D71" s="177" t="str">
        <f>基金残高に係る経年分析!H54</f>
        <v>R04</v>
      </c>
    </row>
    <row r="72" spans="1:16" x14ac:dyDescent="0.2">
      <c r="A72" s="177" t="s">
        <v>79</v>
      </c>
      <c r="B72" s="178">
        <f>基金残高に係る経年分析!F55</f>
        <v>13565</v>
      </c>
      <c r="C72" s="178">
        <f>基金残高に係る経年分析!G55</f>
        <v>14482</v>
      </c>
      <c r="D72" s="178">
        <f>基金残高に係る経年分析!H55</f>
        <v>13003</v>
      </c>
    </row>
    <row r="73" spans="1:16" x14ac:dyDescent="0.2">
      <c r="A73" s="177" t="s">
        <v>80</v>
      </c>
      <c r="B73" s="178">
        <f>基金残高に係る経年分析!F56</f>
        <v>3415</v>
      </c>
      <c r="C73" s="178">
        <f>基金残高に係る経年分析!G56</f>
        <v>5124</v>
      </c>
      <c r="D73" s="178">
        <f>基金残高に係る経年分析!H56</f>
        <v>6123</v>
      </c>
    </row>
    <row r="74" spans="1:16" x14ac:dyDescent="0.2">
      <c r="A74" s="177" t="s">
        <v>81</v>
      </c>
      <c r="B74" s="178">
        <f>基金残高に係る経年分析!F57</f>
        <v>18159</v>
      </c>
      <c r="C74" s="178">
        <f>基金残高に係る経年分析!G57</f>
        <v>15306</v>
      </c>
      <c r="D74" s="178">
        <f>基金残高に係る経年分析!H57</f>
        <v>11332</v>
      </c>
    </row>
  </sheetData>
  <sheetProtection algorithmName="SHA-512" hashValue="pb1DeKifbsVSqBXXj0efMtPcE60Md4l8C3jB31MacayoVW+bgPdcGxiyIo6jHP5KodVd6STdqPgPMXRTuO62bA==" saltValue="6A/YcAGL77VibhyLXEt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P1" zoomScale="115" zoomScaleNormal="115" workbookViewId="0">
      <selection activeCell="DL36" sqref="DL36:DV36"/>
    </sheetView>
  </sheetViews>
  <sheetFormatPr defaultColWidth="0" defaultRowHeight="11.25" customHeight="1" zeroHeight="1" x14ac:dyDescent="0.2"/>
  <cols>
    <col min="1" max="1" width="1.6328125" style="213" customWidth="1"/>
    <col min="2" max="2" width="2.36328125" style="213" customWidth="1"/>
    <col min="3" max="16" width="2.6328125" style="213" customWidth="1"/>
    <col min="17" max="17" width="2.36328125" style="213" customWidth="1"/>
    <col min="18" max="95" width="1.6328125" style="213" customWidth="1"/>
    <col min="96" max="133" width="1.6328125" style="225" customWidth="1"/>
    <col min="134" max="143" width="1.6328125" style="213" customWidth="1"/>
    <col min="144" max="16384" width="0" style="213" hidden="1"/>
  </cols>
  <sheetData>
    <row r="1" spans="2:143" ht="22.5" customHeight="1" thickBot="1" x14ac:dyDescent="0.25">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01" t="s">
        <v>216</v>
      </c>
      <c r="DI1" s="602"/>
      <c r="DJ1" s="602"/>
      <c r="DK1" s="602"/>
      <c r="DL1" s="602"/>
      <c r="DM1" s="602"/>
      <c r="DN1" s="603"/>
      <c r="DO1" s="213"/>
      <c r="DP1" s="601" t="s">
        <v>217</v>
      </c>
      <c r="DQ1" s="602"/>
      <c r="DR1" s="602"/>
      <c r="DS1" s="602"/>
      <c r="DT1" s="602"/>
      <c r="DU1" s="602"/>
      <c r="DV1" s="602"/>
      <c r="DW1" s="602"/>
      <c r="DX1" s="602"/>
      <c r="DY1" s="602"/>
      <c r="DZ1" s="602"/>
      <c r="EA1" s="602"/>
      <c r="EB1" s="602"/>
      <c r="EC1" s="603"/>
      <c r="ED1" s="212"/>
      <c r="EE1" s="212"/>
      <c r="EF1" s="212"/>
      <c r="EG1" s="212"/>
      <c r="EH1" s="212"/>
      <c r="EI1" s="212"/>
      <c r="EJ1" s="212"/>
      <c r="EK1" s="212"/>
      <c r="EL1" s="212"/>
      <c r="EM1" s="212"/>
    </row>
    <row r="2" spans="2:143" ht="22.5" customHeight="1" x14ac:dyDescent="0.2">
      <c r="B2" s="214" t="s">
        <v>218</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2">
      <c r="B3" s="604" t="s">
        <v>219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220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4" t="s">
        <v>221</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2">
      <c r="B4" s="604" t="s">
        <v>1</v>
      </c>
      <c r="C4" s="605"/>
      <c r="D4" s="605"/>
      <c r="E4" s="605"/>
      <c r="F4" s="605"/>
      <c r="G4" s="605"/>
      <c r="H4" s="605"/>
      <c r="I4" s="605"/>
      <c r="J4" s="605"/>
      <c r="K4" s="605"/>
      <c r="L4" s="605"/>
      <c r="M4" s="605"/>
      <c r="N4" s="605"/>
      <c r="O4" s="605"/>
      <c r="P4" s="605"/>
      <c r="Q4" s="606"/>
      <c r="R4" s="604" t="s">
        <v>222</v>
      </c>
      <c r="S4" s="605"/>
      <c r="T4" s="605"/>
      <c r="U4" s="605"/>
      <c r="V4" s="605"/>
      <c r="W4" s="605"/>
      <c r="X4" s="605"/>
      <c r="Y4" s="606"/>
      <c r="Z4" s="604" t="s">
        <v>223</v>
      </c>
      <c r="AA4" s="605"/>
      <c r="AB4" s="605"/>
      <c r="AC4" s="606"/>
      <c r="AD4" s="604" t="s">
        <v>224</v>
      </c>
      <c r="AE4" s="605"/>
      <c r="AF4" s="605"/>
      <c r="AG4" s="605"/>
      <c r="AH4" s="605"/>
      <c r="AI4" s="605"/>
      <c r="AJ4" s="605"/>
      <c r="AK4" s="606"/>
      <c r="AL4" s="604" t="s">
        <v>223</v>
      </c>
      <c r="AM4" s="605"/>
      <c r="AN4" s="605"/>
      <c r="AO4" s="606"/>
      <c r="AP4" s="607" t="s">
        <v>225</v>
      </c>
      <c r="AQ4" s="607"/>
      <c r="AR4" s="607"/>
      <c r="AS4" s="607"/>
      <c r="AT4" s="607"/>
      <c r="AU4" s="607"/>
      <c r="AV4" s="607"/>
      <c r="AW4" s="607"/>
      <c r="AX4" s="607"/>
      <c r="AY4" s="607"/>
      <c r="AZ4" s="607"/>
      <c r="BA4" s="607"/>
      <c r="BB4" s="607"/>
      <c r="BC4" s="607"/>
      <c r="BD4" s="607"/>
      <c r="BE4" s="607"/>
      <c r="BF4" s="607"/>
      <c r="BG4" s="607" t="s">
        <v>226</v>
      </c>
      <c r="BH4" s="607"/>
      <c r="BI4" s="607"/>
      <c r="BJ4" s="607"/>
      <c r="BK4" s="607"/>
      <c r="BL4" s="607"/>
      <c r="BM4" s="607"/>
      <c r="BN4" s="607"/>
      <c r="BO4" s="607" t="s">
        <v>223</v>
      </c>
      <c r="BP4" s="607"/>
      <c r="BQ4" s="607"/>
      <c r="BR4" s="607"/>
      <c r="BS4" s="607" t="s">
        <v>227</v>
      </c>
      <c r="BT4" s="607"/>
      <c r="BU4" s="607"/>
      <c r="BV4" s="607"/>
      <c r="BW4" s="607"/>
      <c r="BX4" s="607"/>
      <c r="BY4" s="607"/>
      <c r="BZ4" s="607"/>
      <c r="CA4" s="607"/>
      <c r="CB4" s="607"/>
      <c r="CD4" s="604" t="s">
        <v>228</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ht="11.25" customHeight="1" x14ac:dyDescent="0.2">
      <c r="B5" s="608" t="s">
        <v>229</v>
      </c>
      <c r="C5" s="609"/>
      <c r="D5" s="609"/>
      <c r="E5" s="609"/>
      <c r="F5" s="609"/>
      <c r="G5" s="609"/>
      <c r="H5" s="609"/>
      <c r="I5" s="609"/>
      <c r="J5" s="609"/>
      <c r="K5" s="609"/>
      <c r="L5" s="609"/>
      <c r="M5" s="609"/>
      <c r="N5" s="609"/>
      <c r="O5" s="609"/>
      <c r="P5" s="609"/>
      <c r="Q5" s="610"/>
      <c r="R5" s="611">
        <v>93175820</v>
      </c>
      <c r="S5" s="612"/>
      <c r="T5" s="612"/>
      <c r="U5" s="612"/>
      <c r="V5" s="612"/>
      <c r="W5" s="612"/>
      <c r="X5" s="612"/>
      <c r="Y5" s="613"/>
      <c r="Z5" s="614">
        <v>34.700000000000003</v>
      </c>
      <c r="AA5" s="614"/>
      <c r="AB5" s="614"/>
      <c r="AC5" s="614"/>
      <c r="AD5" s="615">
        <v>87732126</v>
      </c>
      <c r="AE5" s="615"/>
      <c r="AF5" s="615"/>
      <c r="AG5" s="615"/>
      <c r="AH5" s="615"/>
      <c r="AI5" s="615"/>
      <c r="AJ5" s="615"/>
      <c r="AK5" s="615"/>
      <c r="AL5" s="616">
        <v>81</v>
      </c>
      <c r="AM5" s="617"/>
      <c r="AN5" s="617"/>
      <c r="AO5" s="618"/>
      <c r="AP5" s="608" t="s">
        <v>230</v>
      </c>
      <c r="AQ5" s="609"/>
      <c r="AR5" s="609"/>
      <c r="AS5" s="609"/>
      <c r="AT5" s="609"/>
      <c r="AU5" s="609"/>
      <c r="AV5" s="609"/>
      <c r="AW5" s="609"/>
      <c r="AX5" s="609"/>
      <c r="AY5" s="609"/>
      <c r="AZ5" s="609"/>
      <c r="BA5" s="609"/>
      <c r="BB5" s="609"/>
      <c r="BC5" s="609"/>
      <c r="BD5" s="609"/>
      <c r="BE5" s="609"/>
      <c r="BF5" s="610"/>
      <c r="BG5" s="622">
        <v>84141594</v>
      </c>
      <c r="BH5" s="623"/>
      <c r="BI5" s="623"/>
      <c r="BJ5" s="623"/>
      <c r="BK5" s="623"/>
      <c r="BL5" s="623"/>
      <c r="BM5" s="623"/>
      <c r="BN5" s="624"/>
      <c r="BO5" s="625">
        <v>90.3</v>
      </c>
      <c r="BP5" s="625"/>
      <c r="BQ5" s="625"/>
      <c r="BR5" s="625"/>
      <c r="BS5" s="626">
        <v>1930063</v>
      </c>
      <c r="BT5" s="626"/>
      <c r="BU5" s="626"/>
      <c r="BV5" s="626"/>
      <c r="BW5" s="626"/>
      <c r="BX5" s="626"/>
      <c r="BY5" s="626"/>
      <c r="BZ5" s="626"/>
      <c r="CA5" s="626"/>
      <c r="CB5" s="630"/>
      <c r="CD5" s="604" t="s">
        <v>225</v>
      </c>
      <c r="CE5" s="605"/>
      <c r="CF5" s="605"/>
      <c r="CG5" s="605"/>
      <c r="CH5" s="605"/>
      <c r="CI5" s="605"/>
      <c r="CJ5" s="605"/>
      <c r="CK5" s="605"/>
      <c r="CL5" s="605"/>
      <c r="CM5" s="605"/>
      <c r="CN5" s="605"/>
      <c r="CO5" s="605"/>
      <c r="CP5" s="605"/>
      <c r="CQ5" s="606"/>
      <c r="CR5" s="604" t="s">
        <v>231</v>
      </c>
      <c r="CS5" s="605"/>
      <c r="CT5" s="605"/>
      <c r="CU5" s="605"/>
      <c r="CV5" s="605"/>
      <c r="CW5" s="605"/>
      <c r="CX5" s="605"/>
      <c r="CY5" s="606"/>
      <c r="CZ5" s="604" t="s">
        <v>223</v>
      </c>
      <c r="DA5" s="605"/>
      <c r="DB5" s="605"/>
      <c r="DC5" s="606"/>
      <c r="DD5" s="604" t="s">
        <v>232</v>
      </c>
      <c r="DE5" s="605"/>
      <c r="DF5" s="605"/>
      <c r="DG5" s="605"/>
      <c r="DH5" s="605"/>
      <c r="DI5" s="605"/>
      <c r="DJ5" s="605"/>
      <c r="DK5" s="605"/>
      <c r="DL5" s="605"/>
      <c r="DM5" s="605"/>
      <c r="DN5" s="605"/>
      <c r="DO5" s="605"/>
      <c r="DP5" s="606"/>
      <c r="DQ5" s="604" t="s">
        <v>233</v>
      </c>
      <c r="DR5" s="605"/>
      <c r="DS5" s="605"/>
      <c r="DT5" s="605"/>
      <c r="DU5" s="605"/>
      <c r="DV5" s="605"/>
      <c r="DW5" s="605"/>
      <c r="DX5" s="605"/>
      <c r="DY5" s="605"/>
      <c r="DZ5" s="605"/>
      <c r="EA5" s="605"/>
      <c r="EB5" s="605"/>
      <c r="EC5" s="606"/>
    </row>
    <row r="6" spans="2:143" ht="11.25" customHeight="1" x14ac:dyDescent="0.2">
      <c r="B6" s="619" t="s">
        <v>234</v>
      </c>
      <c r="C6" s="620"/>
      <c r="D6" s="620"/>
      <c r="E6" s="620"/>
      <c r="F6" s="620"/>
      <c r="G6" s="620"/>
      <c r="H6" s="620"/>
      <c r="I6" s="620"/>
      <c r="J6" s="620"/>
      <c r="K6" s="620"/>
      <c r="L6" s="620"/>
      <c r="M6" s="620"/>
      <c r="N6" s="620"/>
      <c r="O6" s="620"/>
      <c r="P6" s="620"/>
      <c r="Q6" s="621"/>
      <c r="R6" s="622">
        <v>1337103</v>
      </c>
      <c r="S6" s="623"/>
      <c r="T6" s="623"/>
      <c r="U6" s="623"/>
      <c r="V6" s="623"/>
      <c r="W6" s="623"/>
      <c r="X6" s="623"/>
      <c r="Y6" s="624"/>
      <c r="Z6" s="625">
        <v>0.5</v>
      </c>
      <c r="AA6" s="625"/>
      <c r="AB6" s="625"/>
      <c r="AC6" s="625"/>
      <c r="AD6" s="626">
        <v>1337103</v>
      </c>
      <c r="AE6" s="626"/>
      <c r="AF6" s="626"/>
      <c r="AG6" s="626"/>
      <c r="AH6" s="626"/>
      <c r="AI6" s="626"/>
      <c r="AJ6" s="626"/>
      <c r="AK6" s="626"/>
      <c r="AL6" s="627">
        <v>1.2</v>
      </c>
      <c r="AM6" s="628"/>
      <c r="AN6" s="628"/>
      <c r="AO6" s="629"/>
      <c r="AP6" s="619" t="s">
        <v>235</v>
      </c>
      <c r="AQ6" s="620"/>
      <c r="AR6" s="620"/>
      <c r="AS6" s="620"/>
      <c r="AT6" s="620"/>
      <c r="AU6" s="620"/>
      <c r="AV6" s="620"/>
      <c r="AW6" s="620"/>
      <c r="AX6" s="620"/>
      <c r="AY6" s="620"/>
      <c r="AZ6" s="620"/>
      <c r="BA6" s="620"/>
      <c r="BB6" s="620"/>
      <c r="BC6" s="620"/>
      <c r="BD6" s="620"/>
      <c r="BE6" s="620"/>
      <c r="BF6" s="621"/>
      <c r="BG6" s="622">
        <v>84141594</v>
      </c>
      <c r="BH6" s="623"/>
      <c r="BI6" s="623"/>
      <c r="BJ6" s="623"/>
      <c r="BK6" s="623"/>
      <c r="BL6" s="623"/>
      <c r="BM6" s="623"/>
      <c r="BN6" s="624"/>
      <c r="BO6" s="625">
        <v>90.3</v>
      </c>
      <c r="BP6" s="625"/>
      <c r="BQ6" s="625"/>
      <c r="BR6" s="625"/>
      <c r="BS6" s="626">
        <v>1930063</v>
      </c>
      <c r="BT6" s="626"/>
      <c r="BU6" s="626"/>
      <c r="BV6" s="626"/>
      <c r="BW6" s="626"/>
      <c r="BX6" s="626"/>
      <c r="BY6" s="626"/>
      <c r="BZ6" s="626"/>
      <c r="CA6" s="626"/>
      <c r="CB6" s="630"/>
      <c r="CD6" s="608" t="s">
        <v>236</v>
      </c>
      <c r="CE6" s="609"/>
      <c r="CF6" s="609"/>
      <c r="CG6" s="609"/>
      <c r="CH6" s="609"/>
      <c r="CI6" s="609"/>
      <c r="CJ6" s="609"/>
      <c r="CK6" s="609"/>
      <c r="CL6" s="609"/>
      <c r="CM6" s="609"/>
      <c r="CN6" s="609"/>
      <c r="CO6" s="609"/>
      <c r="CP6" s="609"/>
      <c r="CQ6" s="610"/>
      <c r="CR6" s="622">
        <v>862813</v>
      </c>
      <c r="CS6" s="623"/>
      <c r="CT6" s="623"/>
      <c r="CU6" s="623"/>
      <c r="CV6" s="623"/>
      <c r="CW6" s="623"/>
      <c r="CX6" s="623"/>
      <c r="CY6" s="624"/>
      <c r="CZ6" s="616">
        <v>0.3</v>
      </c>
      <c r="DA6" s="617"/>
      <c r="DB6" s="617"/>
      <c r="DC6" s="633"/>
      <c r="DD6" s="631" t="s">
        <v>138</v>
      </c>
      <c r="DE6" s="623"/>
      <c r="DF6" s="623"/>
      <c r="DG6" s="623"/>
      <c r="DH6" s="623"/>
      <c r="DI6" s="623"/>
      <c r="DJ6" s="623"/>
      <c r="DK6" s="623"/>
      <c r="DL6" s="623"/>
      <c r="DM6" s="623"/>
      <c r="DN6" s="623"/>
      <c r="DO6" s="623"/>
      <c r="DP6" s="624"/>
      <c r="DQ6" s="631">
        <v>862813</v>
      </c>
      <c r="DR6" s="623"/>
      <c r="DS6" s="623"/>
      <c r="DT6" s="623"/>
      <c r="DU6" s="623"/>
      <c r="DV6" s="623"/>
      <c r="DW6" s="623"/>
      <c r="DX6" s="623"/>
      <c r="DY6" s="623"/>
      <c r="DZ6" s="623"/>
      <c r="EA6" s="623"/>
      <c r="EB6" s="623"/>
      <c r="EC6" s="632"/>
    </row>
    <row r="7" spans="2:143" ht="11.25" customHeight="1" x14ac:dyDescent="0.2">
      <c r="B7" s="619" t="s">
        <v>237</v>
      </c>
      <c r="C7" s="620"/>
      <c r="D7" s="620"/>
      <c r="E7" s="620"/>
      <c r="F7" s="620"/>
      <c r="G7" s="620"/>
      <c r="H7" s="620"/>
      <c r="I7" s="620"/>
      <c r="J7" s="620"/>
      <c r="K7" s="620"/>
      <c r="L7" s="620"/>
      <c r="M7" s="620"/>
      <c r="N7" s="620"/>
      <c r="O7" s="620"/>
      <c r="P7" s="620"/>
      <c r="Q7" s="621"/>
      <c r="R7" s="622">
        <v>23963</v>
      </c>
      <c r="S7" s="623"/>
      <c r="T7" s="623"/>
      <c r="U7" s="623"/>
      <c r="V7" s="623"/>
      <c r="W7" s="623"/>
      <c r="X7" s="623"/>
      <c r="Y7" s="624"/>
      <c r="Z7" s="625">
        <v>0</v>
      </c>
      <c r="AA7" s="625"/>
      <c r="AB7" s="625"/>
      <c r="AC7" s="625"/>
      <c r="AD7" s="626">
        <v>23963</v>
      </c>
      <c r="AE7" s="626"/>
      <c r="AF7" s="626"/>
      <c r="AG7" s="626"/>
      <c r="AH7" s="626"/>
      <c r="AI7" s="626"/>
      <c r="AJ7" s="626"/>
      <c r="AK7" s="626"/>
      <c r="AL7" s="627">
        <v>0</v>
      </c>
      <c r="AM7" s="628"/>
      <c r="AN7" s="628"/>
      <c r="AO7" s="629"/>
      <c r="AP7" s="619" t="s">
        <v>238</v>
      </c>
      <c r="AQ7" s="620"/>
      <c r="AR7" s="620"/>
      <c r="AS7" s="620"/>
      <c r="AT7" s="620"/>
      <c r="AU7" s="620"/>
      <c r="AV7" s="620"/>
      <c r="AW7" s="620"/>
      <c r="AX7" s="620"/>
      <c r="AY7" s="620"/>
      <c r="AZ7" s="620"/>
      <c r="BA7" s="620"/>
      <c r="BB7" s="620"/>
      <c r="BC7" s="620"/>
      <c r="BD7" s="620"/>
      <c r="BE7" s="620"/>
      <c r="BF7" s="621"/>
      <c r="BG7" s="622">
        <v>42180832</v>
      </c>
      <c r="BH7" s="623"/>
      <c r="BI7" s="623"/>
      <c r="BJ7" s="623"/>
      <c r="BK7" s="623"/>
      <c r="BL7" s="623"/>
      <c r="BM7" s="623"/>
      <c r="BN7" s="624"/>
      <c r="BO7" s="625">
        <v>45.3</v>
      </c>
      <c r="BP7" s="625"/>
      <c r="BQ7" s="625"/>
      <c r="BR7" s="625"/>
      <c r="BS7" s="626">
        <v>1930063</v>
      </c>
      <c r="BT7" s="626"/>
      <c r="BU7" s="626"/>
      <c r="BV7" s="626"/>
      <c r="BW7" s="626"/>
      <c r="BX7" s="626"/>
      <c r="BY7" s="626"/>
      <c r="BZ7" s="626"/>
      <c r="CA7" s="626"/>
      <c r="CB7" s="630"/>
      <c r="CD7" s="619" t="s">
        <v>239</v>
      </c>
      <c r="CE7" s="620"/>
      <c r="CF7" s="620"/>
      <c r="CG7" s="620"/>
      <c r="CH7" s="620"/>
      <c r="CI7" s="620"/>
      <c r="CJ7" s="620"/>
      <c r="CK7" s="620"/>
      <c r="CL7" s="620"/>
      <c r="CM7" s="620"/>
      <c r="CN7" s="620"/>
      <c r="CO7" s="620"/>
      <c r="CP7" s="620"/>
      <c r="CQ7" s="621"/>
      <c r="CR7" s="622">
        <v>17140938</v>
      </c>
      <c r="CS7" s="623"/>
      <c r="CT7" s="623"/>
      <c r="CU7" s="623"/>
      <c r="CV7" s="623"/>
      <c r="CW7" s="623"/>
      <c r="CX7" s="623"/>
      <c r="CY7" s="624"/>
      <c r="CZ7" s="625">
        <v>6.6</v>
      </c>
      <c r="DA7" s="625"/>
      <c r="DB7" s="625"/>
      <c r="DC7" s="625"/>
      <c r="DD7" s="631">
        <v>565741</v>
      </c>
      <c r="DE7" s="623"/>
      <c r="DF7" s="623"/>
      <c r="DG7" s="623"/>
      <c r="DH7" s="623"/>
      <c r="DI7" s="623"/>
      <c r="DJ7" s="623"/>
      <c r="DK7" s="623"/>
      <c r="DL7" s="623"/>
      <c r="DM7" s="623"/>
      <c r="DN7" s="623"/>
      <c r="DO7" s="623"/>
      <c r="DP7" s="624"/>
      <c r="DQ7" s="631">
        <v>14291463</v>
      </c>
      <c r="DR7" s="623"/>
      <c r="DS7" s="623"/>
      <c r="DT7" s="623"/>
      <c r="DU7" s="623"/>
      <c r="DV7" s="623"/>
      <c r="DW7" s="623"/>
      <c r="DX7" s="623"/>
      <c r="DY7" s="623"/>
      <c r="DZ7" s="623"/>
      <c r="EA7" s="623"/>
      <c r="EB7" s="623"/>
      <c r="EC7" s="632"/>
    </row>
    <row r="8" spans="2:143" ht="11.25" customHeight="1" x14ac:dyDescent="0.2">
      <c r="B8" s="619" t="s">
        <v>240</v>
      </c>
      <c r="C8" s="620"/>
      <c r="D8" s="620"/>
      <c r="E8" s="620"/>
      <c r="F8" s="620"/>
      <c r="G8" s="620"/>
      <c r="H8" s="620"/>
      <c r="I8" s="620"/>
      <c r="J8" s="620"/>
      <c r="K8" s="620"/>
      <c r="L8" s="620"/>
      <c r="M8" s="620"/>
      <c r="N8" s="620"/>
      <c r="O8" s="620"/>
      <c r="P8" s="620"/>
      <c r="Q8" s="621"/>
      <c r="R8" s="622">
        <v>463269</v>
      </c>
      <c r="S8" s="623"/>
      <c r="T8" s="623"/>
      <c r="U8" s="623"/>
      <c r="V8" s="623"/>
      <c r="W8" s="623"/>
      <c r="X8" s="623"/>
      <c r="Y8" s="624"/>
      <c r="Z8" s="625">
        <v>0.2</v>
      </c>
      <c r="AA8" s="625"/>
      <c r="AB8" s="625"/>
      <c r="AC8" s="625"/>
      <c r="AD8" s="626">
        <v>463269</v>
      </c>
      <c r="AE8" s="626"/>
      <c r="AF8" s="626"/>
      <c r="AG8" s="626"/>
      <c r="AH8" s="626"/>
      <c r="AI8" s="626"/>
      <c r="AJ8" s="626"/>
      <c r="AK8" s="626"/>
      <c r="AL8" s="627">
        <v>0.4</v>
      </c>
      <c r="AM8" s="628"/>
      <c r="AN8" s="628"/>
      <c r="AO8" s="629"/>
      <c r="AP8" s="619" t="s">
        <v>241</v>
      </c>
      <c r="AQ8" s="620"/>
      <c r="AR8" s="620"/>
      <c r="AS8" s="620"/>
      <c r="AT8" s="620"/>
      <c r="AU8" s="620"/>
      <c r="AV8" s="620"/>
      <c r="AW8" s="620"/>
      <c r="AX8" s="620"/>
      <c r="AY8" s="620"/>
      <c r="AZ8" s="620"/>
      <c r="BA8" s="620"/>
      <c r="BB8" s="620"/>
      <c r="BC8" s="620"/>
      <c r="BD8" s="620"/>
      <c r="BE8" s="620"/>
      <c r="BF8" s="621"/>
      <c r="BG8" s="622">
        <v>937663</v>
      </c>
      <c r="BH8" s="623"/>
      <c r="BI8" s="623"/>
      <c r="BJ8" s="623"/>
      <c r="BK8" s="623"/>
      <c r="BL8" s="623"/>
      <c r="BM8" s="623"/>
      <c r="BN8" s="624"/>
      <c r="BO8" s="625">
        <v>1</v>
      </c>
      <c r="BP8" s="625"/>
      <c r="BQ8" s="625"/>
      <c r="BR8" s="625"/>
      <c r="BS8" s="626" t="s">
        <v>242</v>
      </c>
      <c r="BT8" s="626"/>
      <c r="BU8" s="626"/>
      <c r="BV8" s="626"/>
      <c r="BW8" s="626"/>
      <c r="BX8" s="626"/>
      <c r="BY8" s="626"/>
      <c r="BZ8" s="626"/>
      <c r="CA8" s="626"/>
      <c r="CB8" s="630"/>
      <c r="CD8" s="619" t="s">
        <v>243</v>
      </c>
      <c r="CE8" s="620"/>
      <c r="CF8" s="620"/>
      <c r="CG8" s="620"/>
      <c r="CH8" s="620"/>
      <c r="CI8" s="620"/>
      <c r="CJ8" s="620"/>
      <c r="CK8" s="620"/>
      <c r="CL8" s="620"/>
      <c r="CM8" s="620"/>
      <c r="CN8" s="620"/>
      <c r="CO8" s="620"/>
      <c r="CP8" s="620"/>
      <c r="CQ8" s="621"/>
      <c r="CR8" s="622">
        <v>90531313</v>
      </c>
      <c r="CS8" s="623"/>
      <c r="CT8" s="623"/>
      <c r="CU8" s="623"/>
      <c r="CV8" s="623"/>
      <c r="CW8" s="623"/>
      <c r="CX8" s="623"/>
      <c r="CY8" s="624"/>
      <c r="CZ8" s="625">
        <v>34.6</v>
      </c>
      <c r="DA8" s="625"/>
      <c r="DB8" s="625"/>
      <c r="DC8" s="625"/>
      <c r="DD8" s="631">
        <v>1212126</v>
      </c>
      <c r="DE8" s="623"/>
      <c r="DF8" s="623"/>
      <c r="DG8" s="623"/>
      <c r="DH8" s="623"/>
      <c r="DI8" s="623"/>
      <c r="DJ8" s="623"/>
      <c r="DK8" s="623"/>
      <c r="DL8" s="623"/>
      <c r="DM8" s="623"/>
      <c r="DN8" s="623"/>
      <c r="DO8" s="623"/>
      <c r="DP8" s="624"/>
      <c r="DQ8" s="631">
        <v>37822224</v>
      </c>
      <c r="DR8" s="623"/>
      <c r="DS8" s="623"/>
      <c r="DT8" s="623"/>
      <c r="DU8" s="623"/>
      <c r="DV8" s="623"/>
      <c r="DW8" s="623"/>
      <c r="DX8" s="623"/>
      <c r="DY8" s="623"/>
      <c r="DZ8" s="623"/>
      <c r="EA8" s="623"/>
      <c r="EB8" s="623"/>
      <c r="EC8" s="632"/>
    </row>
    <row r="9" spans="2:143" ht="11.25" customHeight="1" x14ac:dyDescent="0.2">
      <c r="B9" s="619" t="s">
        <v>244</v>
      </c>
      <c r="C9" s="620"/>
      <c r="D9" s="620"/>
      <c r="E9" s="620"/>
      <c r="F9" s="620"/>
      <c r="G9" s="620"/>
      <c r="H9" s="620"/>
      <c r="I9" s="620"/>
      <c r="J9" s="620"/>
      <c r="K9" s="620"/>
      <c r="L9" s="620"/>
      <c r="M9" s="620"/>
      <c r="N9" s="620"/>
      <c r="O9" s="620"/>
      <c r="P9" s="620"/>
      <c r="Q9" s="621"/>
      <c r="R9" s="622">
        <v>344350</v>
      </c>
      <c r="S9" s="623"/>
      <c r="T9" s="623"/>
      <c r="U9" s="623"/>
      <c r="V9" s="623"/>
      <c r="W9" s="623"/>
      <c r="X9" s="623"/>
      <c r="Y9" s="624"/>
      <c r="Z9" s="625">
        <v>0.1</v>
      </c>
      <c r="AA9" s="625"/>
      <c r="AB9" s="625"/>
      <c r="AC9" s="625"/>
      <c r="AD9" s="626">
        <v>344350</v>
      </c>
      <c r="AE9" s="626"/>
      <c r="AF9" s="626"/>
      <c r="AG9" s="626"/>
      <c r="AH9" s="626"/>
      <c r="AI9" s="626"/>
      <c r="AJ9" s="626"/>
      <c r="AK9" s="626"/>
      <c r="AL9" s="627">
        <v>0.3</v>
      </c>
      <c r="AM9" s="628"/>
      <c r="AN9" s="628"/>
      <c r="AO9" s="629"/>
      <c r="AP9" s="619" t="s">
        <v>245</v>
      </c>
      <c r="AQ9" s="620"/>
      <c r="AR9" s="620"/>
      <c r="AS9" s="620"/>
      <c r="AT9" s="620"/>
      <c r="AU9" s="620"/>
      <c r="AV9" s="620"/>
      <c r="AW9" s="620"/>
      <c r="AX9" s="620"/>
      <c r="AY9" s="620"/>
      <c r="AZ9" s="620"/>
      <c r="BA9" s="620"/>
      <c r="BB9" s="620"/>
      <c r="BC9" s="620"/>
      <c r="BD9" s="620"/>
      <c r="BE9" s="620"/>
      <c r="BF9" s="621"/>
      <c r="BG9" s="622">
        <v>33530439</v>
      </c>
      <c r="BH9" s="623"/>
      <c r="BI9" s="623"/>
      <c r="BJ9" s="623"/>
      <c r="BK9" s="623"/>
      <c r="BL9" s="623"/>
      <c r="BM9" s="623"/>
      <c r="BN9" s="624"/>
      <c r="BO9" s="625">
        <v>36</v>
      </c>
      <c r="BP9" s="625"/>
      <c r="BQ9" s="625"/>
      <c r="BR9" s="625"/>
      <c r="BS9" s="626" t="s">
        <v>138</v>
      </c>
      <c r="BT9" s="626"/>
      <c r="BU9" s="626"/>
      <c r="BV9" s="626"/>
      <c r="BW9" s="626"/>
      <c r="BX9" s="626"/>
      <c r="BY9" s="626"/>
      <c r="BZ9" s="626"/>
      <c r="CA9" s="626"/>
      <c r="CB9" s="630"/>
      <c r="CD9" s="619" t="s">
        <v>246</v>
      </c>
      <c r="CE9" s="620"/>
      <c r="CF9" s="620"/>
      <c r="CG9" s="620"/>
      <c r="CH9" s="620"/>
      <c r="CI9" s="620"/>
      <c r="CJ9" s="620"/>
      <c r="CK9" s="620"/>
      <c r="CL9" s="620"/>
      <c r="CM9" s="620"/>
      <c r="CN9" s="620"/>
      <c r="CO9" s="620"/>
      <c r="CP9" s="620"/>
      <c r="CQ9" s="621"/>
      <c r="CR9" s="622">
        <v>24232358</v>
      </c>
      <c r="CS9" s="623"/>
      <c r="CT9" s="623"/>
      <c r="CU9" s="623"/>
      <c r="CV9" s="623"/>
      <c r="CW9" s="623"/>
      <c r="CX9" s="623"/>
      <c r="CY9" s="624"/>
      <c r="CZ9" s="625">
        <v>9.3000000000000007</v>
      </c>
      <c r="DA9" s="625"/>
      <c r="DB9" s="625"/>
      <c r="DC9" s="625"/>
      <c r="DD9" s="631">
        <v>1604211</v>
      </c>
      <c r="DE9" s="623"/>
      <c r="DF9" s="623"/>
      <c r="DG9" s="623"/>
      <c r="DH9" s="623"/>
      <c r="DI9" s="623"/>
      <c r="DJ9" s="623"/>
      <c r="DK9" s="623"/>
      <c r="DL9" s="623"/>
      <c r="DM9" s="623"/>
      <c r="DN9" s="623"/>
      <c r="DO9" s="623"/>
      <c r="DP9" s="624"/>
      <c r="DQ9" s="631">
        <v>16334199</v>
      </c>
      <c r="DR9" s="623"/>
      <c r="DS9" s="623"/>
      <c r="DT9" s="623"/>
      <c r="DU9" s="623"/>
      <c r="DV9" s="623"/>
      <c r="DW9" s="623"/>
      <c r="DX9" s="623"/>
      <c r="DY9" s="623"/>
      <c r="DZ9" s="623"/>
      <c r="EA9" s="623"/>
      <c r="EB9" s="623"/>
      <c r="EC9" s="632"/>
    </row>
    <row r="10" spans="2:143" ht="11.25" customHeight="1" x14ac:dyDescent="0.2">
      <c r="B10" s="619" t="s">
        <v>247</v>
      </c>
      <c r="C10" s="620"/>
      <c r="D10" s="620"/>
      <c r="E10" s="620"/>
      <c r="F10" s="620"/>
      <c r="G10" s="620"/>
      <c r="H10" s="620"/>
      <c r="I10" s="620"/>
      <c r="J10" s="620"/>
      <c r="K10" s="620"/>
      <c r="L10" s="620"/>
      <c r="M10" s="620"/>
      <c r="N10" s="620"/>
      <c r="O10" s="620"/>
      <c r="P10" s="620"/>
      <c r="Q10" s="621"/>
      <c r="R10" s="622" t="s">
        <v>138</v>
      </c>
      <c r="S10" s="623"/>
      <c r="T10" s="623"/>
      <c r="U10" s="623"/>
      <c r="V10" s="623"/>
      <c r="W10" s="623"/>
      <c r="X10" s="623"/>
      <c r="Y10" s="624"/>
      <c r="Z10" s="625" t="s">
        <v>138</v>
      </c>
      <c r="AA10" s="625"/>
      <c r="AB10" s="625"/>
      <c r="AC10" s="625"/>
      <c r="AD10" s="626" t="s">
        <v>248</v>
      </c>
      <c r="AE10" s="626"/>
      <c r="AF10" s="626"/>
      <c r="AG10" s="626"/>
      <c r="AH10" s="626"/>
      <c r="AI10" s="626"/>
      <c r="AJ10" s="626"/>
      <c r="AK10" s="626"/>
      <c r="AL10" s="627" t="s">
        <v>138</v>
      </c>
      <c r="AM10" s="628"/>
      <c r="AN10" s="628"/>
      <c r="AO10" s="629"/>
      <c r="AP10" s="619" t="s">
        <v>249</v>
      </c>
      <c r="AQ10" s="620"/>
      <c r="AR10" s="620"/>
      <c r="AS10" s="620"/>
      <c r="AT10" s="620"/>
      <c r="AU10" s="620"/>
      <c r="AV10" s="620"/>
      <c r="AW10" s="620"/>
      <c r="AX10" s="620"/>
      <c r="AY10" s="620"/>
      <c r="AZ10" s="620"/>
      <c r="BA10" s="620"/>
      <c r="BB10" s="620"/>
      <c r="BC10" s="620"/>
      <c r="BD10" s="620"/>
      <c r="BE10" s="620"/>
      <c r="BF10" s="621"/>
      <c r="BG10" s="622">
        <v>2233851</v>
      </c>
      <c r="BH10" s="623"/>
      <c r="BI10" s="623"/>
      <c r="BJ10" s="623"/>
      <c r="BK10" s="623"/>
      <c r="BL10" s="623"/>
      <c r="BM10" s="623"/>
      <c r="BN10" s="624"/>
      <c r="BO10" s="625">
        <v>2.4</v>
      </c>
      <c r="BP10" s="625"/>
      <c r="BQ10" s="625"/>
      <c r="BR10" s="625"/>
      <c r="BS10" s="626">
        <v>371557</v>
      </c>
      <c r="BT10" s="626"/>
      <c r="BU10" s="626"/>
      <c r="BV10" s="626"/>
      <c r="BW10" s="626"/>
      <c r="BX10" s="626"/>
      <c r="BY10" s="626"/>
      <c r="BZ10" s="626"/>
      <c r="CA10" s="626"/>
      <c r="CB10" s="630"/>
      <c r="CD10" s="619" t="s">
        <v>250</v>
      </c>
      <c r="CE10" s="620"/>
      <c r="CF10" s="620"/>
      <c r="CG10" s="620"/>
      <c r="CH10" s="620"/>
      <c r="CI10" s="620"/>
      <c r="CJ10" s="620"/>
      <c r="CK10" s="620"/>
      <c r="CL10" s="620"/>
      <c r="CM10" s="620"/>
      <c r="CN10" s="620"/>
      <c r="CO10" s="620"/>
      <c r="CP10" s="620"/>
      <c r="CQ10" s="621"/>
      <c r="CR10" s="622">
        <v>119274</v>
      </c>
      <c r="CS10" s="623"/>
      <c r="CT10" s="623"/>
      <c r="CU10" s="623"/>
      <c r="CV10" s="623"/>
      <c r="CW10" s="623"/>
      <c r="CX10" s="623"/>
      <c r="CY10" s="624"/>
      <c r="CZ10" s="625">
        <v>0</v>
      </c>
      <c r="DA10" s="625"/>
      <c r="DB10" s="625"/>
      <c r="DC10" s="625"/>
      <c r="DD10" s="631" t="s">
        <v>242</v>
      </c>
      <c r="DE10" s="623"/>
      <c r="DF10" s="623"/>
      <c r="DG10" s="623"/>
      <c r="DH10" s="623"/>
      <c r="DI10" s="623"/>
      <c r="DJ10" s="623"/>
      <c r="DK10" s="623"/>
      <c r="DL10" s="623"/>
      <c r="DM10" s="623"/>
      <c r="DN10" s="623"/>
      <c r="DO10" s="623"/>
      <c r="DP10" s="624"/>
      <c r="DQ10" s="631">
        <v>69255</v>
      </c>
      <c r="DR10" s="623"/>
      <c r="DS10" s="623"/>
      <c r="DT10" s="623"/>
      <c r="DU10" s="623"/>
      <c r="DV10" s="623"/>
      <c r="DW10" s="623"/>
      <c r="DX10" s="623"/>
      <c r="DY10" s="623"/>
      <c r="DZ10" s="623"/>
      <c r="EA10" s="623"/>
      <c r="EB10" s="623"/>
      <c r="EC10" s="632"/>
    </row>
    <row r="11" spans="2:143" ht="11.25" customHeight="1" x14ac:dyDescent="0.2">
      <c r="B11" s="619" t="s">
        <v>251</v>
      </c>
      <c r="C11" s="620"/>
      <c r="D11" s="620"/>
      <c r="E11" s="620"/>
      <c r="F11" s="620"/>
      <c r="G11" s="620"/>
      <c r="H11" s="620"/>
      <c r="I11" s="620"/>
      <c r="J11" s="620"/>
      <c r="K11" s="620"/>
      <c r="L11" s="620"/>
      <c r="M11" s="620"/>
      <c r="N11" s="620"/>
      <c r="O11" s="620"/>
      <c r="P11" s="620"/>
      <c r="Q11" s="621"/>
      <c r="R11" s="622">
        <v>13598226</v>
      </c>
      <c r="S11" s="623"/>
      <c r="T11" s="623"/>
      <c r="U11" s="623"/>
      <c r="V11" s="623"/>
      <c r="W11" s="623"/>
      <c r="X11" s="623"/>
      <c r="Y11" s="624"/>
      <c r="Z11" s="627">
        <v>5.0999999999999996</v>
      </c>
      <c r="AA11" s="628"/>
      <c r="AB11" s="628"/>
      <c r="AC11" s="634"/>
      <c r="AD11" s="631">
        <v>13598226</v>
      </c>
      <c r="AE11" s="623"/>
      <c r="AF11" s="623"/>
      <c r="AG11" s="623"/>
      <c r="AH11" s="623"/>
      <c r="AI11" s="623"/>
      <c r="AJ11" s="623"/>
      <c r="AK11" s="624"/>
      <c r="AL11" s="627">
        <v>12.6</v>
      </c>
      <c r="AM11" s="628"/>
      <c r="AN11" s="628"/>
      <c r="AO11" s="629"/>
      <c r="AP11" s="619" t="s">
        <v>252</v>
      </c>
      <c r="AQ11" s="620"/>
      <c r="AR11" s="620"/>
      <c r="AS11" s="620"/>
      <c r="AT11" s="620"/>
      <c r="AU11" s="620"/>
      <c r="AV11" s="620"/>
      <c r="AW11" s="620"/>
      <c r="AX11" s="620"/>
      <c r="AY11" s="620"/>
      <c r="AZ11" s="620"/>
      <c r="BA11" s="620"/>
      <c r="BB11" s="620"/>
      <c r="BC11" s="620"/>
      <c r="BD11" s="620"/>
      <c r="BE11" s="620"/>
      <c r="BF11" s="621"/>
      <c r="BG11" s="622">
        <v>5478879</v>
      </c>
      <c r="BH11" s="623"/>
      <c r="BI11" s="623"/>
      <c r="BJ11" s="623"/>
      <c r="BK11" s="623"/>
      <c r="BL11" s="623"/>
      <c r="BM11" s="623"/>
      <c r="BN11" s="624"/>
      <c r="BO11" s="625">
        <v>5.9</v>
      </c>
      <c r="BP11" s="625"/>
      <c r="BQ11" s="625"/>
      <c r="BR11" s="625"/>
      <c r="BS11" s="626">
        <v>1558506</v>
      </c>
      <c r="BT11" s="626"/>
      <c r="BU11" s="626"/>
      <c r="BV11" s="626"/>
      <c r="BW11" s="626"/>
      <c r="BX11" s="626"/>
      <c r="BY11" s="626"/>
      <c r="BZ11" s="626"/>
      <c r="CA11" s="626"/>
      <c r="CB11" s="630"/>
      <c r="CD11" s="619" t="s">
        <v>253</v>
      </c>
      <c r="CE11" s="620"/>
      <c r="CF11" s="620"/>
      <c r="CG11" s="620"/>
      <c r="CH11" s="620"/>
      <c r="CI11" s="620"/>
      <c r="CJ11" s="620"/>
      <c r="CK11" s="620"/>
      <c r="CL11" s="620"/>
      <c r="CM11" s="620"/>
      <c r="CN11" s="620"/>
      <c r="CO11" s="620"/>
      <c r="CP11" s="620"/>
      <c r="CQ11" s="621"/>
      <c r="CR11" s="622">
        <v>2426582</v>
      </c>
      <c r="CS11" s="623"/>
      <c r="CT11" s="623"/>
      <c r="CU11" s="623"/>
      <c r="CV11" s="623"/>
      <c r="CW11" s="623"/>
      <c r="CX11" s="623"/>
      <c r="CY11" s="624"/>
      <c r="CZ11" s="625">
        <v>0.9</v>
      </c>
      <c r="DA11" s="625"/>
      <c r="DB11" s="625"/>
      <c r="DC11" s="625"/>
      <c r="DD11" s="631">
        <v>756863</v>
      </c>
      <c r="DE11" s="623"/>
      <c r="DF11" s="623"/>
      <c r="DG11" s="623"/>
      <c r="DH11" s="623"/>
      <c r="DI11" s="623"/>
      <c r="DJ11" s="623"/>
      <c r="DK11" s="623"/>
      <c r="DL11" s="623"/>
      <c r="DM11" s="623"/>
      <c r="DN11" s="623"/>
      <c r="DO11" s="623"/>
      <c r="DP11" s="624"/>
      <c r="DQ11" s="631">
        <v>1678236</v>
      </c>
      <c r="DR11" s="623"/>
      <c r="DS11" s="623"/>
      <c r="DT11" s="623"/>
      <c r="DU11" s="623"/>
      <c r="DV11" s="623"/>
      <c r="DW11" s="623"/>
      <c r="DX11" s="623"/>
      <c r="DY11" s="623"/>
      <c r="DZ11" s="623"/>
      <c r="EA11" s="623"/>
      <c r="EB11" s="623"/>
      <c r="EC11" s="632"/>
    </row>
    <row r="12" spans="2:143" ht="11.25" customHeight="1" x14ac:dyDescent="0.2">
      <c r="B12" s="619" t="s">
        <v>254</v>
      </c>
      <c r="C12" s="620"/>
      <c r="D12" s="620"/>
      <c r="E12" s="620"/>
      <c r="F12" s="620"/>
      <c r="G12" s="620"/>
      <c r="H12" s="620"/>
      <c r="I12" s="620"/>
      <c r="J12" s="620"/>
      <c r="K12" s="620"/>
      <c r="L12" s="620"/>
      <c r="M12" s="620"/>
      <c r="N12" s="620"/>
      <c r="O12" s="620"/>
      <c r="P12" s="620"/>
      <c r="Q12" s="621"/>
      <c r="R12" s="622">
        <v>118435</v>
      </c>
      <c r="S12" s="623"/>
      <c r="T12" s="623"/>
      <c r="U12" s="623"/>
      <c r="V12" s="623"/>
      <c r="W12" s="623"/>
      <c r="X12" s="623"/>
      <c r="Y12" s="624"/>
      <c r="Z12" s="625">
        <v>0</v>
      </c>
      <c r="AA12" s="625"/>
      <c r="AB12" s="625"/>
      <c r="AC12" s="625"/>
      <c r="AD12" s="626">
        <v>118435</v>
      </c>
      <c r="AE12" s="626"/>
      <c r="AF12" s="626"/>
      <c r="AG12" s="626"/>
      <c r="AH12" s="626"/>
      <c r="AI12" s="626"/>
      <c r="AJ12" s="626"/>
      <c r="AK12" s="626"/>
      <c r="AL12" s="627">
        <v>0.1</v>
      </c>
      <c r="AM12" s="628"/>
      <c r="AN12" s="628"/>
      <c r="AO12" s="629"/>
      <c r="AP12" s="619" t="s">
        <v>255</v>
      </c>
      <c r="AQ12" s="620"/>
      <c r="AR12" s="620"/>
      <c r="AS12" s="620"/>
      <c r="AT12" s="620"/>
      <c r="AU12" s="620"/>
      <c r="AV12" s="620"/>
      <c r="AW12" s="620"/>
      <c r="AX12" s="620"/>
      <c r="AY12" s="620"/>
      <c r="AZ12" s="620"/>
      <c r="BA12" s="620"/>
      <c r="BB12" s="620"/>
      <c r="BC12" s="620"/>
      <c r="BD12" s="620"/>
      <c r="BE12" s="620"/>
      <c r="BF12" s="621"/>
      <c r="BG12" s="622">
        <v>36698711</v>
      </c>
      <c r="BH12" s="623"/>
      <c r="BI12" s="623"/>
      <c r="BJ12" s="623"/>
      <c r="BK12" s="623"/>
      <c r="BL12" s="623"/>
      <c r="BM12" s="623"/>
      <c r="BN12" s="624"/>
      <c r="BO12" s="625">
        <v>39.4</v>
      </c>
      <c r="BP12" s="625"/>
      <c r="BQ12" s="625"/>
      <c r="BR12" s="625"/>
      <c r="BS12" s="626" t="s">
        <v>248</v>
      </c>
      <c r="BT12" s="626"/>
      <c r="BU12" s="626"/>
      <c r="BV12" s="626"/>
      <c r="BW12" s="626"/>
      <c r="BX12" s="626"/>
      <c r="BY12" s="626"/>
      <c r="BZ12" s="626"/>
      <c r="CA12" s="626"/>
      <c r="CB12" s="630"/>
      <c r="CD12" s="619" t="s">
        <v>256</v>
      </c>
      <c r="CE12" s="620"/>
      <c r="CF12" s="620"/>
      <c r="CG12" s="620"/>
      <c r="CH12" s="620"/>
      <c r="CI12" s="620"/>
      <c r="CJ12" s="620"/>
      <c r="CK12" s="620"/>
      <c r="CL12" s="620"/>
      <c r="CM12" s="620"/>
      <c r="CN12" s="620"/>
      <c r="CO12" s="620"/>
      <c r="CP12" s="620"/>
      <c r="CQ12" s="621"/>
      <c r="CR12" s="622">
        <v>23304016</v>
      </c>
      <c r="CS12" s="623"/>
      <c r="CT12" s="623"/>
      <c r="CU12" s="623"/>
      <c r="CV12" s="623"/>
      <c r="CW12" s="623"/>
      <c r="CX12" s="623"/>
      <c r="CY12" s="624"/>
      <c r="CZ12" s="625">
        <v>8.9</v>
      </c>
      <c r="DA12" s="625"/>
      <c r="DB12" s="625"/>
      <c r="DC12" s="625"/>
      <c r="DD12" s="631">
        <v>778606</v>
      </c>
      <c r="DE12" s="623"/>
      <c r="DF12" s="623"/>
      <c r="DG12" s="623"/>
      <c r="DH12" s="623"/>
      <c r="DI12" s="623"/>
      <c r="DJ12" s="623"/>
      <c r="DK12" s="623"/>
      <c r="DL12" s="623"/>
      <c r="DM12" s="623"/>
      <c r="DN12" s="623"/>
      <c r="DO12" s="623"/>
      <c r="DP12" s="624"/>
      <c r="DQ12" s="631">
        <v>3406815</v>
      </c>
      <c r="DR12" s="623"/>
      <c r="DS12" s="623"/>
      <c r="DT12" s="623"/>
      <c r="DU12" s="623"/>
      <c r="DV12" s="623"/>
      <c r="DW12" s="623"/>
      <c r="DX12" s="623"/>
      <c r="DY12" s="623"/>
      <c r="DZ12" s="623"/>
      <c r="EA12" s="623"/>
      <c r="EB12" s="623"/>
      <c r="EC12" s="632"/>
    </row>
    <row r="13" spans="2:143" ht="11.25" customHeight="1" x14ac:dyDescent="0.2">
      <c r="B13" s="619" t="s">
        <v>257</v>
      </c>
      <c r="C13" s="620"/>
      <c r="D13" s="620"/>
      <c r="E13" s="620"/>
      <c r="F13" s="620"/>
      <c r="G13" s="620"/>
      <c r="H13" s="620"/>
      <c r="I13" s="620"/>
      <c r="J13" s="620"/>
      <c r="K13" s="620"/>
      <c r="L13" s="620"/>
      <c r="M13" s="620"/>
      <c r="N13" s="620"/>
      <c r="O13" s="620"/>
      <c r="P13" s="620"/>
      <c r="Q13" s="621"/>
      <c r="R13" s="622" t="s">
        <v>248</v>
      </c>
      <c r="S13" s="623"/>
      <c r="T13" s="623"/>
      <c r="U13" s="623"/>
      <c r="V13" s="623"/>
      <c r="W13" s="623"/>
      <c r="X13" s="623"/>
      <c r="Y13" s="624"/>
      <c r="Z13" s="625" t="s">
        <v>138</v>
      </c>
      <c r="AA13" s="625"/>
      <c r="AB13" s="625"/>
      <c r="AC13" s="625"/>
      <c r="AD13" s="626" t="s">
        <v>248</v>
      </c>
      <c r="AE13" s="626"/>
      <c r="AF13" s="626"/>
      <c r="AG13" s="626"/>
      <c r="AH13" s="626"/>
      <c r="AI13" s="626"/>
      <c r="AJ13" s="626"/>
      <c r="AK13" s="626"/>
      <c r="AL13" s="627" t="s">
        <v>242</v>
      </c>
      <c r="AM13" s="628"/>
      <c r="AN13" s="628"/>
      <c r="AO13" s="629"/>
      <c r="AP13" s="619" t="s">
        <v>258</v>
      </c>
      <c r="AQ13" s="620"/>
      <c r="AR13" s="620"/>
      <c r="AS13" s="620"/>
      <c r="AT13" s="620"/>
      <c r="AU13" s="620"/>
      <c r="AV13" s="620"/>
      <c r="AW13" s="620"/>
      <c r="AX13" s="620"/>
      <c r="AY13" s="620"/>
      <c r="AZ13" s="620"/>
      <c r="BA13" s="620"/>
      <c r="BB13" s="620"/>
      <c r="BC13" s="620"/>
      <c r="BD13" s="620"/>
      <c r="BE13" s="620"/>
      <c r="BF13" s="621"/>
      <c r="BG13" s="622">
        <v>36570356</v>
      </c>
      <c r="BH13" s="623"/>
      <c r="BI13" s="623"/>
      <c r="BJ13" s="623"/>
      <c r="BK13" s="623"/>
      <c r="BL13" s="623"/>
      <c r="BM13" s="623"/>
      <c r="BN13" s="624"/>
      <c r="BO13" s="625">
        <v>39.200000000000003</v>
      </c>
      <c r="BP13" s="625"/>
      <c r="BQ13" s="625"/>
      <c r="BR13" s="625"/>
      <c r="BS13" s="626" t="s">
        <v>248</v>
      </c>
      <c r="BT13" s="626"/>
      <c r="BU13" s="626"/>
      <c r="BV13" s="626"/>
      <c r="BW13" s="626"/>
      <c r="BX13" s="626"/>
      <c r="BY13" s="626"/>
      <c r="BZ13" s="626"/>
      <c r="CA13" s="626"/>
      <c r="CB13" s="630"/>
      <c r="CD13" s="619" t="s">
        <v>259</v>
      </c>
      <c r="CE13" s="620"/>
      <c r="CF13" s="620"/>
      <c r="CG13" s="620"/>
      <c r="CH13" s="620"/>
      <c r="CI13" s="620"/>
      <c r="CJ13" s="620"/>
      <c r="CK13" s="620"/>
      <c r="CL13" s="620"/>
      <c r="CM13" s="620"/>
      <c r="CN13" s="620"/>
      <c r="CO13" s="620"/>
      <c r="CP13" s="620"/>
      <c r="CQ13" s="621"/>
      <c r="CR13" s="622">
        <v>60985358</v>
      </c>
      <c r="CS13" s="623"/>
      <c r="CT13" s="623"/>
      <c r="CU13" s="623"/>
      <c r="CV13" s="623"/>
      <c r="CW13" s="623"/>
      <c r="CX13" s="623"/>
      <c r="CY13" s="624"/>
      <c r="CZ13" s="625">
        <v>23.3</v>
      </c>
      <c r="DA13" s="625"/>
      <c r="DB13" s="625"/>
      <c r="DC13" s="625"/>
      <c r="DD13" s="631">
        <v>48124237</v>
      </c>
      <c r="DE13" s="623"/>
      <c r="DF13" s="623"/>
      <c r="DG13" s="623"/>
      <c r="DH13" s="623"/>
      <c r="DI13" s="623"/>
      <c r="DJ13" s="623"/>
      <c r="DK13" s="623"/>
      <c r="DL13" s="623"/>
      <c r="DM13" s="623"/>
      <c r="DN13" s="623"/>
      <c r="DO13" s="623"/>
      <c r="DP13" s="624"/>
      <c r="DQ13" s="631">
        <v>15796032</v>
      </c>
      <c r="DR13" s="623"/>
      <c r="DS13" s="623"/>
      <c r="DT13" s="623"/>
      <c r="DU13" s="623"/>
      <c r="DV13" s="623"/>
      <c r="DW13" s="623"/>
      <c r="DX13" s="623"/>
      <c r="DY13" s="623"/>
      <c r="DZ13" s="623"/>
      <c r="EA13" s="623"/>
      <c r="EB13" s="623"/>
      <c r="EC13" s="632"/>
    </row>
    <row r="14" spans="2:143" ht="11.25" customHeight="1" x14ac:dyDescent="0.2">
      <c r="B14" s="619" t="s">
        <v>260</v>
      </c>
      <c r="C14" s="620"/>
      <c r="D14" s="620"/>
      <c r="E14" s="620"/>
      <c r="F14" s="620"/>
      <c r="G14" s="620"/>
      <c r="H14" s="620"/>
      <c r="I14" s="620"/>
      <c r="J14" s="620"/>
      <c r="K14" s="620"/>
      <c r="L14" s="620"/>
      <c r="M14" s="620"/>
      <c r="N14" s="620"/>
      <c r="O14" s="620"/>
      <c r="P14" s="620"/>
      <c r="Q14" s="621"/>
      <c r="R14" s="622">
        <v>1935</v>
      </c>
      <c r="S14" s="623"/>
      <c r="T14" s="623"/>
      <c r="U14" s="623"/>
      <c r="V14" s="623"/>
      <c r="W14" s="623"/>
      <c r="X14" s="623"/>
      <c r="Y14" s="624"/>
      <c r="Z14" s="625">
        <v>0</v>
      </c>
      <c r="AA14" s="625"/>
      <c r="AB14" s="625"/>
      <c r="AC14" s="625"/>
      <c r="AD14" s="626">
        <v>1935</v>
      </c>
      <c r="AE14" s="626"/>
      <c r="AF14" s="626"/>
      <c r="AG14" s="626"/>
      <c r="AH14" s="626"/>
      <c r="AI14" s="626"/>
      <c r="AJ14" s="626"/>
      <c r="AK14" s="626"/>
      <c r="AL14" s="627">
        <v>0</v>
      </c>
      <c r="AM14" s="628"/>
      <c r="AN14" s="628"/>
      <c r="AO14" s="629"/>
      <c r="AP14" s="619" t="s">
        <v>261</v>
      </c>
      <c r="AQ14" s="620"/>
      <c r="AR14" s="620"/>
      <c r="AS14" s="620"/>
      <c r="AT14" s="620"/>
      <c r="AU14" s="620"/>
      <c r="AV14" s="620"/>
      <c r="AW14" s="620"/>
      <c r="AX14" s="620"/>
      <c r="AY14" s="620"/>
      <c r="AZ14" s="620"/>
      <c r="BA14" s="620"/>
      <c r="BB14" s="620"/>
      <c r="BC14" s="620"/>
      <c r="BD14" s="620"/>
      <c r="BE14" s="620"/>
      <c r="BF14" s="621"/>
      <c r="BG14" s="622">
        <v>1333332</v>
      </c>
      <c r="BH14" s="623"/>
      <c r="BI14" s="623"/>
      <c r="BJ14" s="623"/>
      <c r="BK14" s="623"/>
      <c r="BL14" s="623"/>
      <c r="BM14" s="623"/>
      <c r="BN14" s="624"/>
      <c r="BO14" s="625">
        <v>1.4</v>
      </c>
      <c r="BP14" s="625"/>
      <c r="BQ14" s="625"/>
      <c r="BR14" s="625"/>
      <c r="BS14" s="626" t="s">
        <v>242</v>
      </c>
      <c r="BT14" s="626"/>
      <c r="BU14" s="626"/>
      <c r="BV14" s="626"/>
      <c r="BW14" s="626"/>
      <c r="BX14" s="626"/>
      <c r="BY14" s="626"/>
      <c r="BZ14" s="626"/>
      <c r="CA14" s="626"/>
      <c r="CB14" s="630"/>
      <c r="CD14" s="619" t="s">
        <v>262</v>
      </c>
      <c r="CE14" s="620"/>
      <c r="CF14" s="620"/>
      <c r="CG14" s="620"/>
      <c r="CH14" s="620"/>
      <c r="CI14" s="620"/>
      <c r="CJ14" s="620"/>
      <c r="CK14" s="620"/>
      <c r="CL14" s="620"/>
      <c r="CM14" s="620"/>
      <c r="CN14" s="620"/>
      <c r="CO14" s="620"/>
      <c r="CP14" s="620"/>
      <c r="CQ14" s="621"/>
      <c r="CR14" s="622">
        <v>5573709</v>
      </c>
      <c r="CS14" s="623"/>
      <c r="CT14" s="623"/>
      <c r="CU14" s="623"/>
      <c r="CV14" s="623"/>
      <c r="CW14" s="623"/>
      <c r="CX14" s="623"/>
      <c r="CY14" s="624"/>
      <c r="CZ14" s="625">
        <v>2.1</v>
      </c>
      <c r="DA14" s="625"/>
      <c r="DB14" s="625"/>
      <c r="DC14" s="625"/>
      <c r="DD14" s="631">
        <v>544553</v>
      </c>
      <c r="DE14" s="623"/>
      <c r="DF14" s="623"/>
      <c r="DG14" s="623"/>
      <c r="DH14" s="623"/>
      <c r="DI14" s="623"/>
      <c r="DJ14" s="623"/>
      <c r="DK14" s="623"/>
      <c r="DL14" s="623"/>
      <c r="DM14" s="623"/>
      <c r="DN14" s="623"/>
      <c r="DO14" s="623"/>
      <c r="DP14" s="624"/>
      <c r="DQ14" s="631">
        <v>5109746</v>
      </c>
      <c r="DR14" s="623"/>
      <c r="DS14" s="623"/>
      <c r="DT14" s="623"/>
      <c r="DU14" s="623"/>
      <c r="DV14" s="623"/>
      <c r="DW14" s="623"/>
      <c r="DX14" s="623"/>
      <c r="DY14" s="623"/>
      <c r="DZ14" s="623"/>
      <c r="EA14" s="623"/>
      <c r="EB14" s="623"/>
      <c r="EC14" s="632"/>
    </row>
    <row r="15" spans="2:143" ht="11.25" customHeight="1" x14ac:dyDescent="0.2">
      <c r="B15" s="619" t="s">
        <v>263</v>
      </c>
      <c r="C15" s="620"/>
      <c r="D15" s="620"/>
      <c r="E15" s="620"/>
      <c r="F15" s="620"/>
      <c r="G15" s="620"/>
      <c r="H15" s="620"/>
      <c r="I15" s="620"/>
      <c r="J15" s="620"/>
      <c r="K15" s="620"/>
      <c r="L15" s="620"/>
      <c r="M15" s="620"/>
      <c r="N15" s="620"/>
      <c r="O15" s="620"/>
      <c r="P15" s="620"/>
      <c r="Q15" s="621"/>
      <c r="R15" s="622" t="s">
        <v>138</v>
      </c>
      <c r="S15" s="623"/>
      <c r="T15" s="623"/>
      <c r="U15" s="623"/>
      <c r="V15" s="623"/>
      <c r="W15" s="623"/>
      <c r="X15" s="623"/>
      <c r="Y15" s="624"/>
      <c r="Z15" s="625" t="s">
        <v>138</v>
      </c>
      <c r="AA15" s="625"/>
      <c r="AB15" s="625"/>
      <c r="AC15" s="625"/>
      <c r="AD15" s="626" t="s">
        <v>138</v>
      </c>
      <c r="AE15" s="626"/>
      <c r="AF15" s="626"/>
      <c r="AG15" s="626"/>
      <c r="AH15" s="626"/>
      <c r="AI15" s="626"/>
      <c r="AJ15" s="626"/>
      <c r="AK15" s="626"/>
      <c r="AL15" s="627" t="s">
        <v>242</v>
      </c>
      <c r="AM15" s="628"/>
      <c r="AN15" s="628"/>
      <c r="AO15" s="629"/>
      <c r="AP15" s="619" t="s">
        <v>264</v>
      </c>
      <c r="AQ15" s="620"/>
      <c r="AR15" s="620"/>
      <c r="AS15" s="620"/>
      <c r="AT15" s="620"/>
      <c r="AU15" s="620"/>
      <c r="AV15" s="620"/>
      <c r="AW15" s="620"/>
      <c r="AX15" s="620"/>
      <c r="AY15" s="620"/>
      <c r="AZ15" s="620"/>
      <c r="BA15" s="620"/>
      <c r="BB15" s="620"/>
      <c r="BC15" s="620"/>
      <c r="BD15" s="620"/>
      <c r="BE15" s="620"/>
      <c r="BF15" s="621"/>
      <c r="BG15" s="622">
        <v>3928704</v>
      </c>
      <c r="BH15" s="623"/>
      <c r="BI15" s="623"/>
      <c r="BJ15" s="623"/>
      <c r="BK15" s="623"/>
      <c r="BL15" s="623"/>
      <c r="BM15" s="623"/>
      <c r="BN15" s="624"/>
      <c r="BO15" s="625">
        <v>4.2</v>
      </c>
      <c r="BP15" s="625"/>
      <c r="BQ15" s="625"/>
      <c r="BR15" s="625"/>
      <c r="BS15" s="626" t="s">
        <v>248</v>
      </c>
      <c r="BT15" s="626"/>
      <c r="BU15" s="626"/>
      <c r="BV15" s="626"/>
      <c r="BW15" s="626"/>
      <c r="BX15" s="626"/>
      <c r="BY15" s="626"/>
      <c r="BZ15" s="626"/>
      <c r="CA15" s="626"/>
      <c r="CB15" s="630"/>
      <c r="CD15" s="619" t="s">
        <v>265</v>
      </c>
      <c r="CE15" s="620"/>
      <c r="CF15" s="620"/>
      <c r="CG15" s="620"/>
      <c r="CH15" s="620"/>
      <c r="CI15" s="620"/>
      <c r="CJ15" s="620"/>
      <c r="CK15" s="620"/>
      <c r="CL15" s="620"/>
      <c r="CM15" s="620"/>
      <c r="CN15" s="620"/>
      <c r="CO15" s="620"/>
      <c r="CP15" s="620"/>
      <c r="CQ15" s="621"/>
      <c r="CR15" s="622">
        <v>22219030</v>
      </c>
      <c r="CS15" s="623"/>
      <c r="CT15" s="623"/>
      <c r="CU15" s="623"/>
      <c r="CV15" s="623"/>
      <c r="CW15" s="623"/>
      <c r="CX15" s="623"/>
      <c r="CY15" s="624"/>
      <c r="CZ15" s="625">
        <v>8.5</v>
      </c>
      <c r="DA15" s="625"/>
      <c r="DB15" s="625"/>
      <c r="DC15" s="625"/>
      <c r="DD15" s="631">
        <v>4675251</v>
      </c>
      <c r="DE15" s="623"/>
      <c r="DF15" s="623"/>
      <c r="DG15" s="623"/>
      <c r="DH15" s="623"/>
      <c r="DI15" s="623"/>
      <c r="DJ15" s="623"/>
      <c r="DK15" s="623"/>
      <c r="DL15" s="623"/>
      <c r="DM15" s="623"/>
      <c r="DN15" s="623"/>
      <c r="DO15" s="623"/>
      <c r="DP15" s="624"/>
      <c r="DQ15" s="631">
        <v>15780684</v>
      </c>
      <c r="DR15" s="623"/>
      <c r="DS15" s="623"/>
      <c r="DT15" s="623"/>
      <c r="DU15" s="623"/>
      <c r="DV15" s="623"/>
      <c r="DW15" s="623"/>
      <c r="DX15" s="623"/>
      <c r="DY15" s="623"/>
      <c r="DZ15" s="623"/>
      <c r="EA15" s="623"/>
      <c r="EB15" s="623"/>
      <c r="EC15" s="632"/>
    </row>
    <row r="16" spans="2:143" ht="11.25" customHeight="1" x14ac:dyDescent="0.2">
      <c r="B16" s="619" t="s">
        <v>266</v>
      </c>
      <c r="C16" s="620"/>
      <c r="D16" s="620"/>
      <c r="E16" s="620"/>
      <c r="F16" s="620"/>
      <c r="G16" s="620"/>
      <c r="H16" s="620"/>
      <c r="I16" s="620"/>
      <c r="J16" s="620"/>
      <c r="K16" s="620"/>
      <c r="L16" s="620"/>
      <c r="M16" s="620"/>
      <c r="N16" s="620"/>
      <c r="O16" s="620"/>
      <c r="P16" s="620"/>
      <c r="Q16" s="621"/>
      <c r="R16" s="622">
        <v>133289</v>
      </c>
      <c r="S16" s="623"/>
      <c r="T16" s="623"/>
      <c r="U16" s="623"/>
      <c r="V16" s="623"/>
      <c r="W16" s="623"/>
      <c r="X16" s="623"/>
      <c r="Y16" s="624"/>
      <c r="Z16" s="625">
        <v>0</v>
      </c>
      <c r="AA16" s="625"/>
      <c r="AB16" s="625"/>
      <c r="AC16" s="625"/>
      <c r="AD16" s="626">
        <v>133289</v>
      </c>
      <c r="AE16" s="626"/>
      <c r="AF16" s="626"/>
      <c r="AG16" s="626"/>
      <c r="AH16" s="626"/>
      <c r="AI16" s="626"/>
      <c r="AJ16" s="626"/>
      <c r="AK16" s="626"/>
      <c r="AL16" s="627">
        <v>0.1</v>
      </c>
      <c r="AM16" s="628"/>
      <c r="AN16" s="628"/>
      <c r="AO16" s="629"/>
      <c r="AP16" s="619" t="s">
        <v>267</v>
      </c>
      <c r="AQ16" s="620"/>
      <c r="AR16" s="620"/>
      <c r="AS16" s="620"/>
      <c r="AT16" s="620"/>
      <c r="AU16" s="620"/>
      <c r="AV16" s="620"/>
      <c r="AW16" s="620"/>
      <c r="AX16" s="620"/>
      <c r="AY16" s="620"/>
      <c r="AZ16" s="620"/>
      <c r="BA16" s="620"/>
      <c r="BB16" s="620"/>
      <c r="BC16" s="620"/>
      <c r="BD16" s="620"/>
      <c r="BE16" s="620"/>
      <c r="BF16" s="621"/>
      <c r="BG16" s="622">
        <v>15</v>
      </c>
      <c r="BH16" s="623"/>
      <c r="BI16" s="623"/>
      <c r="BJ16" s="623"/>
      <c r="BK16" s="623"/>
      <c r="BL16" s="623"/>
      <c r="BM16" s="623"/>
      <c r="BN16" s="624"/>
      <c r="BO16" s="625">
        <v>0</v>
      </c>
      <c r="BP16" s="625"/>
      <c r="BQ16" s="625"/>
      <c r="BR16" s="625"/>
      <c r="BS16" s="626" t="s">
        <v>242</v>
      </c>
      <c r="BT16" s="626"/>
      <c r="BU16" s="626"/>
      <c r="BV16" s="626"/>
      <c r="BW16" s="626"/>
      <c r="BX16" s="626"/>
      <c r="BY16" s="626"/>
      <c r="BZ16" s="626"/>
      <c r="CA16" s="626"/>
      <c r="CB16" s="630"/>
      <c r="CD16" s="619" t="s">
        <v>268</v>
      </c>
      <c r="CE16" s="620"/>
      <c r="CF16" s="620"/>
      <c r="CG16" s="620"/>
      <c r="CH16" s="620"/>
      <c r="CI16" s="620"/>
      <c r="CJ16" s="620"/>
      <c r="CK16" s="620"/>
      <c r="CL16" s="620"/>
      <c r="CM16" s="620"/>
      <c r="CN16" s="620"/>
      <c r="CO16" s="620"/>
      <c r="CP16" s="620"/>
      <c r="CQ16" s="621"/>
      <c r="CR16" s="622">
        <v>1103927</v>
      </c>
      <c r="CS16" s="623"/>
      <c r="CT16" s="623"/>
      <c r="CU16" s="623"/>
      <c r="CV16" s="623"/>
      <c r="CW16" s="623"/>
      <c r="CX16" s="623"/>
      <c r="CY16" s="624"/>
      <c r="CZ16" s="625">
        <v>0.4</v>
      </c>
      <c r="DA16" s="625"/>
      <c r="DB16" s="625"/>
      <c r="DC16" s="625"/>
      <c r="DD16" s="631" t="s">
        <v>248</v>
      </c>
      <c r="DE16" s="623"/>
      <c r="DF16" s="623"/>
      <c r="DG16" s="623"/>
      <c r="DH16" s="623"/>
      <c r="DI16" s="623"/>
      <c r="DJ16" s="623"/>
      <c r="DK16" s="623"/>
      <c r="DL16" s="623"/>
      <c r="DM16" s="623"/>
      <c r="DN16" s="623"/>
      <c r="DO16" s="623"/>
      <c r="DP16" s="624"/>
      <c r="DQ16" s="631">
        <v>11227</v>
      </c>
      <c r="DR16" s="623"/>
      <c r="DS16" s="623"/>
      <c r="DT16" s="623"/>
      <c r="DU16" s="623"/>
      <c r="DV16" s="623"/>
      <c r="DW16" s="623"/>
      <c r="DX16" s="623"/>
      <c r="DY16" s="623"/>
      <c r="DZ16" s="623"/>
      <c r="EA16" s="623"/>
      <c r="EB16" s="623"/>
      <c r="EC16" s="632"/>
    </row>
    <row r="17" spans="2:133" ht="11.25" customHeight="1" x14ac:dyDescent="0.2">
      <c r="B17" s="619" t="s">
        <v>269</v>
      </c>
      <c r="C17" s="620"/>
      <c r="D17" s="620"/>
      <c r="E17" s="620"/>
      <c r="F17" s="620"/>
      <c r="G17" s="620"/>
      <c r="H17" s="620"/>
      <c r="I17" s="620"/>
      <c r="J17" s="620"/>
      <c r="K17" s="620"/>
      <c r="L17" s="620"/>
      <c r="M17" s="620"/>
      <c r="N17" s="620"/>
      <c r="O17" s="620"/>
      <c r="P17" s="620"/>
      <c r="Q17" s="621"/>
      <c r="R17" s="622">
        <v>1441482</v>
      </c>
      <c r="S17" s="623"/>
      <c r="T17" s="623"/>
      <c r="U17" s="623"/>
      <c r="V17" s="623"/>
      <c r="W17" s="623"/>
      <c r="X17" s="623"/>
      <c r="Y17" s="624"/>
      <c r="Z17" s="625">
        <v>0.5</v>
      </c>
      <c r="AA17" s="625"/>
      <c r="AB17" s="625"/>
      <c r="AC17" s="625"/>
      <c r="AD17" s="626">
        <v>1441482</v>
      </c>
      <c r="AE17" s="626"/>
      <c r="AF17" s="626"/>
      <c r="AG17" s="626"/>
      <c r="AH17" s="626"/>
      <c r="AI17" s="626"/>
      <c r="AJ17" s="626"/>
      <c r="AK17" s="626"/>
      <c r="AL17" s="627">
        <v>1.3</v>
      </c>
      <c r="AM17" s="628"/>
      <c r="AN17" s="628"/>
      <c r="AO17" s="629"/>
      <c r="AP17" s="619" t="s">
        <v>270</v>
      </c>
      <c r="AQ17" s="620"/>
      <c r="AR17" s="620"/>
      <c r="AS17" s="620"/>
      <c r="AT17" s="620"/>
      <c r="AU17" s="620"/>
      <c r="AV17" s="620"/>
      <c r="AW17" s="620"/>
      <c r="AX17" s="620"/>
      <c r="AY17" s="620"/>
      <c r="AZ17" s="620"/>
      <c r="BA17" s="620"/>
      <c r="BB17" s="620"/>
      <c r="BC17" s="620"/>
      <c r="BD17" s="620"/>
      <c r="BE17" s="620"/>
      <c r="BF17" s="621"/>
      <c r="BG17" s="622" t="s">
        <v>138</v>
      </c>
      <c r="BH17" s="623"/>
      <c r="BI17" s="623"/>
      <c r="BJ17" s="623"/>
      <c r="BK17" s="623"/>
      <c r="BL17" s="623"/>
      <c r="BM17" s="623"/>
      <c r="BN17" s="624"/>
      <c r="BO17" s="625" t="s">
        <v>242</v>
      </c>
      <c r="BP17" s="625"/>
      <c r="BQ17" s="625"/>
      <c r="BR17" s="625"/>
      <c r="BS17" s="626" t="s">
        <v>138</v>
      </c>
      <c r="BT17" s="626"/>
      <c r="BU17" s="626"/>
      <c r="BV17" s="626"/>
      <c r="BW17" s="626"/>
      <c r="BX17" s="626"/>
      <c r="BY17" s="626"/>
      <c r="BZ17" s="626"/>
      <c r="CA17" s="626"/>
      <c r="CB17" s="630"/>
      <c r="CD17" s="619" t="s">
        <v>271</v>
      </c>
      <c r="CE17" s="620"/>
      <c r="CF17" s="620"/>
      <c r="CG17" s="620"/>
      <c r="CH17" s="620"/>
      <c r="CI17" s="620"/>
      <c r="CJ17" s="620"/>
      <c r="CK17" s="620"/>
      <c r="CL17" s="620"/>
      <c r="CM17" s="620"/>
      <c r="CN17" s="620"/>
      <c r="CO17" s="620"/>
      <c r="CP17" s="620"/>
      <c r="CQ17" s="621"/>
      <c r="CR17" s="622">
        <v>12944720</v>
      </c>
      <c r="CS17" s="623"/>
      <c r="CT17" s="623"/>
      <c r="CU17" s="623"/>
      <c r="CV17" s="623"/>
      <c r="CW17" s="623"/>
      <c r="CX17" s="623"/>
      <c r="CY17" s="624"/>
      <c r="CZ17" s="625">
        <v>5</v>
      </c>
      <c r="DA17" s="625"/>
      <c r="DB17" s="625"/>
      <c r="DC17" s="625"/>
      <c r="DD17" s="631" t="s">
        <v>138</v>
      </c>
      <c r="DE17" s="623"/>
      <c r="DF17" s="623"/>
      <c r="DG17" s="623"/>
      <c r="DH17" s="623"/>
      <c r="DI17" s="623"/>
      <c r="DJ17" s="623"/>
      <c r="DK17" s="623"/>
      <c r="DL17" s="623"/>
      <c r="DM17" s="623"/>
      <c r="DN17" s="623"/>
      <c r="DO17" s="623"/>
      <c r="DP17" s="624"/>
      <c r="DQ17" s="631">
        <v>12775555</v>
      </c>
      <c r="DR17" s="623"/>
      <c r="DS17" s="623"/>
      <c r="DT17" s="623"/>
      <c r="DU17" s="623"/>
      <c r="DV17" s="623"/>
      <c r="DW17" s="623"/>
      <c r="DX17" s="623"/>
      <c r="DY17" s="623"/>
      <c r="DZ17" s="623"/>
      <c r="EA17" s="623"/>
      <c r="EB17" s="623"/>
      <c r="EC17" s="632"/>
    </row>
    <row r="18" spans="2:133" ht="11.25" customHeight="1" x14ac:dyDescent="0.2">
      <c r="B18" s="619" t="s">
        <v>272</v>
      </c>
      <c r="C18" s="620"/>
      <c r="D18" s="620"/>
      <c r="E18" s="620"/>
      <c r="F18" s="620"/>
      <c r="G18" s="620"/>
      <c r="H18" s="620"/>
      <c r="I18" s="620"/>
      <c r="J18" s="620"/>
      <c r="K18" s="620"/>
      <c r="L18" s="620"/>
      <c r="M18" s="620"/>
      <c r="N18" s="620"/>
      <c r="O18" s="620"/>
      <c r="P18" s="620"/>
      <c r="Q18" s="621"/>
      <c r="R18" s="622">
        <v>592785</v>
      </c>
      <c r="S18" s="623"/>
      <c r="T18" s="623"/>
      <c r="U18" s="623"/>
      <c r="V18" s="623"/>
      <c r="W18" s="623"/>
      <c r="X18" s="623"/>
      <c r="Y18" s="624"/>
      <c r="Z18" s="625">
        <v>0.2</v>
      </c>
      <c r="AA18" s="625"/>
      <c r="AB18" s="625"/>
      <c r="AC18" s="625"/>
      <c r="AD18" s="626">
        <v>592785</v>
      </c>
      <c r="AE18" s="626"/>
      <c r="AF18" s="626"/>
      <c r="AG18" s="626"/>
      <c r="AH18" s="626"/>
      <c r="AI18" s="626"/>
      <c r="AJ18" s="626"/>
      <c r="AK18" s="626"/>
      <c r="AL18" s="627">
        <v>0.5</v>
      </c>
      <c r="AM18" s="628"/>
      <c r="AN18" s="628"/>
      <c r="AO18" s="629"/>
      <c r="AP18" s="619" t="s">
        <v>273</v>
      </c>
      <c r="AQ18" s="620"/>
      <c r="AR18" s="620"/>
      <c r="AS18" s="620"/>
      <c r="AT18" s="620"/>
      <c r="AU18" s="620"/>
      <c r="AV18" s="620"/>
      <c r="AW18" s="620"/>
      <c r="AX18" s="620"/>
      <c r="AY18" s="620"/>
      <c r="AZ18" s="620"/>
      <c r="BA18" s="620"/>
      <c r="BB18" s="620"/>
      <c r="BC18" s="620"/>
      <c r="BD18" s="620"/>
      <c r="BE18" s="620"/>
      <c r="BF18" s="621"/>
      <c r="BG18" s="622" t="s">
        <v>138</v>
      </c>
      <c r="BH18" s="623"/>
      <c r="BI18" s="623"/>
      <c r="BJ18" s="623"/>
      <c r="BK18" s="623"/>
      <c r="BL18" s="623"/>
      <c r="BM18" s="623"/>
      <c r="BN18" s="624"/>
      <c r="BO18" s="625" t="s">
        <v>242</v>
      </c>
      <c r="BP18" s="625"/>
      <c r="BQ18" s="625"/>
      <c r="BR18" s="625"/>
      <c r="BS18" s="626" t="s">
        <v>242</v>
      </c>
      <c r="BT18" s="626"/>
      <c r="BU18" s="626"/>
      <c r="BV18" s="626"/>
      <c r="BW18" s="626"/>
      <c r="BX18" s="626"/>
      <c r="BY18" s="626"/>
      <c r="BZ18" s="626"/>
      <c r="CA18" s="626"/>
      <c r="CB18" s="630"/>
      <c r="CD18" s="619" t="s">
        <v>274</v>
      </c>
      <c r="CE18" s="620"/>
      <c r="CF18" s="620"/>
      <c r="CG18" s="620"/>
      <c r="CH18" s="620"/>
      <c r="CI18" s="620"/>
      <c r="CJ18" s="620"/>
      <c r="CK18" s="620"/>
      <c r="CL18" s="620"/>
      <c r="CM18" s="620"/>
      <c r="CN18" s="620"/>
      <c r="CO18" s="620"/>
      <c r="CP18" s="620"/>
      <c r="CQ18" s="621"/>
      <c r="CR18" s="622" t="s">
        <v>138</v>
      </c>
      <c r="CS18" s="623"/>
      <c r="CT18" s="623"/>
      <c r="CU18" s="623"/>
      <c r="CV18" s="623"/>
      <c r="CW18" s="623"/>
      <c r="CX18" s="623"/>
      <c r="CY18" s="624"/>
      <c r="CZ18" s="625" t="s">
        <v>242</v>
      </c>
      <c r="DA18" s="625"/>
      <c r="DB18" s="625"/>
      <c r="DC18" s="625"/>
      <c r="DD18" s="631" t="s">
        <v>242</v>
      </c>
      <c r="DE18" s="623"/>
      <c r="DF18" s="623"/>
      <c r="DG18" s="623"/>
      <c r="DH18" s="623"/>
      <c r="DI18" s="623"/>
      <c r="DJ18" s="623"/>
      <c r="DK18" s="623"/>
      <c r="DL18" s="623"/>
      <c r="DM18" s="623"/>
      <c r="DN18" s="623"/>
      <c r="DO18" s="623"/>
      <c r="DP18" s="624"/>
      <c r="DQ18" s="631" t="s">
        <v>242</v>
      </c>
      <c r="DR18" s="623"/>
      <c r="DS18" s="623"/>
      <c r="DT18" s="623"/>
      <c r="DU18" s="623"/>
      <c r="DV18" s="623"/>
      <c r="DW18" s="623"/>
      <c r="DX18" s="623"/>
      <c r="DY18" s="623"/>
      <c r="DZ18" s="623"/>
      <c r="EA18" s="623"/>
      <c r="EB18" s="623"/>
      <c r="EC18" s="632"/>
    </row>
    <row r="19" spans="2:133" ht="11.25" customHeight="1" x14ac:dyDescent="0.2">
      <c r="B19" s="619" t="s">
        <v>275</v>
      </c>
      <c r="C19" s="620"/>
      <c r="D19" s="620"/>
      <c r="E19" s="620"/>
      <c r="F19" s="620"/>
      <c r="G19" s="620"/>
      <c r="H19" s="620"/>
      <c r="I19" s="620"/>
      <c r="J19" s="620"/>
      <c r="K19" s="620"/>
      <c r="L19" s="620"/>
      <c r="M19" s="620"/>
      <c r="N19" s="620"/>
      <c r="O19" s="620"/>
      <c r="P19" s="620"/>
      <c r="Q19" s="621"/>
      <c r="R19" s="622">
        <v>583703</v>
      </c>
      <c r="S19" s="623"/>
      <c r="T19" s="623"/>
      <c r="U19" s="623"/>
      <c r="V19" s="623"/>
      <c r="W19" s="623"/>
      <c r="X19" s="623"/>
      <c r="Y19" s="624"/>
      <c r="Z19" s="625">
        <v>0.2</v>
      </c>
      <c r="AA19" s="625"/>
      <c r="AB19" s="625"/>
      <c r="AC19" s="625"/>
      <c r="AD19" s="626">
        <v>583703</v>
      </c>
      <c r="AE19" s="626"/>
      <c r="AF19" s="626"/>
      <c r="AG19" s="626"/>
      <c r="AH19" s="626"/>
      <c r="AI19" s="626"/>
      <c r="AJ19" s="626"/>
      <c r="AK19" s="626"/>
      <c r="AL19" s="627">
        <v>0.5</v>
      </c>
      <c r="AM19" s="628"/>
      <c r="AN19" s="628"/>
      <c r="AO19" s="629"/>
      <c r="AP19" s="619" t="s">
        <v>276</v>
      </c>
      <c r="AQ19" s="620"/>
      <c r="AR19" s="620"/>
      <c r="AS19" s="620"/>
      <c r="AT19" s="620"/>
      <c r="AU19" s="620"/>
      <c r="AV19" s="620"/>
      <c r="AW19" s="620"/>
      <c r="AX19" s="620"/>
      <c r="AY19" s="620"/>
      <c r="AZ19" s="620"/>
      <c r="BA19" s="620"/>
      <c r="BB19" s="620"/>
      <c r="BC19" s="620"/>
      <c r="BD19" s="620"/>
      <c r="BE19" s="620"/>
      <c r="BF19" s="621"/>
      <c r="BG19" s="622">
        <v>9034226</v>
      </c>
      <c r="BH19" s="623"/>
      <c r="BI19" s="623"/>
      <c r="BJ19" s="623"/>
      <c r="BK19" s="623"/>
      <c r="BL19" s="623"/>
      <c r="BM19" s="623"/>
      <c r="BN19" s="624"/>
      <c r="BO19" s="625">
        <v>9.6999999999999993</v>
      </c>
      <c r="BP19" s="625"/>
      <c r="BQ19" s="625"/>
      <c r="BR19" s="625"/>
      <c r="BS19" s="626" t="s">
        <v>138</v>
      </c>
      <c r="BT19" s="626"/>
      <c r="BU19" s="626"/>
      <c r="BV19" s="626"/>
      <c r="BW19" s="626"/>
      <c r="BX19" s="626"/>
      <c r="BY19" s="626"/>
      <c r="BZ19" s="626"/>
      <c r="CA19" s="626"/>
      <c r="CB19" s="630"/>
      <c r="CD19" s="619" t="s">
        <v>277</v>
      </c>
      <c r="CE19" s="620"/>
      <c r="CF19" s="620"/>
      <c r="CG19" s="620"/>
      <c r="CH19" s="620"/>
      <c r="CI19" s="620"/>
      <c r="CJ19" s="620"/>
      <c r="CK19" s="620"/>
      <c r="CL19" s="620"/>
      <c r="CM19" s="620"/>
      <c r="CN19" s="620"/>
      <c r="CO19" s="620"/>
      <c r="CP19" s="620"/>
      <c r="CQ19" s="621"/>
      <c r="CR19" s="622" t="s">
        <v>242</v>
      </c>
      <c r="CS19" s="623"/>
      <c r="CT19" s="623"/>
      <c r="CU19" s="623"/>
      <c r="CV19" s="623"/>
      <c r="CW19" s="623"/>
      <c r="CX19" s="623"/>
      <c r="CY19" s="624"/>
      <c r="CZ19" s="625" t="s">
        <v>138</v>
      </c>
      <c r="DA19" s="625"/>
      <c r="DB19" s="625"/>
      <c r="DC19" s="625"/>
      <c r="DD19" s="631" t="s">
        <v>138</v>
      </c>
      <c r="DE19" s="623"/>
      <c r="DF19" s="623"/>
      <c r="DG19" s="623"/>
      <c r="DH19" s="623"/>
      <c r="DI19" s="623"/>
      <c r="DJ19" s="623"/>
      <c r="DK19" s="623"/>
      <c r="DL19" s="623"/>
      <c r="DM19" s="623"/>
      <c r="DN19" s="623"/>
      <c r="DO19" s="623"/>
      <c r="DP19" s="624"/>
      <c r="DQ19" s="631" t="s">
        <v>248</v>
      </c>
      <c r="DR19" s="623"/>
      <c r="DS19" s="623"/>
      <c r="DT19" s="623"/>
      <c r="DU19" s="623"/>
      <c r="DV19" s="623"/>
      <c r="DW19" s="623"/>
      <c r="DX19" s="623"/>
      <c r="DY19" s="623"/>
      <c r="DZ19" s="623"/>
      <c r="EA19" s="623"/>
      <c r="EB19" s="623"/>
      <c r="EC19" s="632"/>
    </row>
    <row r="20" spans="2:133" ht="11.25" customHeight="1" x14ac:dyDescent="0.2">
      <c r="B20" s="635" t="s">
        <v>278</v>
      </c>
      <c r="C20" s="636"/>
      <c r="D20" s="636"/>
      <c r="E20" s="636"/>
      <c r="F20" s="636"/>
      <c r="G20" s="636"/>
      <c r="H20" s="636"/>
      <c r="I20" s="636"/>
      <c r="J20" s="636"/>
      <c r="K20" s="636"/>
      <c r="L20" s="636"/>
      <c r="M20" s="636"/>
      <c r="N20" s="636"/>
      <c r="O20" s="636"/>
      <c r="P20" s="636"/>
      <c r="Q20" s="637"/>
      <c r="R20" s="622">
        <v>9082</v>
      </c>
      <c r="S20" s="623"/>
      <c r="T20" s="623"/>
      <c r="U20" s="623"/>
      <c r="V20" s="623"/>
      <c r="W20" s="623"/>
      <c r="X20" s="623"/>
      <c r="Y20" s="624"/>
      <c r="Z20" s="625">
        <v>0</v>
      </c>
      <c r="AA20" s="625"/>
      <c r="AB20" s="625"/>
      <c r="AC20" s="625"/>
      <c r="AD20" s="626">
        <v>9082</v>
      </c>
      <c r="AE20" s="626"/>
      <c r="AF20" s="626"/>
      <c r="AG20" s="626"/>
      <c r="AH20" s="626"/>
      <c r="AI20" s="626"/>
      <c r="AJ20" s="626"/>
      <c r="AK20" s="626"/>
      <c r="AL20" s="627">
        <v>0</v>
      </c>
      <c r="AM20" s="628"/>
      <c r="AN20" s="628"/>
      <c r="AO20" s="629"/>
      <c r="AP20" s="619" t="s">
        <v>279</v>
      </c>
      <c r="AQ20" s="620"/>
      <c r="AR20" s="620"/>
      <c r="AS20" s="620"/>
      <c r="AT20" s="620"/>
      <c r="AU20" s="620"/>
      <c r="AV20" s="620"/>
      <c r="AW20" s="620"/>
      <c r="AX20" s="620"/>
      <c r="AY20" s="620"/>
      <c r="AZ20" s="620"/>
      <c r="BA20" s="620"/>
      <c r="BB20" s="620"/>
      <c r="BC20" s="620"/>
      <c r="BD20" s="620"/>
      <c r="BE20" s="620"/>
      <c r="BF20" s="621"/>
      <c r="BG20" s="622">
        <v>9034226</v>
      </c>
      <c r="BH20" s="623"/>
      <c r="BI20" s="623"/>
      <c r="BJ20" s="623"/>
      <c r="BK20" s="623"/>
      <c r="BL20" s="623"/>
      <c r="BM20" s="623"/>
      <c r="BN20" s="624"/>
      <c r="BO20" s="625">
        <v>9.6999999999999993</v>
      </c>
      <c r="BP20" s="625"/>
      <c r="BQ20" s="625"/>
      <c r="BR20" s="625"/>
      <c r="BS20" s="626" t="s">
        <v>248</v>
      </c>
      <c r="BT20" s="626"/>
      <c r="BU20" s="626"/>
      <c r="BV20" s="626"/>
      <c r="BW20" s="626"/>
      <c r="BX20" s="626"/>
      <c r="BY20" s="626"/>
      <c r="BZ20" s="626"/>
      <c r="CA20" s="626"/>
      <c r="CB20" s="630"/>
      <c r="CD20" s="619" t="s">
        <v>280</v>
      </c>
      <c r="CE20" s="620"/>
      <c r="CF20" s="620"/>
      <c r="CG20" s="620"/>
      <c r="CH20" s="620"/>
      <c r="CI20" s="620"/>
      <c r="CJ20" s="620"/>
      <c r="CK20" s="620"/>
      <c r="CL20" s="620"/>
      <c r="CM20" s="620"/>
      <c r="CN20" s="620"/>
      <c r="CO20" s="620"/>
      <c r="CP20" s="620"/>
      <c r="CQ20" s="621"/>
      <c r="CR20" s="622">
        <v>261444038</v>
      </c>
      <c r="CS20" s="623"/>
      <c r="CT20" s="623"/>
      <c r="CU20" s="623"/>
      <c r="CV20" s="623"/>
      <c r="CW20" s="623"/>
      <c r="CX20" s="623"/>
      <c r="CY20" s="624"/>
      <c r="CZ20" s="625">
        <v>100</v>
      </c>
      <c r="DA20" s="625"/>
      <c r="DB20" s="625"/>
      <c r="DC20" s="625"/>
      <c r="DD20" s="631">
        <v>58261588</v>
      </c>
      <c r="DE20" s="623"/>
      <c r="DF20" s="623"/>
      <c r="DG20" s="623"/>
      <c r="DH20" s="623"/>
      <c r="DI20" s="623"/>
      <c r="DJ20" s="623"/>
      <c r="DK20" s="623"/>
      <c r="DL20" s="623"/>
      <c r="DM20" s="623"/>
      <c r="DN20" s="623"/>
      <c r="DO20" s="623"/>
      <c r="DP20" s="624"/>
      <c r="DQ20" s="631">
        <v>123938249</v>
      </c>
      <c r="DR20" s="623"/>
      <c r="DS20" s="623"/>
      <c r="DT20" s="623"/>
      <c r="DU20" s="623"/>
      <c r="DV20" s="623"/>
      <c r="DW20" s="623"/>
      <c r="DX20" s="623"/>
      <c r="DY20" s="623"/>
      <c r="DZ20" s="623"/>
      <c r="EA20" s="623"/>
      <c r="EB20" s="623"/>
      <c r="EC20" s="632"/>
    </row>
    <row r="21" spans="2:133" ht="11.25" customHeight="1" x14ac:dyDescent="0.2">
      <c r="B21" s="619" t="s">
        <v>281</v>
      </c>
      <c r="C21" s="620"/>
      <c r="D21" s="620"/>
      <c r="E21" s="620"/>
      <c r="F21" s="620"/>
      <c r="G21" s="620"/>
      <c r="H21" s="620"/>
      <c r="I21" s="620"/>
      <c r="J21" s="620"/>
      <c r="K21" s="620"/>
      <c r="L21" s="620"/>
      <c r="M21" s="620"/>
      <c r="N21" s="620"/>
      <c r="O21" s="620"/>
      <c r="P21" s="620"/>
      <c r="Q21" s="621"/>
      <c r="R21" s="622">
        <v>5600382</v>
      </c>
      <c r="S21" s="623"/>
      <c r="T21" s="623"/>
      <c r="U21" s="623"/>
      <c r="V21" s="623"/>
      <c r="W21" s="623"/>
      <c r="X21" s="623"/>
      <c r="Y21" s="624"/>
      <c r="Z21" s="625">
        <v>2.1</v>
      </c>
      <c r="AA21" s="625"/>
      <c r="AB21" s="625"/>
      <c r="AC21" s="625"/>
      <c r="AD21" s="626">
        <v>2043076</v>
      </c>
      <c r="AE21" s="626"/>
      <c r="AF21" s="626"/>
      <c r="AG21" s="626"/>
      <c r="AH21" s="626"/>
      <c r="AI21" s="626"/>
      <c r="AJ21" s="626"/>
      <c r="AK21" s="626"/>
      <c r="AL21" s="627">
        <v>1.9</v>
      </c>
      <c r="AM21" s="628"/>
      <c r="AN21" s="628"/>
      <c r="AO21" s="629"/>
      <c r="AP21" s="619" t="s">
        <v>282</v>
      </c>
      <c r="AQ21" s="638"/>
      <c r="AR21" s="638"/>
      <c r="AS21" s="638"/>
      <c r="AT21" s="638"/>
      <c r="AU21" s="638"/>
      <c r="AV21" s="638"/>
      <c r="AW21" s="638"/>
      <c r="AX21" s="638"/>
      <c r="AY21" s="638"/>
      <c r="AZ21" s="638"/>
      <c r="BA21" s="638"/>
      <c r="BB21" s="638"/>
      <c r="BC21" s="638"/>
      <c r="BD21" s="638"/>
      <c r="BE21" s="638"/>
      <c r="BF21" s="639"/>
      <c r="BG21" s="622">
        <v>27759</v>
      </c>
      <c r="BH21" s="623"/>
      <c r="BI21" s="623"/>
      <c r="BJ21" s="623"/>
      <c r="BK21" s="623"/>
      <c r="BL21" s="623"/>
      <c r="BM21" s="623"/>
      <c r="BN21" s="624"/>
      <c r="BO21" s="625">
        <v>0</v>
      </c>
      <c r="BP21" s="625"/>
      <c r="BQ21" s="625"/>
      <c r="BR21" s="625"/>
      <c r="BS21" s="626" t="s">
        <v>138</v>
      </c>
      <c r="BT21" s="626"/>
      <c r="BU21" s="626"/>
      <c r="BV21" s="626"/>
      <c r="BW21" s="626"/>
      <c r="BX21" s="626"/>
      <c r="BY21" s="626"/>
      <c r="BZ21" s="626"/>
      <c r="CA21" s="626"/>
      <c r="CB21" s="630"/>
      <c r="CD21" s="643"/>
      <c r="CE21" s="644"/>
      <c r="CF21" s="644"/>
      <c r="CG21" s="644"/>
      <c r="CH21" s="644"/>
      <c r="CI21" s="644"/>
      <c r="CJ21" s="644"/>
      <c r="CK21" s="644"/>
      <c r="CL21" s="644"/>
      <c r="CM21" s="644"/>
      <c r="CN21" s="644"/>
      <c r="CO21" s="644"/>
      <c r="CP21" s="644"/>
      <c r="CQ21" s="645"/>
      <c r="CR21" s="646"/>
      <c r="CS21" s="641"/>
      <c r="CT21" s="641"/>
      <c r="CU21" s="641"/>
      <c r="CV21" s="641"/>
      <c r="CW21" s="641"/>
      <c r="CX21" s="641"/>
      <c r="CY21" s="647"/>
      <c r="CZ21" s="648"/>
      <c r="DA21" s="648"/>
      <c r="DB21" s="648"/>
      <c r="DC21" s="648"/>
      <c r="DD21" s="640"/>
      <c r="DE21" s="641"/>
      <c r="DF21" s="641"/>
      <c r="DG21" s="641"/>
      <c r="DH21" s="641"/>
      <c r="DI21" s="641"/>
      <c r="DJ21" s="641"/>
      <c r="DK21" s="641"/>
      <c r="DL21" s="641"/>
      <c r="DM21" s="641"/>
      <c r="DN21" s="641"/>
      <c r="DO21" s="641"/>
      <c r="DP21" s="647"/>
      <c r="DQ21" s="640"/>
      <c r="DR21" s="641"/>
      <c r="DS21" s="641"/>
      <c r="DT21" s="641"/>
      <c r="DU21" s="641"/>
      <c r="DV21" s="641"/>
      <c r="DW21" s="641"/>
      <c r="DX21" s="641"/>
      <c r="DY21" s="641"/>
      <c r="DZ21" s="641"/>
      <c r="EA21" s="641"/>
      <c r="EB21" s="641"/>
      <c r="EC21" s="642"/>
    </row>
    <row r="22" spans="2:133" ht="11.25" customHeight="1" x14ac:dyDescent="0.2">
      <c r="B22" s="619" t="s">
        <v>283</v>
      </c>
      <c r="C22" s="620"/>
      <c r="D22" s="620"/>
      <c r="E22" s="620"/>
      <c r="F22" s="620"/>
      <c r="G22" s="620"/>
      <c r="H22" s="620"/>
      <c r="I22" s="620"/>
      <c r="J22" s="620"/>
      <c r="K22" s="620"/>
      <c r="L22" s="620"/>
      <c r="M22" s="620"/>
      <c r="N22" s="620"/>
      <c r="O22" s="620"/>
      <c r="P22" s="620"/>
      <c r="Q22" s="621"/>
      <c r="R22" s="622">
        <v>2043076</v>
      </c>
      <c r="S22" s="623"/>
      <c r="T22" s="623"/>
      <c r="U22" s="623"/>
      <c r="V22" s="623"/>
      <c r="W22" s="623"/>
      <c r="X22" s="623"/>
      <c r="Y22" s="624"/>
      <c r="Z22" s="625">
        <v>0.8</v>
      </c>
      <c r="AA22" s="625"/>
      <c r="AB22" s="625"/>
      <c r="AC22" s="625"/>
      <c r="AD22" s="626">
        <v>2043076</v>
      </c>
      <c r="AE22" s="626"/>
      <c r="AF22" s="626"/>
      <c r="AG22" s="626"/>
      <c r="AH22" s="626"/>
      <c r="AI22" s="626"/>
      <c r="AJ22" s="626"/>
      <c r="AK22" s="626"/>
      <c r="AL22" s="627">
        <v>1.9</v>
      </c>
      <c r="AM22" s="628"/>
      <c r="AN22" s="628"/>
      <c r="AO22" s="629"/>
      <c r="AP22" s="619" t="s">
        <v>284</v>
      </c>
      <c r="AQ22" s="638"/>
      <c r="AR22" s="638"/>
      <c r="AS22" s="638"/>
      <c r="AT22" s="638"/>
      <c r="AU22" s="638"/>
      <c r="AV22" s="638"/>
      <c r="AW22" s="638"/>
      <c r="AX22" s="638"/>
      <c r="AY22" s="638"/>
      <c r="AZ22" s="638"/>
      <c r="BA22" s="638"/>
      <c r="BB22" s="638"/>
      <c r="BC22" s="638"/>
      <c r="BD22" s="638"/>
      <c r="BE22" s="638"/>
      <c r="BF22" s="639"/>
      <c r="BG22" s="622">
        <v>3562773</v>
      </c>
      <c r="BH22" s="623"/>
      <c r="BI22" s="623"/>
      <c r="BJ22" s="623"/>
      <c r="BK22" s="623"/>
      <c r="BL22" s="623"/>
      <c r="BM22" s="623"/>
      <c r="BN22" s="624"/>
      <c r="BO22" s="625">
        <v>3.8</v>
      </c>
      <c r="BP22" s="625"/>
      <c r="BQ22" s="625"/>
      <c r="BR22" s="625"/>
      <c r="BS22" s="626" t="s">
        <v>138</v>
      </c>
      <c r="BT22" s="626"/>
      <c r="BU22" s="626"/>
      <c r="BV22" s="626"/>
      <c r="BW22" s="626"/>
      <c r="BX22" s="626"/>
      <c r="BY22" s="626"/>
      <c r="BZ22" s="626"/>
      <c r="CA22" s="626"/>
      <c r="CB22" s="630"/>
      <c r="CD22" s="604" t="s">
        <v>285</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2">
      <c r="B23" s="619" t="s">
        <v>286</v>
      </c>
      <c r="C23" s="620"/>
      <c r="D23" s="620"/>
      <c r="E23" s="620"/>
      <c r="F23" s="620"/>
      <c r="G23" s="620"/>
      <c r="H23" s="620"/>
      <c r="I23" s="620"/>
      <c r="J23" s="620"/>
      <c r="K23" s="620"/>
      <c r="L23" s="620"/>
      <c r="M23" s="620"/>
      <c r="N23" s="620"/>
      <c r="O23" s="620"/>
      <c r="P23" s="620"/>
      <c r="Q23" s="621"/>
      <c r="R23" s="622">
        <v>3546909</v>
      </c>
      <c r="S23" s="623"/>
      <c r="T23" s="623"/>
      <c r="U23" s="623"/>
      <c r="V23" s="623"/>
      <c r="W23" s="623"/>
      <c r="X23" s="623"/>
      <c r="Y23" s="624"/>
      <c r="Z23" s="625">
        <v>1.3</v>
      </c>
      <c r="AA23" s="625"/>
      <c r="AB23" s="625"/>
      <c r="AC23" s="625"/>
      <c r="AD23" s="626" t="s">
        <v>242</v>
      </c>
      <c r="AE23" s="626"/>
      <c r="AF23" s="626"/>
      <c r="AG23" s="626"/>
      <c r="AH23" s="626"/>
      <c r="AI23" s="626"/>
      <c r="AJ23" s="626"/>
      <c r="AK23" s="626"/>
      <c r="AL23" s="627" t="s">
        <v>248</v>
      </c>
      <c r="AM23" s="628"/>
      <c r="AN23" s="628"/>
      <c r="AO23" s="629"/>
      <c r="AP23" s="619" t="s">
        <v>287</v>
      </c>
      <c r="AQ23" s="638"/>
      <c r="AR23" s="638"/>
      <c r="AS23" s="638"/>
      <c r="AT23" s="638"/>
      <c r="AU23" s="638"/>
      <c r="AV23" s="638"/>
      <c r="AW23" s="638"/>
      <c r="AX23" s="638"/>
      <c r="AY23" s="638"/>
      <c r="AZ23" s="638"/>
      <c r="BA23" s="638"/>
      <c r="BB23" s="638"/>
      <c r="BC23" s="638"/>
      <c r="BD23" s="638"/>
      <c r="BE23" s="638"/>
      <c r="BF23" s="639"/>
      <c r="BG23" s="622">
        <v>5443694</v>
      </c>
      <c r="BH23" s="623"/>
      <c r="BI23" s="623"/>
      <c r="BJ23" s="623"/>
      <c r="BK23" s="623"/>
      <c r="BL23" s="623"/>
      <c r="BM23" s="623"/>
      <c r="BN23" s="624"/>
      <c r="BO23" s="625">
        <v>5.8</v>
      </c>
      <c r="BP23" s="625"/>
      <c r="BQ23" s="625"/>
      <c r="BR23" s="625"/>
      <c r="BS23" s="626" t="s">
        <v>248</v>
      </c>
      <c r="BT23" s="626"/>
      <c r="BU23" s="626"/>
      <c r="BV23" s="626"/>
      <c r="BW23" s="626"/>
      <c r="BX23" s="626"/>
      <c r="BY23" s="626"/>
      <c r="BZ23" s="626"/>
      <c r="CA23" s="626"/>
      <c r="CB23" s="630"/>
      <c r="CD23" s="604" t="s">
        <v>225</v>
      </c>
      <c r="CE23" s="605"/>
      <c r="CF23" s="605"/>
      <c r="CG23" s="605"/>
      <c r="CH23" s="605"/>
      <c r="CI23" s="605"/>
      <c r="CJ23" s="605"/>
      <c r="CK23" s="605"/>
      <c r="CL23" s="605"/>
      <c r="CM23" s="605"/>
      <c r="CN23" s="605"/>
      <c r="CO23" s="605"/>
      <c r="CP23" s="605"/>
      <c r="CQ23" s="606"/>
      <c r="CR23" s="604" t="s">
        <v>288</v>
      </c>
      <c r="CS23" s="605"/>
      <c r="CT23" s="605"/>
      <c r="CU23" s="605"/>
      <c r="CV23" s="605"/>
      <c r="CW23" s="605"/>
      <c r="CX23" s="605"/>
      <c r="CY23" s="606"/>
      <c r="CZ23" s="604" t="s">
        <v>289</v>
      </c>
      <c r="DA23" s="605"/>
      <c r="DB23" s="605"/>
      <c r="DC23" s="606"/>
      <c r="DD23" s="604" t="s">
        <v>290</v>
      </c>
      <c r="DE23" s="605"/>
      <c r="DF23" s="605"/>
      <c r="DG23" s="605"/>
      <c r="DH23" s="605"/>
      <c r="DI23" s="605"/>
      <c r="DJ23" s="605"/>
      <c r="DK23" s="606"/>
      <c r="DL23" s="649" t="s">
        <v>291</v>
      </c>
      <c r="DM23" s="650"/>
      <c r="DN23" s="650"/>
      <c r="DO23" s="650"/>
      <c r="DP23" s="650"/>
      <c r="DQ23" s="650"/>
      <c r="DR23" s="650"/>
      <c r="DS23" s="650"/>
      <c r="DT23" s="650"/>
      <c r="DU23" s="650"/>
      <c r="DV23" s="651"/>
      <c r="DW23" s="604" t="s">
        <v>292</v>
      </c>
      <c r="DX23" s="605"/>
      <c r="DY23" s="605"/>
      <c r="DZ23" s="605"/>
      <c r="EA23" s="605"/>
      <c r="EB23" s="605"/>
      <c r="EC23" s="606"/>
    </row>
    <row r="24" spans="2:133" ht="11.25" customHeight="1" x14ac:dyDescent="0.2">
      <c r="B24" s="619" t="s">
        <v>293</v>
      </c>
      <c r="C24" s="620"/>
      <c r="D24" s="620"/>
      <c r="E24" s="620"/>
      <c r="F24" s="620"/>
      <c r="G24" s="620"/>
      <c r="H24" s="620"/>
      <c r="I24" s="620"/>
      <c r="J24" s="620"/>
      <c r="K24" s="620"/>
      <c r="L24" s="620"/>
      <c r="M24" s="620"/>
      <c r="N24" s="620"/>
      <c r="O24" s="620"/>
      <c r="P24" s="620"/>
      <c r="Q24" s="621"/>
      <c r="R24" s="622">
        <v>10397</v>
      </c>
      <c r="S24" s="623"/>
      <c r="T24" s="623"/>
      <c r="U24" s="623"/>
      <c r="V24" s="623"/>
      <c r="W24" s="623"/>
      <c r="X24" s="623"/>
      <c r="Y24" s="624"/>
      <c r="Z24" s="625">
        <v>0</v>
      </c>
      <c r="AA24" s="625"/>
      <c r="AB24" s="625"/>
      <c r="AC24" s="625"/>
      <c r="AD24" s="626" t="s">
        <v>138</v>
      </c>
      <c r="AE24" s="626"/>
      <c r="AF24" s="626"/>
      <c r="AG24" s="626"/>
      <c r="AH24" s="626"/>
      <c r="AI24" s="626"/>
      <c r="AJ24" s="626"/>
      <c r="AK24" s="626"/>
      <c r="AL24" s="627" t="s">
        <v>138</v>
      </c>
      <c r="AM24" s="628"/>
      <c r="AN24" s="628"/>
      <c r="AO24" s="629"/>
      <c r="AP24" s="619" t="s">
        <v>294</v>
      </c>
      <c r="AQ24" s="638"/>
      <c r="AR24" s="638"/>
      <c r="AS24" s="638"/>
      <c r="AT24" s="638"/>
      <c r="AU24" s="638"/>
      <c r="AV24" s="638"/>
      <c r="AW24" s="638"/>
      <c r="AX24" s="638"/>
      <c r="AY24" s="638"/>
      <c r="AZ24" s="638"/>
      <c r="BA24" s="638"/>
      <c r="BB24" s="638"/>
      <c r="BC24" s="638"/>
      <c r="BD24" s="638"/>
      <c r="BE24" s="638"/>
      <c r="BF24" s="639"/>
      <c r="BG24" s="622" t="s">
        <v>138</v>
      </c>
      <c r="BH24" s="623"/>
      <c r="BI24" s="623"/>
      <c r="BJ24" s="623"/>
      <c r="BK24" s="623"/>
      <c r="BL24" s="623"/>
      <c r="BM24" s="623"/>
      <c r="BN24" s="624"/>
      <c r="BO24" s="625" t="s">
        <v>138</v>
      </c>
      <c r="BP24" s="625"/>
      <c r="BQ24" s="625"/>
      <c r="BR24" s="625"/>
      <c r="BS24" s="626" t="s">
        <v>248</v>
      </c>
      <c r="BT24" s="626"/>
      <c r="BU24" s="626"/>
      <c r="BV24" s="626"/>
      <c r="BW24" s="626"/>
      <c r="BX24" s="626"/>
      <c r="BY24" s="626"/>
      <c r="BZ24" s="626"/>
      <c r="CA24" s="626"/>
      <c r="CB24" s="630"/>
      <c r="CD24" s="608" t="s">
        <v>295</v>
      </c>
      <c r="CE24" s="609"/>
      <c r="CF24" s="609"/>
      <c r="CG24" s="609"/>
      <c r="CH24" s="609"/>
      <c r="CI24" s="609"/>
      <c r="CJ24" s="609"/>
      <c r="CK24" s="609"/>
      <c r="CL24" s="609"/>
      <c r="CM24" s="609"/>
      <c r="CN24" s="609"/>
      <c r="CO24" s="609"/>
      <c r="CP24" s="609"/>
      <c r="CQ24" s="610"/>
      <c r="CR24" s="611">
        <v>109623461</v>
      </c>
      <c r="CS24" s="612"/>
      <c r="CT24" s="612"/>
      <c r="CU24" s="612"/>
      <c r="CV24" s="612"/>
      <c r="CW24" s="612"/>
      <c r="CX24" s="612"/>
      <c r="CY24" s="613"/>
      <c r="CZ24" s="616">
        <v>41.9</v>
      </c>
      <c r="DA24" s="617"/>
      <c r="DB24" s="617"/>
      <c r="DC24" s="633"/>
      <c r="DD24" s="657">
        <v>59448465</v>
      </c>
      <c r="DE24" s="612"/>
      <c r="DF24" s="612"/>
      <c r="DG24" s="612"/>
      <c r="DH24" s="612"/>
      <c r="DI24" s="612"/>
      <c r="DJ24" s="612"/>
      <c r="DK24" s="613"/>
      <c r="DL24" s="657">
        <v>58503942</v>
      </c>
      <c r="DM24" s="612"/>
      <c r="DN24" s="612"/>
      <c r="DO24" s="612"/>
      <c r="DP24" s="612"/>
      <c r="DQ24" s="612"/>
      <c r="DR24" s="612"/>
      <c r="DS24" s="612"/>
      <c r="DT24" s="612"/>
      <c r="DU24" s="612"/>
      <c r="DV24" s="613"/>
      <c r="DW24" s="616">
        <v>53.5</v>
      </c>
      <c r="DX24" s="617"/>
      <c r="DY24" s="617"/>
      <c r="DZ24" s="617"/>
      <c r="EA24" s="617"/>
      <c r="EB24" s="617"/>
      <c r="EC24" s="618"/>
    </row>
    <row r="25" spans="2:133" ht="11.25" customHeight="1" x14ac:dyDescent="0.2">
      <c r="B25" s="619" t="s">
        <v>296</v>
      </c>
      <c r="C25" s="620"/>
      <c r="D25" s="620"/>
      <c r="E25" s="620"/>
      <c r="F25" s="620"/>
      <c r="G25" s="620"/>
      <c r="H25" s="620"/>
      <c r="I25" s="620"/>
      <c r="J25" s="620"/>
      <c r="K25" s="620"/>
      <c r="L25" s="620"/>
      <c r="M25" s="620"/>
      <c r="N25" s="620"/>
      <c r="O25" s="620"/>
      <c r="P25" s="620"/>
      <c r="Q25" s="621"/>
      <c r="R25" s="622">
        <v>116831039</v>
      </c>
      <c r="S25" s="623"/>
      <c r="T25" s="623"/>
      <c r="U25" s="623"/>
      <c r="V25" s="623"/>
      <c r="W25" s="623"/>
      <c r="X25" s="623"/>
      <c r="Y25" s="624"/>
      <c r="Z25" s="625">
        <v>43.5</v>
      </c>
      <c r="AA25" s="625"/>
      <c r="AB25" s="625"/>
      <c r="AC25" s="625"/>
      <c r="AD25" s="626">
        <v>107830039</v>
      </c>
      <c r="AE25" s="626"/>
      <c r="AF25" s="626"/>
      <c r="AG25" s="626"/>
      <c r="AH25" s="626"/>
      <c r="AI25" s="626"/>
      <c r="AJ25" s="626"/>
      <c r="AK25" s="626"/>
      <c r="AL25" s="627">
        <v>99.5</v>
      </c>
      <c r="AM25" s="628"/>
      <c r="AN25" s="628"/>
      <c r="AO25" s="629"/>
      <c r="AP25" s="619" t="s">
        <v>297</v>
      </c>
      <c r="AQ25" s="638"/>
      <c r="AR25" s="638"/>
      <c r="AS25" s="638"/>
      <c r="AT25" s="638"/>
      <c r="AU25" s="638"/>
      <c r="AV25" s="638"/>
      <c r="AW25" s="638"/>
      <c r="AX25" s="638"/>
      <c r="AY25" s="638"/>
      <c r="AZ25" s="638"/>
      <c r="BA25" s="638"/>
      <c r="BB25" s="638"/>
      <c r="BC25" s="638"/>
      <c r="BD25" s="638"/>
      <c r="BE25" s="638"/>
      <c r="BF25" s="639"/>
      <c r="BG25" s="622" t="s">
        <v>242</v>
      </c>
      <c r="BH25" s="623"/>
      <c r="BI25" s="623"/>
      <c r="BJ25" s="623"/>
      <c r="BK25" s="623"/>
      <c r="BL25" s="623"/>
      <c r="BM25" s="623"/>
      <c r="BN25" s="624"/>
      <c r="BO25" s="625" t="s">
        <v>242</v>
      </c>
      <c r="BP25" s="625"/>
      <c r="BQ25" s="625"/>
      <c r="BR25" s="625"/>
      <c r="BS25" s="626" t="s">
        <v>242</v>
      </c>
      <c r="BT25" s="626"/>
      <c r="BU25" s="626"/>
      <c r="BV25" s="626"/>
      <c r="BW25" s="626"/>
      <c r="BX25" s="626"/>
      <c r="BY25" s="626"/>
      <c r="BZ25" s="626"/>
      <c r="CA25" s="626"/>
      <c r="CB25" s="630"/>
      <c r="CD25" s="619" t="s">
        <v>298</v>
      </c>
      <c r="CE25" s="620"/>
      <c r="CF25" s="620"/>
      <c r="CG25" s="620"/>
      <c r="CH25" s="620"/>
      <c r="CI25" s="620"/>
      <c r="CJ25" s="620"/>
      <c r="CK25" s="620"/>
      <c r="CL25" s="620"/>
      <c r="CM25" s="620"/>
      <c r="CN25" s="620"/>
      <c r="CO25" s="620"/>
      <c r="CP25" s="620"/>
      <c r="CQ25" s="621"/>
      <c r="CR25" s="622">
        <v>30346118</v>
      </c>
      <c r="CS25" s="654"/>
      <c r="CT25" s="654"/>
      <c r="CU25" s="654"/>
      <c r="CV25" s="654"/>
      <c r="CW25" s="654"/>
      <c r="CX25" s="654"/>
      <c r="CY25" s="655"/>
      <c r="CZ25" s="627">
        <v>11.6</v>
      </c>
      <c r="DA25" s="652"/>
      <c r="DB25" s="652"/>
      <c r="DC25" s="656"/>
      <c r="DD25" s="631">
        <v>28397481</v>
      </c>
      <c r="DE25" s="654"/>
      <c r="DF25" s="654"/>
      <c r="DG25" s="654"/>
      <c r="DH25" s="654"/>
      <c r="DI25" s="654"/>
      <c r="DJ25" s="654"/>
      <c r="DK25" s="655"/>
      <c r="DL25" s="631">
        <v>27945641</v>
      </c>
      <c r="DM25" s="654"/>
      <c r="DN25" s="654"/>
      <c r="DO25" s="654"/>
      <c r="DP25" s="654"/>
      <c r="DQ25" s="654"/>
      <c r="DR25" s="654"/>
      <c r="DS25" s="654"/>
      <c r="DT25" s="654"/>
      <c r="DU25" s="654"/>
      <c r="DV25" s="655"/>
      <c r="DW25" s="627">
        <v>25.6</v>
      </c>
      <c r="DX25" s="652"/>
      <c r="DY25" s="652"/>
      <c r="DZ25" s="652"/>
      <c r="EA25" s="652"/>
      <c r="EB25" s="652"/>
      <c r="EC25" s="653"/>
    </row>
    <row r="26" spans="2:133" ht="11.25" customHeight="1" x14ac:dyDescent="0.2">
      <c r="B26" s="619" t="s">
        <v>299</v>
      </c>
      <c r="C26" s="620"/>
      <c r="D26" s="620"/>
      <c r="E26" s="620"/>
      <c r="F26" s="620"/>
      <c r="G26" s="620"/>
      <c r="H26" s="620"/>
      <c r="I26" s="620"/>
      <c r="J26" s="620"/>
      <c r="K26" s="620"/>
      <c r="L26" s="620"/>
      <c r="M26" s="620"/>
      <c r="N26" s="620"/>
      <c r="O26" s="620"/>
      <c r="P26" s="620"/>
      <c r="Q26" s="621"/>
      <c r="R26" s="622">
        <v>72633</v>
      </c>
      <c r="S26" s="623"/>
      <c r="T26" s="623"/>
      <c r="U26" s="623"/>
      <c r="V26" s="623"/>
      <c r="W26" s="623"/>
      <c r="X26" s="623"/>
      <c r="Y26" s="624"/>
      <c r="Z26" s="625">
        <v>0</v>
      </c>
      <c r="AA26" s="625"/>
      <c r="AB26" s="625"/>
      <c r="AC26" s="625"/>
      <c r="AD26" s="626">
        <v>72633</v>
      </c>
      <c r="AE26" s="626"/>
      <c r="AF26" s="626"/>
      <c r="AG26" s="626"/>
      <c r="AH26" s="626"/>
      <c r="AI26" s="626"/>
      <c r="AJ26" s="626"/>
      <c r="AK26" s="626"/>
      <c r="AL26" s="627">
        <v>0.1</v>
      </c>
      <c r="AM26" s="628"/>
      <c r="AN26" s="628"/>
      <c r="AO26" s="629"/>
      <c r="AP26" s="619" t="s">
        <v>300</v>
      </c>
      <c r="AQ26" s="638"/>
      <c r="AR26" s="638"/>
      <c r="AS26" s="638"/>
      <c r="AT26" s="638"/>
      <c r="AU26" s="638"/>
      <c r="AV26" s="638"/>
      <c r="AW26" s="638"/>
      <c r="AX26" s="638"/>
      <c r="AY26" s="638"/>
      <c r="AZ26" s="638"/>
      <c r="BA26" s="638"/>
      <c r="BB26" s="638"/>
      <c r="BC26" s="638"/>
      <c r="BD26" s="638"/>
      <c r="BE26" s="638"/>
      <c r="BF26" s="639"/>
      <c r="BG26" s="622" t="s">
        <v>248</v>
      </c>
      <c r="BH26" s="623"/>
      <c r="BI26" s="623"/>
      <c r="BJ26" s="623"/>
      <c r="BK26" s="623"/>
      <c r="BL26" s="623"/>
      <c r="BM26" s="623"/>
      <c r="BN26" s="624"/>
      <c r="BO26" s="625" t="s">
        <v>248</v>
      </c>
      <c r="BP26" s="625"/>
      <c r="BQ26" s="625"/>
      <c r="BR26" s="625"/>
      <c r="BS26" s="626" t="s">
        <v>138</v>
      </c>
      <c r="BT26" s="626"/>
      <c r="BU26" s="626"/>
      <c r="BV26" s="626"/>
      <c r="BW26" s="626"/>
      <c r="BX26" s="626"/>
      <c r="BY26" s="626"/>
      <c r="BZ26" s="626"/>
      <c r="CA26" s="626"/>
      <c r="CB26" s="630"/>
      <c r="CD26" s="619" t="s">
        <v>301</v>
      </c>
      <c r="CE26" s="620"/>
      <c r="CF26" s="620"/>
      <c r="CG26" s="620"/>
      <c r="CH26" s="620"/>
      <c r="CI26" s="620"/>
      <c r="CJ26" s="620"/>
      <c r="CK26" s="620"/>
      <c r="CL26" s="620"/>
      <c r="CM26" s="620"/>
      <c r="CN26" s="620"/>
      <c r="CO26" s="620"/>
      <c r="CP26" s="620"/>
      <c r="CQ26" s="621"/>
      <c r="CR26" s="622">
        <v>18876005</v>
      </c>
      <c r="CS26" s="623"/>
      <c r="CT26" s="623"/>
      <c r="CU26" s="623"/>
      <c r="CV26" s="623"/>
      <c r="CW26" s="623"/>
      <c r="CX26" s="623"/>
      <c r="CY26" s="624"/>
      <c r="CZ26" s="627">
        <v>7.2</v>
      </c>
      <c r="DA26" s="652"/>
      <c r="DB26" s="652"/>
      <c r="DC26" s="656"/>
      <c r="DD26" s="631">
        <v>17637051</v>
      </c>
      <c r="DE26" s="623"/>
      <c r="DF26" s="623"/>
      <c r="DG26" s="623"/>
      <c r="DH26" s="623"/>
      <c r="DI26" s="623"/>
      <c r="DJ26" s="623"/>
      <c r="DK26" s="624"/>
      <c r="DL26" s="631" t="s">
        <v>242</v>
      </c>
      <c r="DM26" s="623"/>
      <c r="DN26" s="623"/>
      <c r="DO26" s="623"/>
      <c r="DP26" s="623"/>
      <c r="DQ26" s="623"/>
      <c r="DR26" s="623"/>
      <c r="DS26" s="623"/>
      <c r="DT26" s="623"/>
      <c r="DU26" s="623"/>
      <c r="DV26" s="624"/>
      <c r="DW26" s="627" t="s">
        <v>242</v>
      </c>
      <c r="DX26" s="652"/>
      <c r="DY26" s="652"/>
      <c r="DZ26" s="652"/>
      <c r="EA26" s="652"/>
      <c r="EB26" s="652"/>
      <c r="EC26" s="653"/>
    </row>
    <row r="27" spans="2:133" ht="11.25" customHeight="1" x14ac:dyDescent="0.2">
      <c r="B27" s="619" t="s">
        <v>302</v>
      </c>
      <c r="C27" s="620"/>
      <c r="D27" s="620"/>
      <c r="E27" s="620"/>
      <c r="F27" s="620"/>
      <c r="G27" s="620"/>
      <c r="H27" s="620"/>
      <c r="I27" s="620"/>
      <c r="J27" s="620"/>
      <c r="K27" s="620"/>
      <c r="L27" s="620"/>
      <c r="M27" s="620"/>
      <c r="N27" s="620"/>
      <c r="O27" s="620"/>
      <c r="P27" s="620"/>
      <c r="Q27" s="621"/>
      <c r="R27" s="622">
        <v>1476432</v>
      </c>
      <c r="S27" s="623"/>
      <c r="T27" s="623"/>
      <c r="U27" s="623"/>
      <c r="V27" s="623"/>
      <c r="W27" s="623"/>
      <c r="X27" s="623"/>
      <c r="Y27" s="624"/>
      <c r="Z27" s="625">
        <v>0.5</v>
      </c>
      <c r="AA27" s="625"/>
      <c r="AB27" s="625"/>
      <c r="AC27" s="625"/>
      <c r="AD27" s="626" t="s">
        <v>138</v>
      </c>
      <c r="AE27" s="626"/>
      <c r="AF27" s="626"/>
      <c r="AG27" s="626"/>
      <c r="AH27" s="626"/>
      <c r="AI27" s="626"/>
      <c r="AJ27" s="626"/>
      <c r="AK27" s="626"/>
      <c r="AL27" s="627" t="s">
        <v>138</v>
      </c>
      <c r="AM27" s="628"/>
      <c r="AN27" s="628"/>
      <c r="AO27" s="629"/>
      <c r="AP27" s="619" t="s">
        <v>303</v>
      </c>
      <c r="AQ27" s="620"/>
      <c r="AR27" s="620"/>
      <c r="AS27" s="620"/>
      <c r="AT27" s="620"/>
      <c r="AU27" s="620"/>
      <c r="AV27" s="620"/>
      <c r="AW27" s="620"/>
      <c r="AX27" s="620"/>
      <c r="AY27" s="620"/>
      <c r="AZ27" s="620"/>
      <c r="BA27" s="620"/>
      <c r="BB27" s="620"/>
      <c r="BC27" s="620"/>
      <c r="BD27" s="620"/>
      <c r="BE27" s="620"/>
      <c r="BF27" s="621"/>
      <c r="BG27" s="622">
        <v>93175820</v>
      </c>
      <c r="BH27" s="623"/>
      <c r="BI27" s="623"/>
      <c r="BJ27" s="623"/>
      <c r="BK27" s="623"/>
      <c r="BL27" s="623"/>
      <c r="BM27" s="623"/>
      <c r="BN27" s="624"/>
      <c r="BO27" s="625">
        <v>100</v>
      </c>
      <c r="BP27" s="625"/>
      <c r="BQ27" s="625"/>
      <c r="BR27" s="625"/>
      <c r="BS27" s="626">
        <v>1930063</v>
      </c>
      <c r="BT27" s="626"/>
      <c r="BU27" s="626"/>
      <c r="BV27" s="626"/>
      <c r="BW27" s="626"/>
      <c r="BX27" s="626"/>
      <c r="BY27" s="626"/>
      <c r="BZ27" s="626"/>
      <c r="CA27" s="626"/>
      <c r="CB27" s="630"/>
      <c r="CD27" s="619" t="s">
        <v>304</v>
      </c>
      <c r="CE27" s="620"/>
      <c r="CF27" s="620"/>
      <c r="CG27" s="620"/>
      <c r="CH27" s="620"/>
      <c r="CI27" s="620"/>
      <c r="CJ27" s="620"/>
      <c r="CK27" s="620"/>
      <c r="CL27" s="620"/>
      <c r="CM27" s="620"/>
      <c r="CN27" s="620"/>
      <c r="CO27" s="620"/>
      <c r="CP27" s="620"/>
      <c r="CQ27" s="621"/>
      <c r="CR27" s="622">
        <v>66332623</v>
      </c>
      <c r="CS27" s="654"/>
      <c r="CT27" s="654"/>
      <c r="CU27" s="654"/>
      <c r="CV27" s="654"/>
      <c r="CW27" s="654"/>
      <c r="CX27" s="654"/>
      <c r="CY27" s="655"/>
      <c r="CZ27" s="627">
        <v>25.4</v>
      </c>
      <c r="DA27" s="652"/>
      <c r="DB27" s="652"/>
      <c r="DC27" s="656"/>
      <c r="DD27" s="631">
        <v>18275429</v>
      </c>
      <c r="DE27" s="654"/>
      <c r="DF27" s="654"/>
      <c r="DG27" s="654"/>
      <c r="DH27" s="654"/>
      <c r="DI27" s="654"/>
      <c r="DJ27" s="654"/>
      <c r="DK27" s="655"/>
      <c r="DL27" s="631">
        <v>17782746</v>
      </c>
      <c r="DM27" s="654"/>
      <c r="DN27" s="654"/>
      <c r="DO27" s="654"/>
      <c r="DP27" s="654"/>
      <c r="DQ27" s="654"/>
      <c r="DR27" s="654"/>
      <c r="DS27" s="654"/>
      <c r="DT27" s="654"/>
      <c r="DU27" s="654"/>
      <c r="DV27" s="655"/>
      <c r="DW27" s="627">
        <v>16.3</v>
      </c>
      <c r="DX27" s="652"/>
      <c r="DY27" s="652"/>
      <c r="DZ27" s="652"/>
      <c r="EA27" s="652"/>
      <c r="EB27" s="652"/>
      <c r="EC27" s="653"/>
    </row>
    <row r="28" spans="2:133" ht="11.25" customHeight="1" x14ac:dyDescent="0.2">
      <c r="B28" s="619" t="s">
        <v>305</v>
      </c>
      <c r="C28" s="620"/>
      <c r="D28" s="620"/>
      <c r="E28" s="620"/>
      <c r="F28" s="620"/>
      <c r="G28" s="620"/>
      <c r="H28" s="620"/>
      <c r="I28" s="620"/>
      <c r="J28" s="620"/>
      <c r="K28" s="620"/>
      <c r="L28" s="620"/>
      <c r="M28" s="620"/>
      <c r="N28" s="620"/>
      <c r="O28" s="620"/>
      <c r="P28" s="620"/>
      <c r="Q28" s="621"/>
      <c r="R28" s="622">
        <v>1393688</v>
      </c>
      <c r="S28" s="623"/>
      <c r="T28" s="623"/>
      <c r="U28" s="623"/>
      <c r="V28" s="623"/>
      <c r="W28" s="623"/>
      <c r="X28" s="623"/>
      <c r="Y28" s="624"/>
      <c r="Z28" s="625">
        <v>0.5</v>
      </c>
      <c r="AA28" s="625"/>
      <c r="AB28" s="625"/>
      <c r="AC28" s="625"/>
      <c r="AD28" s="626">
        <v>140604</v>
      </c>
      <c r="AE28" s="626"/>
      <c r="AF28" s="626"/>
      <c r="AG28" s="626"/>
      <c r="AH28" s="626"/>
      <c r="AI28" s="626"/>
      <c r="AJ28" s="626"/>
      <c r="AK28" s="626"/>
      <c r="AL28" s="627">
        <v>0.1</v>
      </c>
      <c r="AM28" s="628"/>
      <c r="AN28" s="628"/>
      <c r="AO28" s="629"/>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25"/>
      <c r="BP28" s="625"/>
      <c r="BQ28" s="625"/>
      <c r="BR28" s="625"/>
      <c r="BS28" s="631"/>
      <c r="BT28" s="623"/>
      <c r="BU28" s="623"/>
      <c r="BV28" s="623"/>
      <c r="BW28" s="623"/>
      <c r="BX28" s="623"/>
      <c r="BY28" s="623"/>
      <c r="BZ28" s="623"/>
      <c r="CA28" s="623"/>
      <c r="CB28" s="632"/>
      <c r="CD28" s="619" t="s">
        <v>306</v>
      </c>
      <c r="CE28" s="620"/>
      <c r="CF28" s="620"/>
      <c r="CG28" s="620"/>
      <c r="CH28" s="620"/>
      <c r="CI28" s="620"/>
      <c r="CJ28" s="620"/>
      <c r="CK28" s="620"/>
      <c r="CL28" s="620"/>
      <c r="CM28" s="620"/>
      <c r="CN28" s="620"/>
      <c r="CO28" s="620"/>
      <c r="CP28" s="620"/>
      <c r="CQ28" s="621"/>
      <c r="CR28" s="622">
        <v>12944720</v>
      </c>
      <c r="CS28" s="623"/>
      <c r="CT28" s="623"/>
      <c r="CU28" s="623"/>
      <c r="CV28" s="623"/>
      <c r="CW28" s="623"/>
      <c r="CX28" s="623"/>
      <c r="CY28" s="624"/>
      <c r="CZ28" s="627">
        <v>5</v>
      </c>
      <c r="DA28" s="652"/>
      <c r="DB28" s="652"/>
      <c r="DC28" s="656"/>
      <c r="DD28" s="631">
        <v>12775555</v>
      </c>
      <c r="DE28" s="623"/>
      <c r="DF28" s="623"/>
      <c r="DG28" s="623"/>
      <c r="DH28" s="623"/>
      <c r="DI28" s="623"/>
      <c r="DJ28" s="623"/>
      <c r="DK28" s="624"/>
      <c r="DL28" s="631">
        <v>12775555</v>
      </c>
      <c r="DM28" s="623"/>
      <c r="DN28" s="623"/>
      <c r="DO28" s="623"/>
      <c r="DP28" s="623"/>
      <c r="DQ28" s="623"/>
      <c r="DR28" s="623"/>
      <c r="DS28" s="623"/>
      <c r="DT28" s="623"/>
      <c r="DU28" s="623"/>
      <c r="DV28" s="624"/>
      <c r="DW28" s="627">
        <v>11.7</v>
      </c>
      <c r="DX28" s="652"/>
      <c r="DY28" s="652"/>
      <c r="DZ28" s="652"/>
      <c r="EA28" s="652"/>
      <c r="EB28" s="652"/>
      <c r="EC28" s="653"/>
    </row>
    <row r="29" spans="2:133" ht="11.25" customHeight="1" x14ac:dyDescent="0.2">
      <c r="B29" s="619" t="s">
        <v>307</v>
      </c>
      <c r="C29" s="620"/>
      <c r="D29" s="620"/>
      <c r="E29" s="620"/>
      <c r="F29" s="620"/>
      <c r="G29" s="620"/>
      <c r="H29" s="620"/>
      <c r="I29" s="620"/>
      <c r="J29" s="620"/>
      <c r="K29" s="620"/>
      <c r="L29" s="620"/>
      <c r="M29" s="620"/>
      <c r="N29" s="620"/>
      <c r="O29" s="620"/>
      <c r="P29" s="620"/>
      <c r="Q29" s="621"/>
      <c r="R29" s="622">
        <v>1535641</v>
      </c>
      <c r="S29" s="623"/>
      <c r="T29" s="623"/>
      <c r="U29" s="623"/>
      <c r="V29" s="623"/>
      <c r="W29" s="623"/>
      <c r="X29" s="623"/>
      <c r="Y29" s="624"/>
      <c r="Z29" s="625">
        <v>0.6</v>
      </c>
      <c r="AA29" s="625"/>
      <c r="AB29" s="625"/>
      <c r="AC29" s="625"/>
      <c r="AD29" s="626" t="s">
        <v>242</v>
      </c>
      <c r="AE29" s="626"/>
      <c r="AF29" s="626"/>
      <c r="AG29" s="626"/>
      <c r="AH29" s="626"/>
      <c r="AI29" s="626"/>
      <c r="AJ29" s="626"/>
      <c r="AK29" s="626"/>
      <c r="AL29" s="627" t="s">
        <v>248</v>
      </c>
      <c r="AM29" s="628"/>
      <c r="AN29" s="628"/>
      <c r="AO29" s="629"/>
      <c r="AP29" s="643"/>
      <c r="AQ29" s="644"/>
      <c r="AR29" s="644"/>
      <c r="AS29" s="644"/>
      <c r="AT29" s="644"/>
      <c r="AU29" s="644"/>
      <c r="AV29" s="644"/>
      <c r="AW29" s="644"/>
      <c r="AX29" s="644"/>
      <c r="AY29" s="644"/>
      <c r="AZ29" s="644"/>
      <c r="BA29" s="644"/>
      <c r="BB29" s="644"/>
      <c r="BC29" s="644"/>
      <c r="BD29" s="644"/>
      <c r="BE29" s="644"/>
      <c r="BF29" s="645"/>
      <c r="BG29" s="622"/>
      <c r="BH29" s="623"/>
      <c r="BI29" s="623"/>
      <c r="BJ29" s="623"/>
      <c r="BK29" s="623"/>
      <c r="BL29" s="623"/>
      <c r="BM29" s="623"/>
      <c r="BN29" s="624"/>
      <c r="BO29" s="625"/>
      <c r="BP29" s="625"/>
      <c r="BQ29" s="625"/>
      <c r="BR29" s="625"/>
      <c r="BS29" s="626"/>
      <c r="BT29" s="626"/>
      <c r="BU29" s="626"/>
      <c r="BV29" s="626"/>
      <c r="BW29" s="626"/>
      <c r="BX29" s="626"/>
      <c r="BY29" s="626"/>
      <c r="BZ29" s="626"/>
      <c r="CA29" s="626"/>
      <c r="CB29" s="630"/>
      <c r="CD29" s="658" t="s">
        <v>308</v>
      </c>
      <c r="CE29" s="659"/>
      <c r="CF29" s="619" t="s">
        <v>309</v>
      </c>
      <c r="CG29" s="620"/>
      <c r="CH29" s="620"/>
      <c r="CI29" s="620"/>
      <c r="CJ29" s="620"/>
      <c r="CK29" s="620"/>
      <c r="CL29" s="620"/>
      <c r="CM29" s="620"/>
      <c r="CN29" s="620"/>
      <c r="CO29" s="620"/>
      <c r="CP29" s="620"/>
      <c r="CQ29" s="621"/>
      <c r="CR29" s="622">
        <v>12943066</v>
      </c>
      <c r="CS29" s="654"/>
      <c r="CT29" s="654"/>
      <c r="CU29" s="654"/>
      <c r="CV29" s="654"/>
      <c r="CW29" s="654"/>
      <c r="CX29" s="654"/>
      <c r="CY29" s="655"/>
      <c r="CZ29" s="627">
        <v>5</v>
      </c>
      <c r="DA29" s="652"/>
      <c r="DB29" s="652"/>
      <c r="DC29" s="656"/>
      <c r="DD29" s="631">
        <v>12773901</v>
      </c>
      <c r="DE29" s="654"/>
      <c r="DF29" s="654"/>
      <c r="DG29" s="654"/>
      <c r="DH29" s="654"/>
      <c r="DI29" s="654"/>
      <c r="DJ29" s="654"/>
      <c r="DK29" s="655"/>
      <c r="DL29" s="631">
        <v>12773901</v>
      </c>
      <c r="DM29" s="654"/>
      <c r="DN29" s="654"/>
      <c r="DO29" s="654"/>
      <c r="DP29" s="654"/>
      <c r="DQ29" s="654"/>
      <c r="DR29" s="654"/>
      <c r="DS29" s="654"/>
      <c r="DT29" s="654"/>
      <c r="DU29" s="654"/>
      <c r="DV29" s="655"/>
      <c r="DW29" s="627">
        <v>11.7</v>
      </c>
      <c r="DX29" s="652"/>
      <c r="DY29" s="652"/>
      <c r="DZ29" s="652"/>
      <c r="EA29" s="652"/>
      <c r="EB29" s="652"/>
      <c r="EC29" s="653"/>
    </row>
    <row r="30" spans="2:133" ht="11.25" customHeight="1" x14ac:dyDescent="0.2">
      <c r="B30" s="619" t="s">
        <v>310</v>
      </c>
      <c r="C30" s="620"/>
      <c r="D30" s="620"/>
      <c r="E30" s="620"/>
      <c r="F30" s="620"/>
      <c r="G30" s="620"/>
      <c r="H30" s="620"/>
      <c r="I30" s="620"/>
      <c r="J30" s="620"/>
      <c r="K30" s="620"/>
      <c r="L30" s="620"/>
      <c r="M30" s="620"/>
      <c r="N30" s="620"/>
      <c r="O30" s="620"/>
      <c r="P30" s="620"/>
      <c r="Q30" s="621"/>
      <c r="R30" s="622">
        <v>63157869</v>
      </c>
      <c r="S30" s="623"/>
      <c r="T30" s="623"/>
      <c r="U30" s="623"/>
      <c r="V30" s="623"/>
      <c r="W30" s="623"/>
      <c r="X30" s="623"/>
      <c r="Y30" s="624"/>
      <c r="Z30" s="625">
        <v>23.5</v>
      </c>
      <c r="AA30" s="625"/>
      <c r="AB30" s="625"/>
      <c r="AC30" s="625"/>
      <c r="AD30" s="626" t="s">
        <v>138</v>
      </c>
      <c r="AE30" s="626"/>
      <c r="AF30" s="626"/>
      <c r="AG30" s="626"/>
      <c r="AH30" s="626"/>
      <c r="AI30" s="626"/>
      <c r="AJ30" s="626"/>
      <c r="AK30" s="626"/>
      <c r="AL30" s="627" t="s">
        <v>138</v>
      </c>
      <c r="AM30" s="628"/>
      <c r="AN30" s="628"/>
      <c r="AO30" s="629"/>
      <c r="AP30" s="604" t="s">
        <v>225</v>
      </c>
      <c r="AQ30" s="605"/>
      <c r="AR30" s="605"/>
      <c r="AS30" s="605"/>
      <c r="AT30" s="605"/>
      <c r="AU30" s="605"/>
      <c r="AV30" s="605"/>
      <c r="AW30" s="605"/>
      <c r="AX30" s="605"/>
      <c r="AY30" s="605"/>
      <c r="AZ30" s="605"/>
      <c r="BA30" s="605"/>
      <c r="BB30" s="605"/>
      <c r="BC30" s="605"/>
      <c r="BD30" s="605"/>
      <c r="BE30" s="605"/>
      <c r="BF30" s="606"/>
      <c r="BG30" s="604" t="s">
        <v>311</v>
      </c>
      <c r="BH30" s="664"/>
      <c r="BI30" s="664"/>
      <c r="BJ30" s="664"/>
      <c r="BK30" s="664"/>
      <c r="BL30" s="664"/>
      <c r="BM30" s="664"/>
      <c r="BN30" s="664"/>
      <c r="BO30" s="664"/>
      <c r="BP30" s="664"/>
      <c r="BQ30" s="665"/>
      <c r="BR30" s="604" t="s">
        <v>312</v>
      </c>
      <c r="BS30" s="664"/>
      <c r="BT30" s="664"/>
      <c r="BU30" s="664"/>
      <c r="BV30" s="664"/>
      <c r="BW30" s="664"/>
      <c r="BX30" s="664"/>
      <c r="BY30" s="664"/>
      <c r="BZ30" s="664"/>
      <c r="CA30" s="664"/>
      <c r="CB30" s="665"/>
      <c r="CD30" s="660"/>
      <c r="CE30" s="661"/>
      <c r="CF30" s="619" t="s">
        <v>313</v>
      </c>
      <c r="CG30" s="620"/>
      <c r="CH30" s="620"/>
      <c r="CI30" s="620"/>
      <c r="CJ30" s="620"/>
      <c r="CK30" s="620"/>
      <c r="CL30" s="620"/>
      <c r="CM30" s="620"/>
      <c r="CN30" s="620"/>
      <c r="CO30" s="620"/>
      <c r="CP30" s="620"/>
      <c r="CQ30" s="621"/>
      <c r="CR30" s="622">
        <v>12577042</v>
      </c>
      <c r="CS30" s="623"/>
      <c r="CT30" s="623"/>
      <c r="CU30" s="623"/>
      <c r="CV30" s="623"/>
      <c r="CW30" s="623"/>
      <c r="CX30" s="623"/>
      <c r="CY30" s="624"/>
      <c r="CZ30" s="627">
        <v>4.8</v>
      </c>
      <c r="DA30" s="652"/>
      <c r="DB30" s="652"/>
      <c r="DC30" s="656"/>
      <c r="DD30" s="631">
        <v>12421458</v>
      </c>
      <c r="DE30" s="623"/>
      <c r="DF30" s="623"/>
      <c r="DG30" s="623"/>
      <c r="DH30" s="623"/>
      <c r="DI30" s="623"/>
      <c r="DJ30" s="623"/>
      <c r="DK30" s="624"/>
      <c r="DL30" s="631">
        <v>12421458</v>
      </c>
      <c r="DM30" s="623"/>
      <c r="DN30" s="623"/>
      <c r="DO30" s="623"/>
      <c r="DP30" s="623"/>
      <c r="DQ30" s="623"/>
      <c r="DR30" s="623"/>
      <c r="DS30" s="623"/>
      <c r="DT30" s="623"/>
      <c r="DU30" s="623"/>
      <c r="DV30" s="624"/>
      <c r="DW30" s="627">
        <v>11.4</v>
      </c>
      <c r="DX30" s="652"/>
      <c r="DY30" s="652"/>
      <c r="DZ30" s="652"/>
      <c r="EA30" s="652"/>
      <c r="EB30" s="652"/>
      <c r="EC30" s="653"/>
    </row>
    <row r="31" spans="2:133" ht="11.25" customHeight="1" x14ac:dyDescent="0.2">
      <c r="B31" s="635" t="s">
        <v>314</v>
      </c>
      <c r="C31" s="636"/>
      <c r="D31" s="636"/>
      <c r="E31" s="636"/>
      <c r="F31" s="636"/>
      <c r="G31" s="636"/>
      <c r="H31" s="636"/>
      <c r="I31" s="636"/>
      <c r="J31" s="636"/>
      <c r="K31" s="636"/>
      <c r="L31" s="636"/>
      <c r="M31" s="636"/>
      <c r="N31" s="636"/>
      <c r="O31" s="636"/>
      <c r="P31" s="636"/>
      <c r="Q31" s="637"/>
      <c r="R31" s="622">
        <v>139244</v>
      </c>
      <c r="S31" s="623"/>
      <c r="T31" s="623"/>
      <c r="U31" s="623"/>
      <c r="V31" s="623"/>
      <c r="W31" s="623"/>
      <c r="X31" s="623"/>
      <c r="Y31" s="624"/>
      <c r="Z31" s="625">
        <v>0.1</v>
      </c>
      <c r="AA31" s="625"/>
      <c r="AB31" s="625"/>
      <c r="AC31" s="625"/>
      <c r="AD31" s="626">
        <v>139244</v>
      </c>
      <c r="AE31" s="626"/>
      <c r="AF31" s="626"/>
      <c r="AG31" s="626"/>
      <c r="AH31" s="626"/>
      <c r="AI31" s="626"/>
      <c r="AJ31" s="626"/>
      <c r="AK31" s="626"/>
      <c r="AL31" s="627">
        <v>0.1</v>
      </c>
      <c r="AM31" s="628"/>
      <c r="AN31" s="628"/>
      <c r="AO31" s="629"/>
      <c r="AP31" s="668" t="s">
        <v>315</v>
      </c>
      <c r="AQ31" s="669"/>
      <c r="AR31" s="669"/>
      <c r="AS31" s="669"/>
      <c r="AT31" s="674" t="s">
        <v>316</v>
      </c>
      <c r="AU31" s="217"/>
      <c r="AV31" s="217"/>
      <c r="AW31" s="217"/>
      <c r="AX31" s="608" t="s">
        <v>190</v>
      </c>
      <c r="AY31" s="609"/>
      <c r="AZ31" s="609"/>
      <c r="BA31" s="609"/>
      <c r="BB31" s="609"/>
      <c r="BC31" s="609"/>
      <c r="BD31" s="609"/>
      <c r="BE31" s="609"/>
      <c r="BF31" s="610"/>
      <c r="BG31" s="678">
        <v>99.1</v>
      </c>
      <c r="BH31" s="666"/>
      <c r="BI31" s="666"/>
      <c r="BJ31" s="666"/>
      <c r="BK31" s="666"/>
      <c r="BL31" s="666"/>
      <c r="BM31" s="617">
        <v>98</v>
      </c>
      <c r="BN31" s="666"/>
      <c r="BO31" s="666"/>
      <c r="BP31" s="666"/>
      <c r="BQ31" s="667"/>
      <c r="BR31" s="678">
        <v>99.2</v>
      </c>
      <c r="BS31" s="666"/>
      <c r="BT31" s="666"/>
      <c r="BU31" s="666"/>
      <c r="BV31" s="666"/>
      <c r="BW31" s="666"/>
      <c r="BX31" s="617">
        <v>98</v>
      </c>
      <c r="BY31" s="666"/>
      <c r="BZ31" s="666"/>
      <c r="CA31" s="666"/>
      <c r="CB31" s="667"/>
      <c r="CD31" s="660"/>
      <c r="CE31" s="661"/>
      <c r="CF31" s="619" t="s">
        <v>317</v>
      </c>
      <c r="CG31" s="620"/>
      <c r="CH31" s="620"/>
      <c r="CI31" s="620"/>
      <c r="CJ31" s="620"/>
      <c r="CK31" s="620"/>
      <c r="CL31" s="620"/>
      <c r="CM31" s="620"/>
      <c r="CN31" s="620"/>
      <c r="CO31" s="620"/>
      <c r="CP31" s="620"/>
      <c r="CQ31" s="621"/>
      <c r="CR31" s="622">
        <v>366024</v>
      </c>
      <c r="CS31" s="654"/>
      <c r="CT31" s="654"/>
      <c r="CU31" s="654"/>
      <c r="CV31" s="654"/>
      <c r="CW31" s="654"/>
      <c r="CX31" s="654"/>
      <c r="CY31" s="655"/>
      <c r="CZ31" s="627">
        <v>0.1</v>
      </c>
      <c r="DA31" s="652"/>
      <c r="DB31" s="652"/>
      <c r="DC31" s="656"/>
      <c r="DD31" s="631">
        <v>352443</v>
      </c>
      <c r="DE31" s="654"/>
      <c r="DF31" s="654"/>
      <c r="DG31" s="654"/>
      <c r="DH31" s="654"/>
      <c r="DI31" s="654"/>
      <c r="DJ31" s="654"/>
      <c r="DK31" s="655"/>
      <c r="DL31" s="631">
        <v>352443</v>
      </c>
      <c r="DM31" s="654"/>
      <c r="DN31" s="654"/>
      <c r="DO31" s="654"/>
      <c r="DP31" s="654"/>
      <c r="DQ31" s="654"/>
      <c r="DR31" s="654"/>
      <c r="DS31" s="654"/>
      <c r="DT31" s="654"/>
      <c r="DU31" s="654"/>
      <c r="DV31" s="655"/>
      <c r="DW31" s="627">
        <v>0.3</v>
      </c>
      <c r="DX31" s="652"/>
      <c r="DY31" s="652"/>
      <c r="DZ31" s="652"/>
      <c r="EA31" s="652"/>
      <c r="EB31" s="652"/>
      <c r="EC31" s="653"/>
    </row>
    <row r="32" spans="2:133" ht="11.25" customHeight="1" x14ac:dyDescent="0.2">
      <c r="B32" s="619" t="s">
        <v>318</v>
      </c>
      <c r="C32" s="620"/>
      <c r="D32" s="620"/>
      <c r="E32" s="620"/>
      <c r="F32" s="620"/>
      <c r="G32" s="620"/>
      <c r="H32" s="620"/>
      <c r="I32" s="620"/>
      <c r="J32" s="620"/>
      <c r="K32" s="620"/>
      <c r="L32" s="620"/>
      <c r="M32" s="620"/>
      <c r="N32" s="620"/>
      <c r="O32" s="620"/>
      <c r="P32" s="620"/>
      <c r="Q32" s="621"/>
      <c r="R32" s="622">
        <v>15601051</v>
      </c>
      <c r="S32" s="623"/>
      <c r="T32" s="623"/>
      <c r="U32" s="623"/>
      <c r="V32" s="623"/>
      <c r="W32" s="623"/>
      <c r="X32" s="623"/>
      <c r="Y32" s="624"/>
      <c r="Z32" s="625">
        <v>5.8</v>
      </c>
      <c r="AA32" s="625"/>
      <c r="AB32" s="625"/>
      <c r="AC32" s="625"/>
      <c r="AD32" s="626" t="s">
        <v>242</v>
      </c>
      <c r="AE32" s="626"/>
      <c r="AF32" s="626"/>
      <c r="AG32" s="626"/>
      <c r="AH32" s="626"/>
      <c r="AI32" s="626"/>
      <c r="AJ32" s="626"/>
      <c r="AK32" s="626"/>
      <c r="AL32" s="627" t="s">
        <v>248</v>
      </c>
      <c r="AM32" s="628"/>
      <c r="AN32" s="628"/>
      <c r="AO32" s="629"/>
      <c r="AP32" s="670"/>
      <c r="AQ32" s="671"/>
      <c r="AR32" s="671"/>
      <c r="AS32" s="671"/>
      <c r="AT32" s="675"/>
      <c r="AU32" s="213" t="s">
        <v>319</v>
      </c>
      <c r="AX32" s="619" t="s">
        <v>320</v>
      </c>
      <c r="AY32" s="620"/>
      <c r="AZ32" s="620"/>
      <c r="BA32" s="620"/>
      <c r="BB32" s="620"/>
      <c r="BC32" s="620"/>
      <c r="BD32" s="620"/>
      <c r="BE32" s="620"/>
      <c r="BF32" s="621"/>
      <c r="BG32" s="679">
        <v>99</v>
      </c>
      <c r="BH32" s="654"/>
      <c r="BI32" s="654"/>
      <c r="BJ32" s="654"/>
      <c r="BK32" s="654"/>
      <c r="BL32" s="654"/>
      <c r="BM32" s="628">
        <v>97.9</v>
      </c>
      <c r="BN32" s="654"/>
      <c r="BO32" s="654"/>
      <c r="BP32" s="654"/>
      <c r="BQ32" s="677"/>
      <c r="BR32" s="679">
        <v>99.2</v>
      </c>
      <c r="BS32" s="654"/>
      <c r="BT32" s="654"/>
      <c r="BU32" s="654"/>
      <c r="BV32" s="654"/>
      <c r="BW32" s="654"/>
      <c r="BX32" s="628">
        <v>98</v>
      </c>
      <c r="BY32" s="654"/>
      <c r="BZ32" s="654"/>
      <c r="CA32" s="654"/>
      <c r="CB32" s="677"/>
      <c r="CD32" s="662"/>
      <c r="CE32" s="663"/>
      <c r="CF32" s="619" t="s">
        <v>321</v>
      </c>
      <c r="CG32" s="620"/>
      <c r="CH32" s="620"/>
      <c r="CI32" s="620"/>
      <c r="CJ32" s="620"/>
      <c r="CK32" s="620"/>
      <c r="CL32" s="620"/>
      <c r="CM32" s="620"/>
      <c r="CN32" s="620"/>
      <c r="CO32" s="620"/>
      <c r="CP32" s="620"/>
      <c r="CQ32" s="621"/>
      <c r="CR32" s="622">
        <v>1654</v>
      </c>
      <c r="CS32" s="623"/>
      <c r="CT32" s="623"/>
      <c r="CU32" s="623"/>
      <c r="CV32" s="623"/>
      <c r="CW32" s="623"/>
      <c r="CX32" s="623"/>
      <c r="CY32" s="624"/>
      <c r="CZ32" s="627">
        <v>0</v>
      </c>
      <c r="DA32" s="652"/>
      <c r="DB32" s="652"/>
      <c r="DC32" s="656"/>
      <c r="DD32" s="631">
        <v>1654</v>
      </c>
      <c r="DE32" s="623"/>
      <c r="DF32" s="623"/>
      <c r="DG32" s="623"/>
      <c r="DH32" s="623"/>
      <c r="DI32" s="623"/>
      <c r="DJ32" s="623"/>
      <c r="DK32" s="624"/>
      <c r="DL32" s="631">
        <v>1654</v>
      </c>
      <c r="DM32" s="623"/>
      <c r="DN32" s="623"/>
      <c r="DO32" s="623"/>
      <c r="DP32" s="623"/>
      <c r="DQ32" s="623"/>
      <c r="DR32" s="623"/>
      <c r="DS32" s="623"/>
      <c r="DT32" s="623"/>
      <c r="DU32" s="623"/>
      <c r="DV32" s="624"/>
      <c r="DW32" s="627">
        <v>0</v>
      </c>
      <c r="DX32" s="652"/>
      <c r="DY32" s="652"/>
      <c r="DZ32" s="652"/>
      <c r="EA32" s="652"/>
      <c r="EB32" s="652"/>
      <c r="EC32" s="653"/>
    </row>
    <row r="33" spans="2:133" ht="11.25" customHeight="1" x14ac:dyDescent="0.2">
      <c r="B33" s="619" t="s">
        <v>322</v>
      </c>
      <c r="C33" s="620"/>
      <c r="D33" s="620"/>
      <c r="E33" s="620"/>
      <c r="F33" s="620"/>
      <c r="G33" s="620"/>
      <c r="H33" s="620"/>
      <c r="I33" s="620"/>
      <c r="J33" s="620"/>
      <c r="K33" s="620"/>
      <c r="L33" s="620"/>
      <c r="M33" s="620"/>
      <c r="N33" s="620"/>
      <c r="O33" s="620"/>
      <c r="P33" s="620"/>
      <c r="Q33" s="621"/>
      <c r="R33" s="622">
        <v>1074819</v>
      </c>
      <c r="S33" s="623"/>
      <c r="T33" s="623"/>
      <c r="U33" s="623"/>
      <c r="V33" s="623"/>
      <c r="W33" s="623"/>
      <c r="X33" s="623"/>
      <c r="Y33" s="624"/>
      <c r="Z33" s="625">
        <v>0.4</v>
      </c>
      <c r="AA33" s="625"/>
      <c r="AB33" s="625"/>
      <c r="AC33" s="625"/>
      <c r="AD33" s="626">
        <v>138045</v>
      </c>
      <c r="AE33" s="626"/>
      <c r="AF33" s="626"/>
      <c r="AG33" s="626"/>
      <c r="AH33" s="626"/>
      <c r="AI33" s="626"/>
      <c r="AJ33" s="626"/>
      <c r="AK33" s="626"/>
      <c r="AL33" s="627">
        <v>0.1</v>
      </c>
      <c r="AM33" s="628"/>
      <c r="AN33" s="628"/>
      <c r="AO33" s="629"/>
      <c r="AP33" s="672"/>
      <c r="AQ33" s="673"/>
      <c r="AR33" s="673"/>
      <c r="AS33" s="673"/>
      <c r="AT33" s="676"/>
      <c r="AU33" s="218"/>
      <c r="AV33" s="218"/>
      <c r="AW33" s="218"/>
      <c r="AX33" s="643" t="s">
        <v>323</v>
      </c>
      <c r="AY33" s="644"/>
      <c r="AZ33" s="644"/>
      <c r="BA33" s="644"/>
      <c r="BB33" s="644"/>
      <c r="BC33" s="644"/>
      <c r="BD33" s="644"/>
      <c r="BE33" s="644"/>
      <c r="BF33" s="645"/>
      <c r="BG33" s="680">
        <v>99.1</v>
      </c>
      <c r="BH33" s="681"/>
      <c r="BI33" s="681"/>
      <c r="BJ33" s="681"/>
      <c r="BK33" s="681"/>
      <c r="BL33" s="681"/>
      <c r="BM33" s="682">
        <v>98</v>
      </c>
      <c r="BN33" s="681"/>
      <c r="BO33" s="681"/>
      <c r="BP33" s="681"/>
      <c r="BQ33" s="683"/>
      <c r="BR33" s="680">
        <v>99.1</v>
      </c>
      <c r="BS33" s="681"/>
      <c r="BT33" s="681"/>
      <c r="BU33" s="681"/>
      <c r="BV33" s="681"/>
      <c r="BW33" s="681"/>
      <c r="BX33" s="682">
        <v>97.8</v>
      </c>
      <c r="BY33" s="681"/>
      <c r="BZ33" s="681"/>
      <c r="CA33" s="681"/>
      <c r="CB33" s="683"/>
      <c r="CD33" s="619" t="s">
        <v>324</v>
      </c>
      <c r="CE33" s="620"/>
      <c r="CF33" s="620"/>
      <c r="CG33" s="620"/>
      <c r="CH33" s="620"/>
      <c r="CI33" s="620"/>
      <c r="CJ33" s="620"/>
      <c r="CK33" s="620"/>
      <c r="CL33" s="620"/>
      <c r="CM33" s="620"/>
      <c r="CN33" s="620"/>
      <c r="CO33" s="620"/>
      <c r="CP33" s="620"/>
      <c r="CQ33" s="621"/>
      <c r="CR33" s="622">
        <v>92455062</v>
      </c>
      <c r="CS33" s="654"/>
      <c r="CT33" s="654"/>
      <c r="CU33" s="654"/>
      <c r="CV33" s="654"/>
      <c r="CW33" s="654"/>
      <c r="CX33" s="654"/>
      <c r="CY33" s="655"/>
      <c r="CZ33" s="627">
        <v>35.4</v>
      </c>
      <c r="DA33" s="652"/>
      <c r="DB33" s="652"/>
      <c r="DC33" s="656"/>
      <c r="DD33" s="631">
        <v>57424379</v>
      </c>
      <c r="DE33" s="654"/>
      <c r="DF33" s="654"/>
      <c r="DG33" s="654"/>
      <c r="DH33" s="654"/>
      <c r="DI33" s="654"/>
      <c r="DJ33" s="654"/>
      <c r="DK33" s="655"/>
      <c r="DL33" s="631">
        <v>42167268</v>
      </c>
      <c r="DM33" s="654"/>
      <c r="DN33" s="654"/>
      <c r="DO33" s="654"/>
      <c r="DP33" s="654"/>
      <c r="DQ33" s="654"/>
      <c r="DR33" s="654"/>
      <c r="DS33" s="654"/>
      <c r="DT33" s="654"/>
      <c r="DU33" s="654"/>
      <c r="DV33" s="655"/>
      <c r="DW33" s="627">
        <v>38.6</v>
      </c>
      <c r="DX33" s="652"/>
      <c r="DY33" s="652"/>
      <c r="DZ33" s="652"/>
      <c r="EA33" s="652"/>
      <c r="EB33" s="652"/>
      <c r="EC33" s="653"/>
    </row>
    <row r="34" spans="2:133" ht="11.25" customHeight="1" x14ac:dyDescent="0.2">
      <c r="B34" s="619" t="s">
        <v>325</v>
      </c>
      <c r="C34" s="620"/>
      <c r="D34" s="620"/>
      <c r="E34" s="620"/>
      <c r="F34" s="620"/>
      <c r="G34" s="620"/>
      <c r="H34" s="620"/>
      <c r="I34" s="620"/>
      <c r="J34" s="620"/>
      <c r="K34" s="620"/>
      <c r="L34" s="620"/>
      <c r="M34" s="620"/>
      <c r="N34" s="620"/>
      <c r="O34" s="620"/>
      <c r="P34" s="620"/>
      <c r="Q34" s="621"/>
      <c r="R34" s="622">
        <v>328652</v>
      </c>
      <c r="S34" s="623"/>
      <c r="T34" s="623"/>
      <c r="U34" s="623"/>
      <c r="V34" s="623"/>
      <c r="W34" s="623"/>
      <c r="X34" s="623"/>
      <c r="Y34" s="624"/>
      <c r="Z34" s="625">
        <v>0.1</v>
      </c>
      <c r="AA34" s="625"/>
      <c r="AB34" s="625"/>
      <c r="AC34" s="625"/>
      <c r="AD34" s="626" t="s">
        <v>242</v>
      </c>
      <c r="AE34" s="626"/>
      <c r="AF34" s="626"/>
      <c r="AG34" s="626"/>
      <c r="AH34" s="626"/>
      <c r="AI34" s="626"/>
      <c r="AJ34" s="626"/>
      <c r="AK34" s="626"/>
      <c r="AL34" s="627" t="s">
        <v>248</v>
      </c>
      <c r="AM34" s="628"/>
      <c r="AN34" s="628"/>
      <c r="AO34" s="629"/>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19" t="s">
        <v>326</v>
      </c>
      <c r="CE34" s="620"/>
      <c r="CF34" s="620"/>
      <c r="CG34" s="620"/>
      <c r="CH34" s="620"/>
      <c r="CI34" s="620"/>
      <c r="CJ34" s="620"/>
      <c r="CK34" s="620"/>
      <c r="CL34" s="620"/>
      <c r="CM34" s="620"/>
      <c r="CN34" s="620"/>
      <c r="CO34" s="620"/>
      <c r="CP34" s="620"/>
      <c r="CQ34" s="621"/>
      <c r="CR34" s="622">
        <v>36519363</v>
      </c>
      <c r="CS34" s="623"/>
      <c r="CT34" s="623"/>
      <c r="CU34" s="623"/>
      <c r="CV34" s="623"/>
      <c r="CW34" s="623"/>
      <c r="CX34" s="623"/>
      <c r="CY34" s="624"/>
      <c r="CZ34" s="627">
        <v>14</v>
      </c>
      <c r="DA34" s="652"/>
      <c r="DB34" s="652"/>
      <c r="DC34" s="656"/>
      <c r="DD34" s="631">
        <v>27650138</v>
      </c>
      <c r="DE34" s="623"/>
      <c r="DF34" s="623"/>
      <c r="DG34" s="623"/>
      <c r="DH34" s="623"/>
      <c r="DI34" s="623"/>
      <c r="DJ34" s="623"/>
      <c r="DK34" s="624"/>
      <c r="DL34" s="631">
        <v>22281637</v>
      </c>
      <c r="DM34" s="623"/>
      <c r="DN34" s="623"/>
      <c r="DO34" s="623"/>
      <c r="DP34" s="623"/>
      <c r="DQ34" s="623"/>
      <c r="DR34" s="623"/>
      <c r="DS34" s="623"/>
      <c r="DT34" s="623"/>
      <c r="DU34" s="623"/>
      <c r="DV34" s="624"/>
      <c r="DW34" s="627">
        <v>20.399999999999999</v>
      </c>
      <c r="DX34" s="652"/>
      <c r="DY34" s="652"/>
      <c r="DZ34" s="652"/>
      <c r="EA34" s="652"/>
      <c r="EB34" s="652"/>
      <c r="EC34" s="653"/>
    </row>
    <row r="35" spans="2:133" ht="11.25" customHeight="1" x14ac:dyDescent="0.2">
      <c r="B35" s="619" t="s">
        <v>327</v>
      </c>
      <c r="C35" s="620"/>
      <c r="D35" s="620"/>
      <c r="E35" s="620"/>
      <c r="F35" s="620"/>
      <c r="G35" s="620"/>
      <c r="H35" s="620"/>
      <c r="I35" s="620"/>
      <c r="J35" s="620"/>
      <c r="K35" s="620"/>
      <c r="L35" s="620"/>
      <c r="M35" s="620"/>
      <c r="N35" s="620"/>
      <c r="O35" s="620"/>
      <c r="P35" s="620"/>
      <c r="Q35" s="621"/>
      <c r="R35" s="622">
        <v>9186582</v>
      </c>
      <c r="S35" s="623"/>
      <c r="T35" s="623"/>
      <c r="U35" s="623"/>
      <c r="V35" s="623"/>
      <c r="W35" s="623"/>
      <c r="X35" s="623"/>
      <c r="Y35" s="624"/>
      <c r="Z35" s="625">
        <v>3.4</v>
      </c>
      <c r="AA35" s="625"/>
      <c r="AB35" s="625"/>
      <c r="AC35" s="625"/>
      <c r="AD35" s="626" t="s">
        <v>242</v>
      </c>
      <c r="AE35" s="626"/>
      <c r="AF35" s="626"/>
      <c r="AG35" s="626"/>
      <c r="AH35" s="626"/>
      <c r="AI35" s="626"/>
      <c r="AJ35" s="626"/>
      <c r="AK35" s="626"/>
      <c r="AL35" s="627" t="s">
        <v>248</v>
      </c>
      <c r="AM35" s="628"/>
      <c r="AN35" s="628"/>
      <c r="AO35" s="629"/>
      <c r="AP35" s="221"/>
      <c r="AQ35" s="604" t="s">
        <v>328</v>
      </c>
      <c r="AR35" s="605"/>
      <c r="AS35" s="605"/>
      <c r="AT35" s="605"/>
      <c r="AU35" s="605"/>
      <c r="AV35" s="605"/>
      <c r="AW35" s="605"/>
      <c r="AX35" s="605"/>
      <c r="AY35" s="605"/>
      <c r="AZ35" s="605"/>
      <c r="BA35" s="605"/>
      <c r="BB35" s="605"/>
      <c r="BC35" s="605"/>
      <c r="BD35" s="605"/>
      <c r="BE35" s="605"/>
      <c r="BF35" s="606"/>
      <c r="BG35" s="604" t="s">
        <v>329</v>
      </c>
      <c r="BH35" s="605"/>
      <c r="BI35" s="605"/>
      <c r="BJ35" s="605"/>
      <c r="BK35" s="605"/>
      <c r="BL35" s="605"/>
      <c r="BM35" s="605"/>
      <c r="BN35" s="605"/>
      <c r="BO35" s="605"/>
      <c r="BP35" s="605"/>
      <c r="BQ35" s="605"/>
      <c r="BR35" s="605"/>
      <c r="BS35" s="605"/>
      <c r="BT35" s="605"/>
      <c r="BU35" s="605"/>
      <c r="BV35" s="605"/>
      <c r="BW35" s="605"/>
      <c r="BX35" s="605"/>
      <c r="BY35" s="605"/>
      <c r="BZ35" s="605"/>
      <c r="CA35" s="605"/>
      <c r="CB35" s="606"/>
      <c r="CD35" s="619" t="s">
        <v>330</v>
      </c>
      <c r="CE35" s="620"/>
      <c r="CF35" s="620"/>
      <c r="CG35" s="620"/>
      <c r="CH35" s="620"/>
      <c r="CI35" s="620"/>
      <c r="CJ35" s="620"/>
      <c r="CK35" s="620"/>
      <c r="CL35" s="620"/>
      <c r="CM35" s="620"/>
      <c r="CN35" s="620"/>
      <c r="CO35" s="620"/>
      <c r="CP35" s="620"/>
      <c r="CQ35" s="621"/>
      <c r="CR35" s="622">
        <v>1745920</v>
      </c>
      <c r="CS35" s="654"/>
      <c r="CT35" s="654"/>
      <c r="CU35" s="654"/>
      <c r="CV35" s="654"/>
      <c r="CW35" s="654"/>
      <c r="CX35" s="654"/>
      <c r="CY35" s="655"/>
      <c r="CZ35" s="627">
        <v>0.7</v>
      </c>
      <c r="DA35" s="652"/>
      <c r="DB35" s="652"/>
      <c r="DC35" s="656"/>
      <c r="DD35" s="631">
        <v>1521928</v>
      </c>
      <c r="DE35" s="654"/>
      <c r="DF35" s="654"/>
      <c r="DG35" s="654"/>
      <c r="DH35" s="654"/>
      <c r="DI35" s="654"/>
      <c r="DJ35" s="654"/>
      <c r="DK35" s="655"/>
      <c r="DL35" s="631">
        <v>1521928</v>
      </c>
      <c r="DM35" s="654"/>
      <c r="DN35" s="654"/>
      <c r="DO35" s="654"/>
      <c r="DP35" s="654"/>
      <c r="DQ35" s="654"/>
      <c r="DR35" s="654"/>
      <c r="DS35" s="654"/>
      <c r="DT35" s="654"/>
      <c r="DU35" s="654"/>
      <c r="DV35" s="655"/>
      <c r="DW35" s="627">
        <v>1.4</v>
      </c>
      <c r="DX35" s="652"/>
      <c r="DY35" s="652"/>
      <c r="DZ35" s="652"/>
      <c r="EA35" s="652"/>
      <c r="EB35" s="652"/>
      <c r="EC35" s="653"/>
    </row>
    <row r="36" spans="2:133" ht="11.25" customHeight="1" x14ac:dyDescent="0.2">
      <c r="B36" s="619" t="s">
        <v>331</v>
      </c>
      <c r="C36" s="620"/>
      <c r="D36" s="620"/>
      <c r="E36" s="620"/>
      <c r="F36" s="620"/>
      <c r="G36" s="620"/>
      <c r="H36" s="620"/>
      <c r="I36" s="620"/>
      <c r="J36" s="620"/>
      <c r="K36" s="620"/>
      <c r="L36" s="620"/>
      <c r="M36" s="620"/>
      <c r="N36" s="620"/>
      <c r="O36" s="620"/>
      <c r="P36" s="620"/>
      <c r="Q36" s="621"/>
      <c r="R36" s="622">
        <v>6696894</v>
      </c>
      <c r="S36" s="623"/>
      <c r="T36" s="623"/>
      <c r="U36" s="623"/>
      <c r="V36" s="623"/>
      <c r="W36" s="623"/>
      <c r="X36" s="623"/>
      <c r="Y36" s="624"/>
      <c r="Z36" s="625">
        <v>2.5</v>
      </c>
      <c r="AA36" s="625"/>
      <c r="AB36" s="625"/>
      <c r="AC36" s="625"/>
      <c r="AD36" s="626" t="s">
        <v>138</v>
      </c>
      <c r="AE36" s="626"/>
      <c r="AF36" s="626"/>
      <c r="AG36" s="626"/>
      <c r="AH36" s="626"/>
      <c r="AI36" s="626"/>
      <c r="AJ36" s="626"/>
      <c r="AK36" s="626"/>
      <c r="AL36" s="627" t="s">
        <v>138</v>
      </c>
      <c r="AM36" s="628"/>
      <c r="AN36" s="628"/>
      <c r="AO36" s="629"/>
      <c r="AP36" s="221"/>
      <c r="AQ36" s="688" t="s">
        <v>332</v>
      </c>
      <c r="AR36" s="689"/>
      <c r="AS36" s="689"/>
      <c r="AT36" s="689"/>
      <c r="AU36" s="689"/>
      <c r="AV36" s="689"/>
      <c r="AW36" s="689"/>
      <c r="AX36" s="689"/>
      <c r="AY36" s="690"/>
      <c r="AZ36" s="611">
        <v>20315885</v>
      </c>
      <c r="BA36" s="612"/>
      <c r="BB36" s="612"/>
      <c r="BC36" s="612"/>
      <c r="BD36" s="612"/>
      <c r="BE36" s="612"/>
      <c r="BF36" s="684"/>
      <c r="BG36" s="608" t="s">
        <v>333</v>
      </c>
      <c r="BH36" s="609"/>
      <c r="BI36" s="609"/>
      <c r="BJ36" s="609"/>
      <c r="BK36" s="609"/>
      <c r="BL36" s="609"/>
      <c r="BM36" s="609"/>
      <c r="BN36" s="609"/>
      <c r="BO36" s="609"/>
      <c r="BP36" s="609"/>
      <c r="BQ36" s="609"/>
      <c r="BR36" s="609"/>
      <c r="BS36" s="609"/>
      <c r="BT36" s="609"/>
      <c r="BU36" s="610"/>
      <c r="BV36" s="611">
        <v>68708</v>
      </c>
      <c r="BW36" s="612"/>
      <c r="BX36" s="612"/>
      <c r="BY36" s="612"/>
      <c r="BZ36" s="612"/>
      <c r="CA36" s="612"/>
      <c r="CB36" s="684"/>
      <c r="CD36" s="619" t="s">
        <v>334</v>
      </c>
      <c r="CE36" s="620"/>
      <c r="CF36" s="620"/>
      <c r="CG36" s="620"/>
      <c r="CH36" s="620"/>
      <c r="CI36" s="620"/>
      <c r="CJ36" s="620"/>
      <c r="CK36" s="620"/>
      <c r="CL36" s="620"/>
      <c r="CM36" s="620"/>
      <c r="CN36" s="620"/>
      <c r="CO36" s="620"/>
      <c r="CP36" s="620"/>
      <c r="CQ36" s="621"/>
      <c r="CR36" s="622">
        <v>17964099</v>
      </c>
      <c r="CS36" s="623"/>
      <c r="CT36" s="623"/>
      <c r="CU36" s="623"/>
      <c r="CV36" s="623"/>
      <c r="CW36" s="623"/>
      <c r="CX36" s="623"/>
      <c r="CY36" s="624"/>
      <c r="CZ36" s="627">
        <v>6.9</v>
      </c>
      <c r="DA36" s="652"/>
      <c r="DB36" s="652"/>
      <c r="DC36" s="656"/>
      <c r="DD36" s="631">
        <v>15129053</v>
      </c>
      <c r="DE36" s="623"/>
      <c r="DF36" s="623"/>
      <c r="DG36" s="623"/>
      <c r="DH36" s="623"/>
      <c r="DI36" s="623"/>
      <c r="DJ36" s="623"/>
      <c r="DK36" s="624"/>
      <c r="DL36" s="631">
        <v>7992167</v>
      </c>
      <c r="DM36" s="623"/>
      <c r="DN36" s="623"/>
      <c r="DO36" s="623"/>
      <c r="DP36" s="623"/>
      <c r="DQ36" s="623"/>
      <c r="DR36" s="623"/>
      <c r="DS36" s="623"/>
      <c r="DT36" s="623"/>
      <c r="DU36" s="623"/>
      <c r="DV36" s="624"/>
      <c r="DW36" s="627">
        <v>7.3</v>
      </c>
      <c r="DX36" s="652"/>
      <c r="DY36" s="652"/>
      <c r="DZ36" s="652"/>
      <c r="EA36" s="652"/>
      <c r="EB36" s="652"/>
      <c r="EC36" s="653"/>
    </row>
    <row r="37" spans="2:133" ht="11.25" customHeight="1" x14ac:dyDescent="0.2">
      <c r="B37" s="619" t="s">
        <v>335</v>
      </c>
      <c r="C37" s="620"/>
      <c r="D37" s="620"/>
      <c r="E37" s="620"/>
      <c r="F37" s="620"/>
      <c r="G37" s="620"/>
      <c r="H37" s="620"/>
      <c r="I37" s="620"/>
      <c r="J37" s="620"/>
      <c r="K37" s="620"/>
      <c r="L37" s="620"/>
      <c r="M37" s="620"/>
      <c r="N37" s="620"/>
      <c r="O37" s="620"/>
      <c r="P37" s="620"/>
      <c r="Q37" s="621"/>
      <c r="R37" s="622">
        <v>23078753</v>
      </c>
      <c r="S37" s="623"/>
      <c r="T37" s="623"/>
      <c r="U37" s="623"/>
      <c r="V37" s="623"/>
      <c r="W37" s="623"/>
      <c r="X37" s="623"/>
      <c r="Y37" s="624"/>
      <c r="Z37" s="625">
        <v>8.6</v>
      </c>
      <c r="AA37" s="625"/>
      <c r="AB37" s="625"/>
      <c r="AC37" s="625"/>
      <c r="AD37" s="626">
        <v>113</v>
      </c>
      <c r="AE37" s="626"/>
      <c r="AF37" s="626"/>
      <c r="AG37" s="626"/>
      <c r="AH37" s="626"/>
      <c r="AI37" s="626"/>
      <c r="AJ37" s="626"/>
      <c r="AK37" s="626"/>
      <c r="AL37" s="627">
        <v>0</v>
      </c>
      <c r="AM37" s="628"/>
      <c r="AN37" s="628"/>
      <c r="AO37" s="629"/>
      <c r="AQ37" s="685" t="s">
        <v>336</v>
      </c>
      <c r="AR37" s="686"/>
      <c r="AS37" s="686"/>
      <c r="AT37" s="686"/>
      <c r="AU37" s="686"/>
      <c r="AV37" s="686"/>
      <c r="AW37" s="686"/>
      <c r="AX37" s="686"/>
      <c r="AY37" s="687"/>
      <c r="AZ37" s="622">
        <v>4741244</v>
      </c>
      <c r="BA37" s="623"/>
      <c r="BB37" s="623"/>
      <c r="BC37" s="623"/>
      <c r="BD37" s="654"/>
      <c r="BE37" s="654"/>
      <c r="BF37" s="677"/>
      <c r="BG37" s="619" t="s">
        <v>337</v>
      </c>
      <c r="BH37" s="620"/>
      <c r="BI37" s="620"/>
      <c r="BJ37" s="620"/>
      <c r="BK37" s="620"/>
      <c r="BL37" s="620"/>
      <c r="BM37" s="620"/>
      <c r="BN37" s="620"/>
      <c r="BO37" s="620"/>
      <c r="BP37" s="620"/>
      <c r="BQ37" s="620"/>
      <c r="BR37" s="620"/>
      <c r="BS37" s="620"/>
      <c r="BT37" s="620"/>
      <c r="BU37" s="621"/>
      <c r="BV37" s="622">
        <v>-237609</v>
      </c>
      <c r="BW37" s="623"/>
      <c r="BX37" s="623"/>
      <c r="BY37" s="623"/>
      <c r="BZ37" s="623"/>
      <c r="CA37" s="623"/>
      <c r="CB37" s="632"/>
      <c r="CD37" s="619" t="s">
        <v>338</v>
      </c>
      <c r="CE37" s="620"/>
      <c r="CF37" s="620"/>
      <c r="CG37" s="620"/>
      <c r="CH37" s="620"/>
      <c r="CI37" s="620"/>
      <c r="CJ37" s="620"/>
      <c r="CK37" s="620"/>
      <c r="CL37" s="620"/>
      <c r="CM37" s="620"/>
      <c r="CN37" s="620"/>
      <c r="CO37" s="620"/>
      <c r="CP37" s="620"/>
      <c r="CQ37" s="621"/>
      <c r="CR37" s="622">
        <v>73912</v>
      </c>
      <c r="CS37" s="654"/>
      <c r="CT37" s="654"/>
      <c r="CU37" s="654"/>
      <c r="CV37" s="654"/>
      <c r="CW37" s="654"/>
      <c r="CX37" s="654"/>
      <c r="CY37" s="655"/>
      <c r="CZ37" s="627">
        <v>0</v>
      </c>
      <c r="DA37" s="652"/>
      <c r="DB37" s="652"/>
      <c r="DC37" s="656"/>
      <c r="DD37" s="631">
        <v>73912</v>
      </c>
      <c r="DE37" s="654"/>
      <c r="DF37" s="654"/>
      <c r="DG37" s="654"/>
      <c r="DH37" s="654"/>
      <c r="DI37" s="654"/>
      <c r="DJ37" s="654"/>
      <c r="DK37" s="655"/>
      <c r="DL37" s="631">
        <v>73912</v>
      </c>
      <c r="DM37" s="654"/>
      <c r="DN37" s="654"/>
      <c r="DO37" s="654"/>
      <c r="DP37" s="654"/>
      <c r="DQ37" s="654"/>
      <c r="DR37" s="654"/>
      <c r="DS37" s="654"/>
      <c r="DT37" s="654"/>
      <c r="DU37" s="654"/>
      <c r="DV37" s="655"/>
      <c r="DW37" s="627">
        <v>0.1</v>
      </c>
      <c r="DX37" s="652"/>
      <c r="DY37" s="652"/>
      <c r="DZ37" s="652"/>
      <c r="EA37" s="652"/>
      <c r="EB37" s="652"/>
      <c r="EC37" s="653"/>
    </row>
    <row r="38" spans="2:133" ht="11.25" customHeight="1" x14ac:dyDescent="0.2">
      <c r="B38" s="619" t="s">
        <v>339</v>
      </c>
      <c r="C38" s="620"/>
      <c r="D38" s="620"/>
      <c r="E38" s="620"/>
      <c r="F38" s="620"/>
      <c r="G38" s="620"/>
      <c r="H38" s="620"/>
      <c r="I38" s="620"/>
      <c r="J38" s="620"/>
      <c r="K38" s="620"/>
      <c r="L38" s="620"/>
      <c r="M38" s="620"/>
      <c r="N38" s="620"/>
      <c r="O38" s="620"/>
      <c r="P38" s="620"/>
      <c r="Q38" s="621"/>
      <c r="R38" s="622">
        <v>28135500</v>
      </c>
      <c r="S38" s="623"/>
      <c r="T38" s="623"/>
      <c r="U38" s="623"/>
      <c r="V38" s="623"/>
      <c r="W38" s="623"/>
      <c r="X38" s="623"/>
      <c r="Y38" s="624"/>
      <c r="Z38" s="625">
        <v>10.5</v>
      </c>
      <c r="AA38" s="625"/>
      <c r="AB38" s="625"/>
      <c r="AC38" s="625"/>
      <c r="AD38" s="626" t="s">
        <v>242</v>
      </c>
      <c r="AE38" s="626"/>
      <c r="AF38" s="626"/>
      <c r="AG38" s="626"/>
      <c r="AH38" s="626"/>
      <c r="AI38" s="626"/>
      <c r="AJ38" s="626"/>
      <c r="AK38" s="626"/>
      <c r="AL38" s="627" t="s">
        <v>138</v>
      </c>
      <c r="AM38" s="628"/>
      <c r="AN38" s="628"/>
      <c r="AO38" s="629"/>
      <c r="AQ38" s="685" t="s">
        <v>340</v>
      </c>
      <c r="AR38" s="686"/>
      <c r="AS38" s="686"/>
      <c r="AT38" s="686"/>
      <c r="AU38" s="686"/>
      <c r="AV38" s="686"/>
      <c r="AW38" s="686"/>
      <c r="AX38" s="686"/>
      <c r="AY38" s="687"/>
      <c r="AZ38" s="622">
        <v>635699</v>
      </c>
      <c r="BA38" s="623"/>
      <c r="BB38" s="623"/>
      <c r="BC38" s="623"/>
      <c r="BD38" s="654"/>
      <c r="BE38" s="654"/>
      <c r="BF38" s="677"/>
      <c r="BG38" s="619" t="s">
        <v>341</v>
      </c>
      <c r="BH38" s="620"/>
      <c r="BI38" s="620"/>
      <c r="BJ38" s="620"/>
      <c r="BK38" s="620"/>
      <c r="BL38" s="620"/>
      <c r="BM38" s="620"/>
      <c r="BN38" s="620"/>
      <c r="BO38" s="620"/>
      <c r="BP38" s="620"/>
      <c r="BQ38" s="620"/>
      <c r="BR38" s="620"/>
      <c r="BS38" s="620"/>
      <c r="BT38" s="620"/>
      <c r="BU38" s="621"/>
      <c r="BV38" s="622">
        <v>64165</v>
      </c>
      <c r="BW38" s="623"/>
      <c r="BX38" s="623"/>
      <c r="BY38" s="623"/>
      <c r="BZ38" s="623"/>
      <c r="CA38" s="623"/>
      <c r="CB38" s="632"/>
      <c r="CD38" s="619" t="s">
        <v>342</v>
      </c>
      <c r="CE38" s="620"/>
      <c r="CF38" s="620"/>
      <c r="CG38" s="620"/>
      <c r="CH38" s="620"/>
      <c r="CI38" s="620"/>
      <c r="CJ38" s="620"/>
      <c r="CK38" s="620"/>
      <c r="CL38" s="620"/>
      <c r="CM38" s="620"/>
      <c r="CN38" s="620"/>
      <c r="CO38" s="620"/>
      <c r="CP38" s="620"/>
      <c r="CQ38" s="621"/>
      <c r="CR38" s="622">
        <v>14771476</v>
      </c>
      <c r="CS38" s="623"/>
      <c r="CT38" s="623"/>
      <c r="CU38" s="623"/>
      <c r="CV38" s="623"/>
      <c r="CW38" s="623"/>
      <c r="CX38" s="623"/>
      <c r="CY38" s="624"/>
      <c r="CZ38" s="627">
        <v>5.6</v>
      </c>
      <c r="DA38" s="652"/>
      <c r="DB38" s="652"/>
      <c r="DC38" s="656"/>
      <c r="DD38" s="631">
        <v>11709428</v>
      </c>
      <c r="DE38" s="623"/>
      <c r="DF38" s="623"/>
      <c r="DG38" s="623"/>
      <c r="DH38" s="623"/>
      <c r="DI38" s="623"/>
      <c r="DJ38" s="623"/>
      <c r="DK38" s="624"/>
      <c r="DL38" s="631">
        <v>10371536</v>
      </c>
      <c r="DM38" s="623"/>
      <c r="DN38" s="623"/>
      <c r="DO38" s="623"/>
      <c r="DP38" s="623"/>
      <c r="DQ38" s="623"/>
      <c r="DR38" s="623"/>
      <c r="DS38" s="623"/>
      <c r="DT38" s="623"/>
      <c r="DU38" s="623"/>
      <c r="DV38" s="624"/>
      <c r="DW38" s="627">
        <v>9.5</v>
      </c>
      <c r="DX38" s="652"/>
      <c r="DY38" s="652"/>
      <c r="DZ38" s="652"/>
      <c r="EA38" s="652"/>
      <c r="EB38" s="652"/>
      <c r="EC38" s="653"/>
    </row>
    <row r="39" spans="2:133" ht="11.25" customHeight="1" x14ac:dyDescent="0.2">
      <c r="B39" s="619" t="s">
        <v>343</v>
      </c>
      <c r="C39" s="620"/>
      <c r="D39" s="620"/>
      <c r="E39" s="620"/>
      <c r="F39" s="620"/>
      <c r="G39" s="620"/>
      <c r="H39" s="620"/>
      <c r="I39" s="620"/>
      <c r="J39" s="620"/>
      <c r="K39" s="620"/>
      <c r="L39" s="620"/>
      <c r="M39" s="620"/>
      <c r="N39" s="620"/>
      <c r="O39" s="620"/>
      <c r="P39" s="620"/>
      <c r="Q39" s="621"/>
      <c r="R39" s="622" t="s">
        <v>248</v>
      </c>
      <c r="S39" s="623"/>
      <c r="T39" s="623"/>
      <c r="U39" s="623"/>
      <c r="V39" s="623"/>
      <c r="W39" s="623"/>
      <c r="X39" s="623"/>
      <c r="Y39" s="624"/>
      <c r="Z39" s="625" t="s">
        <v>242</v>
      </c>
      <c r="AA39" s="625"/>
      <c r="AB39" s="625"/>
      <c r="AC39" s="625"/>
      <c r="AD39" s="626" t="s">
        <v>248</v>
      </c>
      <c r="AE39" s="626"/>
      <c r="AF39" s="626"/>
      <c r="AG39" s="626"/>
      <c r="AH39" s="626"/>
      <c r="AI39" s="626"/>
      <c r="AJ39" s="626"/>
      <c r="AK39" s="626"/>
      <c r="AL39" s="627" t="s">
        <v>242</v>
      </c>
      <c r="AM39" s="628"/>
      <c r="AN39" s="628"/>
      <c r="AO39" s="629"/>
      <c r="AQ39" s="685" t="s">
        <v>344</v>
      </c>
      <c r="AR39" s="686"/>
      <c r="AS39" s="686"/>
      <c r="AT39" s="686"/>
      <c r="AU39" s="686"/>
      <c r="AV39" s="686"/>
      <c r="AW39" s="686"/>
      <c r="AX39" s="686"/>
      <c r="AY39" s="687"/>
      <c r="AZ39" s="622">
        <v>167466</v>
      </c>
      <c r="BA39" s="623"/>
      <c r="BB39" s="623"/>
      <c r="BC39" s="623"/>
      <c r="BD39" s="654"/>
      <c r="BE39" s="654"/>
      <c r="BF39" s="677"/>
      <c r="BG39" s="619" t="s">
        <v>345</v>
      </c>
      <c r="BH39" s="620"/>
      <c r="BI39" s="620"/>
      <c r="BJ39" s="620"/>
      <c r="BK39" s="620"/>
      <c r="BL39" s="620"/>
      <c r="BM39" s="620"/>
      <c r="BN39" s="620"/>
      <c r="BO39" s="620"/>
      <c r="BP39" s="620"/>
      <c r="BQ39" s="620"/>
      <c r="BR39" s="620"/>
      <c r="BS39" s="620"/>
      <c r="BT39" s="620"/>
      <c r="BU39" s="621"/>
      <c r="BV39" s="622">
        <v>95376</v>
      </c>
      <c r="BW39" s="623"/>
      <c r="BX39" s="623"/>
      <c r="BY39" s="623"/>
      <c r="BZ39" s="623"/>
      <c r="CA39" s="623"/>
      <c r="CB39" s="632"/>
      <c r="CD39" s="619" t="s">
        <v>346</v>
      </c>
      <c r="CE39" s="620"/>
      <c r="CF39" s="620"/>
      <c r="CG39" s="620"/>
      <c r="CH39" s="620"/>
      <c r="CI39" s="620"/>
      <c r="CJ39" s="620"/>
      <c r="CK39" s="620"/>
      <c r="CL39" s="620"/>
      <c r="CM39" s="620"/>
      <c r="CN39" s="620"/>
      <c r="CO39" s="620"/>
      <c r="CP39" s="620"/>
      <c r="CQ39" s="621"/>
      <c r="CR39" s="622">
        <v>728720</v>
      </c>
      <c r="CS39" s="654"/>
      <c r="CT39" s="654"/>
      <c r="CU39" s="654"/>
      <c r="CV39" s="654"/>
      <c r="CW39" s="654"/>
      <c r="CX39" s="654"/>
      <c r="CY39" s="655"/>
      <c r="CZ39" s="627">
        <v>0.3</v>
      </c>
      <c r="DA39" s="652"/>
      <c r="DB39" s="652"/>
      <c r="DC39" s="656"/>
      <c r="DD39" s="631">
        <v>84866</v>
      </c>
      <c r="DE39" s="654"/>
      <c r="DF39" s="654"/>
      <c r="DG39" s="654"/>
      <c r="DH39" s="654"/>
      <c r="DI39" s="654"/>
      <c r="DJ39" s="654"/>
      <c r="DK39" s="655"/>
      <c r="DL39" s="631" t="s">
        <v>248</v>
      </c>
      <c r="DM39" s="654"/>
      <c r="DN39" s="654"/>
      <c r="DO39" s="654"/>
      <c r="DP39" s="654"/>
      <c r="DQ39" s="654"/>
      <c r="DR39" s="654"/>
      <c r="DS39" s="654"/>
      <c r="DT39" s="654"/>
      <c r="DU39" s="654"/>
      <c r="DV39" s="655"/>
      <c r="DW39" s="627" t="s">
        <v>242</v>
      </c>
      <c r="DX39" s="652"/>
      <c r="DY39" s="652"/>
      <c r="DZ39" s="652"/>
      <c r="EA39" s="652"/>
      <c r="EB39" s="652"/>
      <c r="EC39" s="653"/>
    </row>
    <row r="40" spans="2:133" ht="11.25" customHeight="1" x14ac:dyDescent="0.2">
      <c r="B40" s="619" t="s">
        <v>347</v>
      </c>
      <c r="C40" s="620"/>
      <c r="D40" s="620"/>
      <c r="E40" s="620"/>
      <c r="F40" s="620"/>
      <c r="G40" s="620"/>
      <c r="H40" s="620"/>
      <c r="I40" s="620"/>
      <c r="J40" s="620"/>
      <c r="K40" s="620"/>
      <c r="L40" s="620"/>
      <c r="M40" s="620"/>
      <c r="N40" s="620"/>
      <c r="O40" s="620"/>
      <c r="P40" s="620"/>
      <c r="Q40" s="621"/>
      <c r="R40" s="622">
        <v>943400</v>
      </c>
      <c r="S40" s="623"/>
      <c r="T40" s="623"/>
      <c r="U40" s="623"/>
      <c r="V40" s="623"/>
      <c r="W40" s="623"/>
      <c r="X40" s="623"/>
      <c r="Y40" s="624"/>
      <c r="Z40" s="625">
        <v>0.4</v>
      </c>
      <c r="AA40" s="625"/>
      <c r="AB40" s="625"/>
      <c r="AC40" s="625"/>
      <c r="AD40" s="626" t="s">
        <v>138</v>
      </c>
      <c r="AE40" s="626"/>
      <c r="AF40" s="626"/>
      <c r="AG40" s="626"/>
      <c r="AH40" s="626"/>
      <c r="AI40" s="626"/>
      <c r="AJ40" s="626"/>
      <c r="AK40" s="626"/>
      <c r="AL40" s="627" t="s">
        <v>242</v>
      </c>
      <c r="AM40" s="628"/>
      <c r="AN40" s="628"/>
      <c r="AO40" s="629"/>
      <c r="AQ40" s="685" t="s">
        <v>348</v>
      </c>
      <c r="AR40" s="686"/>
      <c r="AS40" s="686"/>
      <c r="AT40" s="686"/>
      <c r="AU40" s="686"/>
      <c r="AV40" s="686"/>
      <c r="AW40" s="686"/>
      <c r="AX40" s="686"/>
      <c r="AY40" s="687"/>
      <c r="AZ40" s="622" t="s">
        <v>138</v>
      </c>
      <c r="BA40" s="623"/>
      <c r="BB40" s="623"/>
      <c r="BC40" s="623"/>
      <c r="BD40" s="654"/>
      <c r="BE40" s="654"/>
      <c r="BF40" s="677"/>
      <c r="BG40" s="670" t="s">
        <v>349</v>
      </c>
      <c r="BH40" s="671"/>
      <c r="BI40" s="671"/>
      <c r="BJ40" s="671"/>
      <c r="BK40" s="671"/>
      <c r="BL40" s="222"/>
      <c r="BM40" s="620" t="s">
        <v>350</v>
      </c>
      <c r="BN40" s="620"/>
      <c r="BO40" s="620"/>
      <c r="BP40" s="620"/>
      <c r="BQ40" s="620"/>
      <c r="BR40" s="620"/>
      <c r="BS40" s="620"/>
      <c r="BT40" s="620"/>
      <c r="BU40" s="621"/>
      <c r="BV40" s="622">
        <v>98</v>
      </c>
      <c r="BW40" s="623"/>
      <c r="BX40" s="623"/>
      <c r="BY40" s="623"/>
      <c r="BZ40" s="623"/>
      <c r="CA40" s="623"/>
      <c r="CB40" s="632"/>
      <c r="CD40" s="619" t="s">
        <v>351</v>
      </c>
      <c r="CE40" s="620"/>
      <c r="CF40" s="620"/>
      <c r="CG40" s="620"/>
      <c r="CH40" s="620"/>
      <c r="CI40" s="620"/>
      <c r="CJ40" s="620"/>
      <c r="CK40" s="620"/>
      <c r="CL40" s="620"/>
      <c r="CM40" s="620"/>
      <c r="CN40" s="620"/>
      <c r="CO40" s="620"/>
      <c r="CP40" s="620"/>
      <c r="CQ40" s="621"/>
      <c r="CR40" s="622">
        <v>20725484</v>
      </c>
      <c r="CS40" s="623"/>
      <c r="CT40" s="623"/>
      <c r="CU40" s="623"/>
      <c r="CV40" s="623"/>
      <c r="CW40" s="623"/>
      <c r="CX40" s="623"/>
      <c r="CY40" s="624"/>
      <c r="CZ40" s="627">
        <v>7.9</v>
      </c>
      <c r="DA40" s="652"/>
      <c r="DB40" s="652"/>
      <c r="DC40" s="656"/>
      <c r="DD40" s="631">
        <v>1328966</v>
      </c>
      <c r="DE40" s="623"/>
      <c r="DF40" s="623"/>
      <c r="DG40" s="623"/>
      <c r="DH40" s="623"/>
      <c r="DI40" s="623"/>
      <c r="DJ40" s="623"/>
      <c r="DK40" s="624"/>
      <c r="DL40" s="631" t="s">
        <v>248</v>
      </c>
      <c r="DM40" s="623"/>
      <c r="DN40" s="623"/>
      <c r="DO40" s="623"/>
      <c r="DP40" s="623"/>
      <c r="DQ40" s="623"/>
      <c r="DR40" s="623"/>
      <c r="DS40" s="623"/>
      <c r="DT40" s="623"/>
      <c r="DU40" s="623"/>
      <c r="DV40" s="624"/>
      <c r="DW40" s="627" t="s">
        <v>248</v>
      </c>
      <c r="DX40" s="652"/>
      <c r="DY40" s="652"/>
      <c r="DZ40" s="652"/>
      <c r="EA40" s="652"/>
      <c r="EB40" s="652"/>
      <c r="EC40" s="653"/>
    </row>
    <row r="41" spans="2:133" ht="11.25" customHeight="1" x14ac:dyDescent="0.2">
      <c r="B41" s="643" t="s">
        <v>352</v>
      </c>
      <c r="C41" s="644"/>
      <c r="D41" s="644"/>
      <c r="E41" s="644"/>
      <c r="F41" s="644"/>
      <c r="G41" s="644"/>
      <c r="H41" s="644"/>
      <c r="I41" s="644"/>
      <c r="J41" s="644"/>
      <c r="K41" s="644"/>
      <c r="L41" s="644"/>
      <c r="M41" s="644"/>
      <c r="N41" s="644"/>
      <c r="O41" s="644"/>
      <c r="P41" s="644"/>
      <c r="Q41" s="645"/>
      <c r="R41" s="694">
        <v>268708797</v>
      </c>
      <c r="S41" s="695"/>
      <c r="T41" s="695"/>
      <c r="U41" s="695"/>
      <c r="V41" s="695"/>
      <c r="W41" s="695"/>
      <c r="X41" s="695"/>
      <c r="Y41" s="699"/>
      <c r="Z41" s="700">
        <v>100</v>
      </c>
      <c r="AA41" s="700"/>
      <c r="AB41" s="700"/>
      <c r="AC41" s="700"/>
      <c r="AD41" s="701">
        <v>108320678</v>
      </c>
      <c r="AE41" s="701"/>
      <c r="AF41" s="701"/>
      <c r="AG41" s="701"/>
      <c r="AH41" s="701"/>
      <c r="AI41" s="701"/>
      <c r="AJ41" s="701"/>
      <c r="AK41" s="701"/>
      <c r="AL41" s="702">
        <v>100</v>
      </c>
      <c r="AM41" s="682"/>
      <c r="AN41" s="682"/>
      <c r="AO41" s="703"/>
      <c r="AQ41" s="685" t="s">
        <v>353</v>
      </c>
      <c r="AR41" s="686"/>
      <c r="AS41" s="686"/>
      <c r="AT41" s="686"/>
      <c r="AU41" s="686"/>
      <c r="AV41" s="686"/>
      <c r="AW41" s="686"/>
      <c r="AX41" s="686"/>
      <c r="AY41" s="687"/>
      <c r="AZ41" s="622">
        <v>4058925</v>
      </c>
      <c r="BA41" s="623"/>
      <c r="BB41" s="623"/>
      <c r="BC41" s="623"/>
      <c r="BD41" s="654"/>
      <c r="BE41" s="654"/>
      <c r="BF41" s="677"/>
      <c r="BG41" s="670"/>
      <c r="BH41" s="671"/>
      <c r="BI41" s="671"/>
      <c r="BJ41" s="671"/>
      <c r="BK41" s="671"/>
      <c r="BL41" s="222"/>
      <c r="BM41" s="620" t="s">
        <v>354</v>
      </c>
      <c r="BN41" s="620"/>
      <c r="BO41" s="620"/>
      <c r="BP41" s="620"/>
      <c r="BQ41" s="620"/>
      <c r="BR41" s="620"/>
      <c r="BS41" s="620"/>
      <c r="BT41" s="620"/>
      <c r="BU41" s="621"/>
      <c r="BV41" s="622" t="s">
        <v>242</v>
      </c>
      <c r="BW41" s="623"/>
      <c r="BX41" s="623"/>
      <c r="BY41" s="623"/>
      <c r="BZ41" s="623"/>
      <c r="CA41" s="623"/>
      <c r="CB41" s="632"/>
      <c r="CD41" s="619" t="s">
        <v>355</v>
      </c>
      <c r="CE41" s="620"/>
      <c r="CF41" s="620"/>
      <c r="CG41" s="620"/>
      <c r="CH41" s="620"/>
      <c r="CI41" s="620"/>
      <c r="CJ41" s="620"/>
      <c r="CK41" s="620"/>
      <c r="CL41" s="620"/>
      <c r="CM41" s="620"/>
      <c r="CN41" s="620"/>
      <c r="CO41" s="620"/>
      <c r="CP41" s="620"/>
      <c r="CQ41" s="621"/>
      <c r="CR41" s="622" t="s">
        <v>138</v>
      </c>
      <c r="CS41" s="654"/>
      <c r="CT41" s="654"/>
      <c r="CU41" s="654"/>
      <c r="CV41" s="654"/>
      <c r="CW41" s="654"/>
      <c r="CX41" s="654"/>
      <c r="CY41" s="655"/>
      <c r="CZ41" s="627" t="s">
        <v>242</v>
      </c>
      <c r="DA41" s="652"/>
      <c r="DB41" s="652"/>
      <c r="DC41" s="656"/>
      <c r="DD41" s="631" t="s">
        <v>138</v>
      </c>
      <c r="DE41" s="654"/>
      <c r="DF41" s="654"/>
      <c r="DG41" s="654"/>
      <c r="DH41" s="654"/>
      <c r="DI41" s="654"/>
      <c r="DJ41" s="654"/>
      <c r="DK41" s="655"/>
      <c r="DL41" s="705"/>
      <c r="DM41" s="706"/>
      <c r="DN41" s="706"/>
      <c r="DO41" s="706"/>
      <c r="DP41" s="706"/>
      <c r="DQ41" s="706"/>
      <c r="DR41" s="706"/>
      <c r="DS41" s="706"/>
      <c r="DT41" s="706"/>
      <c r="DU41" s="706"/>
      <c r="DV41" s="707"/>
      <c r="DW41" s="696"/>
      <c r="DX41" s="697"/>
      <c r="DY41" s="697"/>
      <c r="DZ41" s="697"/>
      <c r="EA41" s="697"/>
      <c r="EB41" s="697"/>
      <c r="EC41" s="698"/>
    </row>
    <row r="42" spans="2:133" ht="11.25" customHeight="1" x14ac:dyDescent="0.2">
      <c r="AQ42" s="691" t="s">
        <v>356</v>
      </c>
      <c r="AR42" s="692"/>
      <c r="AS42" s="692"/>
      <c r="AT42" s="692"/>
      <c r="AU42" s="692"/>
      <c r="AV42" s="692"/>
      <c r="AW42" s="692"/>
      <c r="AX42" s="692"/>
      <c r="AY42" s="693"/>
      <c r="AZ42" s="694">
        <v>10712551</v>
      </c>
      <c r="BA42" s="695"/>
      <c r="BB42" s="695"/>
      <c r="BC42" s="695"/>
      <c r="BD42" s="681"/>
      <c r="BE42" s="681"/>
      <c r="BF42" s="683"/>
      <c r="BG42" s="672"/>
      <c r="BH42" s="673"/>
      <c r="BI42" s="673"/>
      <c r="BJ42" s="673"/>
      <c r="BK42" s="673"/>
      <c r="BL42" s="223"/>
      <c r="BM42" s="644" t="s">
        <v>357</v>
      </c>
      <c r="BN42" s="644"/>
      <c r="BO42" s="644"/>
      <c r="BP42" s="644"/>
      <c r="BQ42" s="644"/>
      <c r="BR42" s="644"/>
      <c r="BS42" s="644"/>
      <c r="BT42" s="644"/>
      <c r="BU42" s="645"/>
      <c r="BV42" s="694">
        <v>344</v>
      </c>
      <c r="BW42" s="695"/>
      <c r="BX42" s="695"/>
      <c r="BY42" s="695"/>
      <c r="BZ42" s="695"/>
      <c r="CA42" s="695"/>
      <c r="CB42" s="704"/>
      <c r="CD42" s="619" t="s">
        <v>358</v>
      </c>
      <c r="CE42" s="620"/>
      <c r="CF42" s="620"/>
      <c r="CG42" s="620"/>
      <c r="CH42" s="620"/>
      <c r="CI42" s="620"/>
      <c r="CJ42" s="620"/>
      <c r="CK42" s="620"/>
      <c r="CL42" s="620"/>
      <c r="CM42" s="620"/>
      <c r="CN42" s="620"/>
      <c r="CO42" s="620"/>
      <c r="CP42" s="620"/>
      <c r="CQ42" s="621"/>
      <c r="CR42" s="622">
        <v>59365515</v>
      </c>
      <c r="CS42" s="654"/>
      <c r="CT42" s="654"/>
      <c r="CU42" s="654"/>
      <c r="CV42" s="654"/>
      <c r="CW42" s="654"/>
      <c r="CX42" s="654"/>
      <c r="CY42" s="655"/>
      <c r="CZ42" s="627">
        <v>22.7</v>
      </c>
      <c r="DA42" s="652"/>
      <c r="DB42" s="652"/>
      <c r="DC42" s="656"/>
      <c r="DD42" s="631">
        <v>7065405</v>
      </c>
      <c r="DE42" s="654"/>
      <c r="DF42" s="654"/>
      <c r="DG42" s="654"/>
      <c r="DH42" s="654"/>
      <c r="DI42" s="654"/>
      <c r="DJ42" s="654"/>
      <c r="DK42" s="655"/>
      <c r="DL42" s="705"/>
      <c r="DM42" s="706"/>
      <c r="DN42" s="706"/>
      <c r="DO42" s="706"/>
      <c r="DP42" s="706"/>
      <c r="DQ42" s="706"/>
      <c r="DR42" s="706"/>
      <c r="DS42" s="706"/>
      <c r="DT42" s="706"/>
      <c r="DU42" s="706"/>
      <c r="DV42" s="707"/>
      <c r="DW42" s="696"/>
      <c r="DX42" s="697"/>
      <c r="DY42" s="697"/>
      <c r="DZ42" s="697"/>
      <c r="EA42" s="697"/>
      <c r="EB42" s="697"/>
      <c r="EC42" s="698"/>
    </row>
    <row r="43" spans="2:133" ht="11.25" customHeight="1" x14ac:dyDescent="0.2">
      <c r="B43" s="213" t="s">
        <v>359</v>
      </c>
      <c r="CD43" s="619" t="s">
        <v>360</v>
      </c>
      <c r="CE43" s="620"/>
      <c r="CF43" s="620"/>
      <c r="CG43" s="620"/>
      <c r="CH43" s="620"/>
      <c r="CI43" s="620"/>
      <c r="CJ43" s="620"/>
      <c r="CK43" s="620"/>
      <c r="CL43" s="620"/>
      <c r="CM43" s="620"/>
      <c r="CN43" s="620"/>
      <c r="CO43" s="620"/>
      <c r="CP43" s="620"/>
      <c r="CQ43" s="621"/>
      <c r="CR43" s="622">
        <v>853027</v>
      </c>
      <c r="CS43" s="654"/>
      <c r="CT43" s="654"/>
      <c r="CU43" s="654"/>
      <c r="CV43" s="654"/>
      <c r="CW43" s="654"/>
      <c r="CX43" s="654"/>
      <c r="CY43" s="655"/>
      <c r="CZ43" s="627">
        <v>0.3</v>
      </c>
      <c r="DA43" s="652"/>
      <c r="DB43" s="652"/>
      <c r="DC43" s="656"/>
      <c r="DD43" s="631">
        <v>853027</v>
      </c>
      <c r="DE43" s="654"/>
      <c r="DF43" s="654"/>
      <c r="DG43" s="654"/>
      <c r="DH43" s="654"/>
      <c r="DI43" s="654"/>
      <c r="DJ43" s="654"/>
      <c r="DK43" s="655"/>
      <c r="DL43" s="705"/>
      <c r="DM43" s="706"/>
      <c r="DN43" s="706"/>
      <c r="DO43" s="706"/>
      <c r="DP43" s="706"/>
      <c r="DQ43" s="706"/>
      <c r="DR43" s="706"/>
      <c r="DS43" s="706"/>
      <c r="DT43" s="706"/>
      <c r="DU43" s="706"/>
      <c r="DV43" s="707"/>
      <c r="DW43" s="696"/>
      <c r="DX43" s="697"/>
      <c r="DY43" s="697"/>
      <c r="DZ43" s="697"/>
      <c r="EA43" s="697"/>
      <c r="EB43" s="697"/>
      <c r="EC43" s="698"/>
    </row>
    <row r="44" spans="2:133" ht="11.25" customHeight="1" x14ac:dyDescent="0.2">
      <c r="B44" s="708" t="s">
        <v>361</v>
      </c>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8"/>
      <c r="BW44" s="708"/>
      <c r="BX44" s="708"/>
      <c r="BY44" s="708"/>
      <c r="BZ44" s="708"/>
      <c r="CA44" s="708"/>
      <c r="CB44" s="708"/>
      <c r="CC44" s="709"/>
      <c r="CD44" s="658" t="s">
        <v>308</v>
      </c>
      <c r="CE44" s="659"/>
      <c r="CF44" s="619" t="s">
        <v>362</v>
      </c>
      <c r="CG44" s="620"/>
      <c r="CH44" s="620"/>
      <c r="CI44" s="620"/>
      <c r="CJ44" s="620"/>
      <c r="CK44" s="620"/>
      <c r="CL44" s="620"/>
      <c r="CM44" s="620"/>
      <c r="CN44" s="620"/>
      <c r="CO44" s="620"/>
      <c r="CP44" s="620"/>
      <c r="CQ44" s="621"/>
      <c r="CR44" s="622">
        <v>58261588</v>
      </c>
      <c r="CS44" s="623"/>
      <c r="CT44" s="623"/>
      <c r="CU44" s="623"/>
      <c r="CV44" s="623"/>
      <c r="CW44" s="623"/>
      <c r="CX44" s="623"/>
      <c r="CY44" s="624"/>
      <c r="CZ44" s="627">
        <v>22.3</v>
      </c>
      <c r="DA44" s="628"/>
      <c r="DB44" s="628"/>
      <c r="DC44" s="634"/>
      <c r="DD44" s="631">
        <v>7054178</v>
      </c>
      <c r="DE44" s="623"/>
      <c r="DF44" s="623"/>
      <c r="DG44" s="623"/>
      <c r="DH44" s="623"/>
      <c r="DI44" s="623"/>
      <c r="DJ44" s="623"/>
      <c r="DK44" s="624"/>
      <c r="DL44" s="705"/>
      <c r="DM44" s="706"/>
      <c r="DN44" s="706"/>
      <c r="DO44" s="706"/>
      <c r="DP44" s="706"/>
      <c r="DQ44" s="706"/>
      <c r="DR44" s="706"/>
      <c r="DS44" s="706"/>
      <c r="DT44" s="706"/>
      <c r="DU44" s="706"/>
      <c r="DV44" s="707"/>
      <c r="DW44" s="696"/>
      <c r="DX44" s="697"/>
      <c r="DY44" s="697"/>
      <c r="DZ44" s="697"/>
      <c r="EA44" s="697"/>
      <c r="EB44" s="697"/>
      <c r="EC44" s="698"/>
    </row>
    <row r="45" spans="2:133" ht="11.25" customHeight="1" x14ac:dyDescent="0.2">
      <c r="B45" s="708" t="s">
        <v>363</v>
      </c>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8"/>
      <c r="BW45" s="708"/>
      <c r="BX45" s="708"/>
      <c r="BY45" s="708"/>
      <c r="BZ45" s="708"/>
      <c r="CA45" s="708"/>
      <c r="CB45" s="708"/>
      <c r="CC45" s="709"/>
      <c r="CD45" s="660"/>
      <c r="CE45" s="661"/>
      <c r="CF45" s="619" t="s">
        <v>364</v>
      </c>
      <c r="CG45" s="620"/>
      <c r="CH45" s="620"/>
      <c r="CI45" s="620"/>
      <c r="CJ45" s="620"/>
      <c r="CK45" s="620"/>
      <c r="CL45" s="620"/>
      <c r="CM45" s="620"/>
      <c r="CN45" s="620"/>
      <c r="CO45" s="620"/>
      <c r="CP45" s="620"/>
      <c r="CQ45" s="621"/>
      <c r="CR45" s="622">
        <v>38579723</v>
      </c>
      <c r="CS45" s="654"/>
      <c r="CT45" s="654"/>
      <c r="CU45" s="654"/>
      <c r="CV45" s="654"/>
      <c r="CW45" s="654"/>
      <c r="CX45" s="654"/>
      <c r="CY45" s="655"/>
      <c r="CZ45" s="627">
        <v>14.8</v>
      </c>
      <c r="DA45" s="652"/>
      <c r="DB45" s="652"/>
      <c r="DC45" s="656"/>
      <c r="DD45" s="631">
        <v>1369878</v>
      </c>
      <c r="DE45" s="654"/>
      <c r="DF45" s="654"/>
      <c r="DG45" s="654"/>
      <c r="DH45" s="654"/>
      <c r="DI45" s="654"/>
      <c r="DJ45" s="654"/>
      <c r="DK45" s="655"/>
      <c r="DL45" s="705"/>
      <c r="DM45" s="706"/>
      <c r="DN45" s="706"/>
      <c r="DO45" s="706"/>
      <c r="DP45" s="706"/>
      <c r="DQ45" s="706"/>
      <c r="DR45" s="706"/>
      <c r="DS45" s="706"/>
      <c r="DT45" s="706"/>
      <c r="DU45" s="706"/>
      <c r="DV45" s="707"/>
      <c r="DW45" s="696"/>
      <c r="DX45" s="697"/>
      <c r="DY45" s="697"/>
      <c r="DZ45" s="697"/>
      <c r="EA45" s="697"/>
      <c r="EB45" s="697"/>
      <c r="EC45" s="698"/>
    </row>
    <row r="46" spans="2:133" ht="11.25" customHeight="1" x14ac:dyDescent="0.2">
      <c r="B46" s="224"/>
      <c r="CD46" s="660"/>
      <c r="CE46" s="661"/>
      <c r="CF46" s="619" t="s">
        <v>365</v>
      </c>
      <c r="CG46" s="620"/>
      <c r="CH46" s="620"/>
      <c r="CI46" s="620"/>
      <c r="CJ46" s="620"/>
      <c r="CK46" s="620"/>
      <c r="CL46" s="620"/>
      <c r="CM46" s="620"/>
      <c r="CN46" s="620"/>
      <c r="CO46" s="620"/>
      <c r="CP46" s="620"/>
      <c r="CQ46" s="621"/>
      <c r="CR46" s="622">
        <v>19503214</v>
      </c>
      <c r="CS46" s="623"/>
      <c r="CT46" s="623"/>
      <c r="CU46" s="623"/>
      <c r="CV46" s="623"/>
      <c r="CW46" s="623"/>
      <c r="CX46" s="623"/>
      <c r="CY46" s="624"/>
      <c r="CZ46" s="627">
        <v>7.5</v>
      </c>
      <c r="DA46" s="628"/>
      <c r="DB46" s="628"/>
      <c r="DC46" s="634"/>
      <c r="DD46" s="631">
        <v>5632670</v>
      </c>
      <c r="DE46" s="623"/>
      <c r="DF46" s="623"/>
      <c r="DG46" s="623"/>
      <c r="DH46" s="623"/>
      <c r="DI46" s="623"/>
      <c r="DJ46" s="623"/>
      <c r="DK46" s="624"/>
      <c r="DL46" s="705"/>
      <c r="DM46" s="706"/>
      <c r="DN46" s="706"/>
      <c r="DO46" s="706"/>
      <c r="DP46" s="706"/>
      <c r="DQ46" s="706"/>
      <c r="DR46" s="706"/>
      <c r="DS46" s="706"/>
      <c r="DT46" s="706"/>
      <c r="DU46" s="706"/>
      <c r="DV46" s="707"/>
      <c r="DW46" s="696"/>
      <c r="DX46" s="697"/>
      <c r="DY46" s="697"/>
      <c r="DZ46" s="697"/>
      <c r="EA46" s="697"/>
      <c r="EB46" s="697"/>
      <c r="EC46" s="698"/>
    </row>
    <row r="47" spans="2:133" ht="11.25" customHeight="1" x14ac:dyDescent="0.2">
      <c r="B47" s="224"/>
      <c r="CD47" s="660"/>
      <c r="CE47" s="661"/>
      <c r="CF47" s="619" t="s">
        <v>366</v>
      </c>
      <c r="CG47" s="620"/>
      <c r="CH47" s="620"/>
      <c r="CI47" s="620"/>
      <c r="CJ47" s="620"/>
      <c r="CK47" s="620"/>
      <c r="CL47" s="620"/>
      <c r="CM47" s="620"/>
      <c r="CN47" s="620"/>
      <c r="CO47" s="620"/>
      <c r="CP47" s="620"/>
      <c r="CQ47" s="621"/>
      <c r="CR47" s="622">
        <v>1103927</v>
      </c>
      <c r="CS47" s="654"/>
      <c r="CT47" s="654"/>
      <c r="CU47" s="654"/>
      <c r="CV47" s="654"/>
      <c r="CW47" s="654"/>
      <c r="CX47" s="654"/>
      <c r="CY47" s="655"/>
      <c r="CZ47" s="627">
        <v>0.4</v>
      </c>
      <c r="DA47" s="652"/>
      <c r="DB47" s="652"/>
      <c r="DC47" s="656"/>
      <c r="DD47" s="631">
        <v>11227</v>
      </c>
      <c r="DE47" s="654"/>
      <c r="DF47" s="654"/>
      <c r="DG47" s="654"/>
      <c r="DH47" s="654"/>
      <c r="DI47" s="654"/>
      <c r="DJ47" s="654"/>
      <c r="DK47" s="655"/>
      <c r="DL47" s="705"/>
      <c r="DM47" s="706"/>
      <c r="DN47" s="706"/>
      <c r="DO47" s="706"/>
      <c r="DP47" s="706"/>
      <c r="DQ47" s="706"/>
      <c r="DR47" s="706"/>
      <c r="DS47" s="706"/>
      <c r="DT47" s="706"/>
      <c r="DU47" s="706"/>
      <c r="DV47" s="707"/>
      <c r="DW47" s="696"/>
      <c r="DX47" s="697"/>
      <c r="DY47" s="697"/>
      <c r="DZ47" s="697"/>
      <c r="EA47" s="697"/>
      <c r="EB47" s="697"/>
      <c r="EC47" s="698"/>
    </row>
    <row r="48" spans="2:133" ht="11" x14ac:dyDescent="0.2">
      <c r="B48" s="224"/>
      <c r="CD48" s="662"/>
      <c r="CE48" s="663"/>
      <c r="CF48" s="619" t="s">
        <v>367</v>
      </c>
      <c r="CG48" s="620"/>
      <c r="CH48" s="620"/>
      <c r="CI48" s="620"/>
      <c r="CJ48" s="620"/>
      <c r="CK48" s="620"/>
      <c r="CL48" s="620"/>
      <c r="CM48" s="620"/>
      <c r="CN48" s="620"/>
      <c r="CO48" s="620"/>
      <c r="CP48" s="620"/>
      <c r="CQ48" s="621"/>
      <c r="CR48" s="622" t="s">
        <v>242</v>
      </c>
      <c r="CS48" s="623"/>
      <c r="CT48" s="623"/>
      <c r="CU48" s="623"/>
      <c r="CV48" s="623"/>
      <c r="CW48" s="623"/>
      <c r="CX48" s="623"/>
      <c r="CY48" s="624"/>
      <c r="CZ48" s="627" t="s">
        <v>242</v>
      </c>
      <c r="DA48" s="628"/>
      <c r="DB48" s="628"/>
      <c r="DC48" s="634"/>
      <c r="DD48" s="631" t="s">
        <v>248</v>
      </c>
      <c r="DE48" s="623"/>
      <c r="DF48" s="623"/>
      <c r="DG48" s="623"/>
      <c r="DH48" s="623"/>
      <c r="DI48" s="623"/>
      <c r="DJ48" s="623"/>
      <c r="DK48" s="624"/>
      <c r="DL48" s="705"/>
      <c r="DM48" s="706"/>
      <c r="DN48" s="706"/>
      <c r="DO48" s="706"/>
      <c r="DP48" s="706"/>
      <c r="DQ48" s="706"/>
      <c r="DR48" s="706"/>
      <c r="DS48" s="706"/>
      <c r="DT48" s="706"/>
      <c r="DU48" s="706"/>
      <c r="DV48" s="707"/>
      <c r="DW48" s="696"/>
      <c r="DX48" s="697"/>
      <c r="DY48" s="697"/>
      <c r="DZ48" s="697"/>
      <c r="EA48" s="697"/>
      <c r="EB48" s="697"/>
      <c r="EC48" s="698"/>
    </row>
    <row r="49" spans="2:133" ht="11.25" customHeight="1" x14ac:dyDescent="0.2">
      <c r="B49" s="224"/>
      <c r="CD49" s="643" t="s">
        <v>368</v>
      </c>
      <c r="CE49" s="644"/>
      <c r="CF49" s="644"/>
      <c r="CG49" s="644"/>
      <c r="CH49" s="644"/>
      <c r="CI49" s="644"/>
      <c r="CJ49" s="644"/>
      <c r="CK49" s="644"/>
      <c r="CL49" s="644"/>
      <c r="CM49" s="644"/>
      <c r="CN49" s="644"/>
      <c r="CO49" s="644"/>
      <c r="CP49" s="644"/>
      <c r="CQ49" s="645"/>
      <c r="CR49" s="694">
        <v>261444038</v>
      </c>
      <c r="CS49" s="681"/>
      <c r="CT49" s="681"/>
      <c r="CU49" s="681"/>
      <c r="CV49" s="681"/>
      <c r="CW49" s="681"/>
      <c r="CX49" s="681"/>
      <c r="CY49" s="710"/>
      <c r="CZ49" s="702">
        <v>100</v>
      </c>
      <c r="DA49" s="711"/>
      <c r="DB49" s="711"/>
      <c r="DC49" s="712"/>
      <c r="DD49" s="713">
        <v>123938249</v>
      </c>
      <c r="DE49" s="681"/>
      <c r="DF49" s="681"/>
      <c r="DG49" s="681"/>
      <c r="DH49" s="681"/>
      <c r="DI49" s="681"/>
      <c r="DJ49" s="681"/>
      <c r="DK49" s="710"/>
      <c r="DL49" s="714"/>
      <c r="DM49" s="715"/>
      <c r="DN49" s="715"/>
      <c r="DO49" s="715"/>
      <c r="DP49" s="715"/>
      <c r="DQ49" s="715"/>
      <c r="DR49" s="715"/>
      <c r="DS49" s="715"/>
      <c r="DT49" s="715"/>
      <c r="DU49" s="715"/>
      <c r="DV49" s="716"/>
      <c r="DW49" s="717"/>
      <c r="DX49" s="718"/>
      <c r="DY49" s="718"/>
      <c r="DZ49" s="718"/>
      <c r="EA49" s="718"/>
      <c r="EB49" s="718"/>
      <c r="EC49" s="719"/>
    </row>
  </sheetData>
  <sheetProtection algorithmName="SHA-512" hashValue="ZhjH/TPX4+q8kdwIxAs/ZssxBHWm9X5W5VWVaDO4DKHTv4tSKD3ABCy4pQMZpAizFUuZnI384HBbqSnNdfr8Kg==" saltValue="KaN3AXlJyrJTdbAK/U4+u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1" zoomScale="70" zoomScaleNormal="70" zoomScaleSheetLayoutView="70" workbookViewId="0">
      <selection activeCell="B69" sqref="B69:P69"/>
    </sheetView>
  </sheetViews>
  <sheetFormatPr defaultColWidth="0" defaultRowHeight="13" zeroHeight="1" x14ac:dyDescent="0.2"/>
  <cols>
    <col min="1" max="130" width="2.7265625" style="230" customWidth="1"/>
    <col min="131" max="131" width="1.63281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720" t="s">
        <v>369</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c r="BC2" s="720"/>
      <c r="BD2" s="720"/>
      <c r="BE2" s="720"/>
      <c r="BF2" s="720"/>
      <c r="BG2" s="720"/>
      <c r="BH2" s="720"/>
      <c r="BI2" s="720"/>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21" t="s">
        <v>370</v>
      </c>
      <c r="DK2" s="722"/>
      <c r="DL2" s="722"/>
      <c r="DM2" s="722"/>
      <c r="DN2" s="722"/>
      <c r="DO2" s="723"/>
      <c r="DP2" s="227"/>
      <c r="DQ2" s="721" t="s">
        <v>371</v>
      </c>
      <c r="DR2" s="722"/>
      <c r="DS2" s="722"/>
      <c r="DT2" s="722"/>
      <c r="DU2" s="722"/>
      <c r="DV2" s="722"/>
      <c r="DW2" s="722"/>
      <c r="DX2" s="722"/>
      <c r="DY2" s="722"/>
      <c r="DZ2" s="723"/>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724" t="s">
        <v>372</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231"/>
      <c r="BA4" s="231"/>
      <c r="BB4" s="231"/>
      <c r="BC4" s="231"/>
      <c r="BD4" s="231"/>
      <c r="BE4" s="232"/>
      <c r="BF4" s="232"/>
      <c r="BG4" s="232"/>
      <c r="BH4" s="232"/>
      <c r="BI4" s="232"/>
      <c r="BJ4" s="232"/>
      <c r="BK4" s="232"/>
      <c r="BL4" s="232"/>
      <c r="BM4" s="232"/>
      <c r="BN4" s="232"/>
      <c r="BO4" s="232"/>
      <c r="BP4" s="232"/>
      <c r="BQ4" s="725" t="s">
        <v>373</v>
      </c>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233"/>
    </row>
    <row r="5" spans="1:131" s="234" customFormat="1" ht="26.25" customHeight="1" x14ac:dyDescent="0.2">
      <c r="A5" s="726" t="s">
        <v>374</v>
      </c>
      <c r="B5" s="727"/>
      <c r="C5" s="727"/>
      <c r="D5" s="727"/>
      <c r="E5" s="727"/>
      <c r="F5" s="727"/>
      <c r="G5" s="727"/>
      <c r="H5" s="727"/>
      <c r="I5" s="727"/>
      <c r="J5" s="727"/>
      <c r="K5" s="727"/>
      <c r="L5" s="727"/>
      <c r="M5" s="727"/>
      <c r="N5" s="727"/>
      <c r="O5" s="727"/>
      <c r="P5" s="728"/>
      <c r="Q5" s="732" t="s">
        <v>375</v>
      </c>
      <c r="R5" s="733"/>
      <c r="S5" s="733"/>
      <c r="T5" s="733"/>
      <c r="U5" s="734"/>
      <c r="V5" s="732" t="s">
        <v>376</v>
      </c>
      <c r="W5" s="733"/>
      <c r="X5" s="733"/>
      <c r="Y5" s="733"/>
      <c r="Z5" s="734"/>
      <c r="AA5" s="732" t="s">
        <v>377</v>
      </c>
      <c r="AB5" s="733"/>
      <c r="AC5" s="733"/>
      <c r="AD5" s="733"/>
      <c r="AE5" s="733"/>
      <c r="AF5" s="738" t="s">
        <v>378</v>
      </c>
      <c r="AG5" s="733"/>
      <c r="AH5" s="733"/>
      <c r="AI5" s="733"/>
      <c r="AJ5" s="739"/>
      <c r="AK5" s="733" t="s">
        <v>379</v>
      </c>
      <c r="AL5" s="733"/>
      <c r="AM5" s="733"/>
      <c r="AN5" s="733"/>
      <c r="AO5" s="734"/>
      <c r="AP5" s="732" t="s">
        <v>380</v>
      </c>
      <c r="AQ5" s="733"/>
      <c r="AR5" s="733"/>
      <c r="AS5" s="733"/>
      <c r="AT5" s="734"/>
      <c r="AU5" s="732" t="s">
        <v>381</v>
      </c>
      <c r="AV5" s="733"/>
      <c r="AW5" s="733"/>
      <c r="AX5" s="733"/>
      <c r="AY5" s="739"/>
      <c r="AZ5" s="231"/>
      <c r="BA5" s="231"/>
      <c r="BB5" s="231"/>
      <c r="BC5" s="231"/>
      <c r="BD5" s="231"/>
      <c r="BE5" s="232"/>
      <c r="BF5" s="232"/>
      <c r="BG5" s="232"/>
      <c r="BH5" s="232"/>
      <c r="BI5" s="232"/>
      <c r="BJ5" s="232"/>
      <c r="BK5" s="232"/>
      <c r="BL5" s="232"/>
      <c r="BM5" s="232"/>
      <c r="BN5" s="232"/>
      <c r="BO5" s="232"/>
      <c r="BP5" s="232"/>
      <c r="BQ5" s="726" t="s">
        <v>382</v>
      </c>
      <c r="BR5" s="727"/>
      <c r="BS5" s="727"/>
      <c r="BT5" s="727"/>
      <c r="BU5" s="727"/>
      <c r="BV5" s="727"/>
      <c r="BW5" s="727"/>
      <c r="BX5" s="727"/>
      <c r="BY5" s="727"/>
      <c r="BZ5" s="727"/>
      <c r="CA5" s="727"/>
      <c r="CB5" s="727"/>
      <c r="CC5" s="727"/>
      <c r="CD5" s="727"/>
      <c r="CE5" s="727"/>
      <c r="CF5" s="727"/>
      <c r="CG5" s="728"/>
      <c r="CH5" s="732" t="s">
        <v>383</v>
      </c>
      <c r="CI5" s="733"/>
      <c r="CJ5" s="733"/>
      <c r="CK5" s="733"/>
      <c r="CL5" s="734"/>
      <c r="CM5" s="732" t="s">
        <v>384</v>
      </c>
      <c r="CN5" s="733"/>
      <c r="CO5" s="733"/>
      <c r="CP5" s="733"/>
      <c r="CQ5" s="734"/>
      <c r="CR5" s="732" t="s">
        <v>385</v>
      </c>
      <c r="CS5" s="733"/>
      <c r="CT5" s="733"/>
      <c r="CU5" s="733"/>
      <c r="CV5" s="734"/>
      <c r="CW5" s="732" t="s">
        <v>386</v>
      </c>
      <c r="CX5" s="733"/>
      <c r="CY5" s="733"/>
      <c r="CZ5" s="733"/>
      <c r="DA5" s="734"/>
      <c r="DB5" s="732" t="s">
        <v>387</v>
      </c>
      <c r="DC5" s="733"/>
      <c r="DD5" s="733"/>
      <c r="DE5" s="733"/>
      <c r="DF5" s="734"/>
      <c r="DG5" s="762" t="s">
        <v>388</v>
      </c>
      <c r="DH5" s="763"/>
      <c r="DI5" s="763"/>
      <c r="DJ5" s="763"/>
      <c r="DK5" s="764"/>
      <c r="DL5" s="762" t="s">
        <v>389</v>
      </c>
      <c r="DM5" s="763"/>
      <c r="DN5" s="763"/>
      <c r="DO5" s="763"/>
      <c r="DP5" s="764"/>
      <c r="DQ5" s="732" t="s">
        <v>390</v>
      </c>
      <c r="DR5" s="733"/>
      <c r="DS5" s="733"/>
      <c r="DT5" s="733"/>
      <c r="DU5" s="734"/>
      <c r="DV5" s="732" t="s">
        <v>381</v>
      </c>
      <c r="DW5" s="733"/>
      <c r="DX5" s="733"/>
      <c r="DY5" s="733"/>
      <c r="DZ5" s="739"/>
      <c r="EA5" s="233"/>
    </row>
    <row r="6" spans="1:131" s="234" customFormat="1" ht="26.25" customHeight="1" thickBot="1" x14ac:dyDescent="0.25">
      <c r="A6" s="729"/>
      <c r="B6" s="730"/>
      <c r="C6" s="730"/>
      <c r="D6" s="730"/>
      <c r="E6" s="730"/>
      <c r="F6" s="730"/>
      <c r="G6" s="730"/>
      <c r="H6" s="730"/>
      <c r="I6" s="730"/>
      <c r="J6" s="730"/>
      <c r="K6" s="730"/>
      <c r="L6" s="730"/>
      <c r="M6" s="730"/>
      <c r="N6" s="730"/>
      <c r="O6" s="730"/>
      <c r="P6" s="731"/>
      <c r="Q6" s="735"/>
      <c r="R6" s="736"/>
      <c r="S6" s="736"/>
      <c r="T6" s="736"/>
      <c r="U6" s="737"/>
      <c r="V6" s="735"/>
      <c r="W6" s="736"/>
      <c r="X6" s="736"/>
      <c r="Y6" s="736"/>
      <c r="Z6" s="737"/>
      <c r="AA6" s="735"/>
      <c r="AB6" s="736"/>
      <c r="AC6" s="736"/>
      <c r="AD6" s="736"/>
      <c r="AE6" s="736"/>
      <c r="AF6" s="740"/>
      <c r="AG6" s="736"/>
      <c r="AH6" s="736"/>
      <c r="AI6" s="736"/>
      <c r="AJ6" s="741"/>
      <c r="AK6" s="736"/>
      <c r="AL6" s="736"/>
      <c r="AM6" s="736"/>
      <c r="AN6" s="736"/>
      <c r="AO6" s="737"/>
      <c r="AP6" s="735"/>
      <c r="AQ6" s="736"/>
      <c r="AR6" s="736"/>
      <c r="AS6" s="736"/>
      <c r="AT6" s="737"/>
      <c r="AU6" s="735"/>
      <c r="AV6" s="736"/>
      <c r="AW6" s="736"/>
      <c r="AX6" s="736"/>
      <c r="AY6" s="741"/>
      <c r="AZ6" s="231"/>
      <c r="BA6" s="231"/>
      <c r="BB6" s="231"/>
      <c r="BC6" s="231"/>
      <c r="BD6" s="231"/>
      <c r="BE6" s="232"/>
      <c r="BF6" s="232"/>
      <c r="BG6" s="232"/>
      <c r="BH6" s="232"/>
      <c r="BI6" s="232"/>
      <c r="BJ6" s="232"/>
      <c r="BK6" s="232"/>
      <c r="BL6" s="232"/>
      <c r="BM6" s="232"/>
      <c r="BN6" s="232"/>
      <c r="BO6" s="232"/>
      <c r="BP6" s="232"/>
      <c r="BQ6" s="729"/>
      <c r="BR6" s="730"/>
      <c r="BS6" s="730"/>
      <c r="BT6" s="730"/>
      <c r="BU6" s="730"/>
      <c r="BV6" s="730"/>
      <c r="BW6" s="730"/>
      <c r="BX6" s="730"/>
      <c r="BY6" s="730"/>
      <c r="BZ6" s="730"/>
      <c r="CA6" s="730"/>
      <c r="CB6" s="730"/>
      <c r="CC6" s="730"/>
      <c r="CD6" s="730"/>
      <c r="CE6" s="730"/>
      <c r="CF6" s="730"/>
      <c r="CG6" s="731"/>
      <c r="CH6" s="735"/>
      <c r="CI6" s="736"/>
      <c r="CJ6" s="736"/>
      <c r="CK6" s="736"/>
      <c r="CL6" s="737"/>
      <c r="CM6" s="735"/>
      <c r="CN6" s="736"/>
      <c r="CO6" s="736"/>
      <c r="CP6" s="736"/>
      <c r="CQ6" s="737"/>
      <c r="CR6" s="735"/>
      <c r="CS6" s="736"/>
      <c r="CT6" s="736"/>
      <c r="CU6" s="736"/>
      <c r="CV6" s="737"/>
      <c r="CW6" s="735"/>
      <c r="CX6" s="736"/>
      <c r="CY6" s="736"/>
      <c r="CZ6" s="736"/>
      <c r="DA6" s="737"/>
      <c r="DB6" s="735"/>
      <c r="DC6" s="736"/>
      <c r="DD6" s="736"/>
      <c r="DE6" s="736"/>
      <c r="DF6" s="737"/>
      <c r="DG6" s="765"/>
      <c r="DH6" s="766"/>
      <c r="DI6" s="766"/>
      <c r="DJ6" s="766"/>
      <c r="DK6" s="767"/>
      <c r="DL6" s="765"/>
      <c r="DM6" s="766"/>
      <c r="DN6" s="766"/>
      <c r="DO6" s="766"/>
      <c r="DP6" s="767"/>
      <c r="DQ6" s="735"/>
      <c r="DR6" s="736"/>
      <c r="DS6" s="736"/>
      <c r="DT6" s="736"/>
      <c r="DU6" s="737"/>
      <c r="DV6" s="735"/>
      <c r="DW6" s="736"/>
      <c r="DX6" s="736"/>
      <c r="DY6" s="736"/>
      <c r="DZ6" s="741"/>
      <c r="EA6" s="233"/>
    </row>
    <row r="7" spans="1:131" s="234" customFormat="1" ht="26.25" customHeight="1" thickTop="1" x14ac:dyDescent="0.2">
      <c r="A7" s="235">
        <v>1</v>
      </c>
      <c r="B7" s="748" t="s">
        <v>391</v>
      </c>
      <c r="C7" s="749"/>
      <c r="D7" s="749"/>
      <c r="E7" s="749"/>
      <c r="F7" s="749"/>
      <c r="G7" s="749"/>
      <c r="H7" s="749"/>
      <c r="I7" s="749"/>
      <c r="J7" s="749"/>
      <c r="K7" s="749"/>
      <c r="L7" s="749"/>
      <c r="M7" s="749"/>
      <c r="N7" s="749"/>
      <c r="O7" s="749"/>
      <c r="P7" s="750"/>
      <c r="Q7" s="751">
        <v>265417</v>
      </c>
      <c r="R7" s="752"/>
      <c r="S7" s="752"/>
      <c r="T7" s="752"/>
      <c r="U7" s="752"/>
      <c r="V7" s="752">
        <v>258803</v>
      </c>
      <c r="W7" s="752"/>
      <c r="X7" s="752"/>
      <c r="Y7" s="752"/>
      <c r="Z7" s="752"/>
      <c r="AA7" s="752">
        <v>6614</v>
      </c>
      <c r="AB7" s="752"/>
      <c r="AC7" s="752"/>
      <c r="AD7" s="752"/>
      <c r="AE7" s="753"/>
      <c r="AF7" s="754">
        <v>3387</v>
      </c>
      <c r="AG7" s="755"/>
      <c r="AH7" s="755"/>
      <c r="AI7" s="755"/>
      <c r="AJ7" s="756"/>
      <c r="AK7" s="757">
        <v>9187</v>
      </c>
      <c r="AL7" s="758"/>
      <c r="AM7" s="758"/>
      <c r="AN7" s="758"/>
      <c r="AO7" s="758"/>
      <c r="AP7" s="758">
        <v>135450</v>
      </c>
      <c r="AQ7" s="758"/>
      <c r="AR7" s="758"/>
      <c r="AS7" s="758"/>
      <c r="AT7" s="758"/>
      <c r="AU7" s="759"/>
      <c r="AV7" s="759"/>
      <c r="AW7" s="759"/>
      <c r="AX7" s="759"/>
      <c r="AY7" s="760"/>
      <c r="AZ7" s="231"/>
      <c r="BA7" s="231"/>
      <c r="BB7" s="231"/>
      <c r="BC7" s="231"/>
      <c r="BD7" s="231"/>
      <c r="BE7" s="232"/>
      <c r="BF7" s="232"/>
      <c r="BG7" s="232"/>
      <c r="BH7" s="232"/>
      <c r="BI7" s="232"/>
      <c r="BJ7" s="232"/>
      <c r="BK7" s="232"/>
      <c r="BL7" s="232"/>
      <c r="BM7" s="232"/>
      <c r="BN7" s="232"/>
      <c r="BO7" s="232"/>
      <c r="BP7" s="232"/>
      <c r="BQ7" s="235">
        <v>1</v>
      </c>
      <c r="BR7" s="236"/>
      <c r="BS7" s="745" t="s">
        <v>607</v>
      </c>
      <c r="BT7" s="746"/>
      <c r="BU7" s="746"/>
      <c r="BV7" s="746"/>
      <c r="BW7" s="746"/>
      <c r="BX7" s="746"/>
      <c r="BY7" s="746"/>
      <c r="BZ7" s="746"/>
      <c r="CA7" s="746"/>
      <c r="CB7" s="746"/>
      <c r="CC7" s="746"/>
      <c r="CD7" s="746"/>
      <c r="CE7" s="746"/>
      <c r="CF7" s="746"/>
      <c r="CG7" s="761"/>
      <c r="CH7" s="742">
        <v>-3</v>
      </c>
      <c r="CI7" s="743"/>
      <c r="CJ7" s="743"/>
      <c r="CK7" s="743"/>
      <c r="CL7" s="744"/>
      <c r="CM7" s="742">
        <v>839</v>
      </c>
      <c r="CN7" s="743"/>
      <c r="CO7" s="743"/>
      <c r="CP7" s="743"/>
      <c r="CQ7" s="744"/>
      <c r="CR7" s="742">
        <v>5</v>
      </c>
      <c r="CS7" s="743"/>
      <c r="CT7" s="743"/>
      <c r="CU7" s="743"/>
      <c r="CV7" s="744"/>
      <c r="CW7" s="742">
        <v>118</v>
      </c>
      <c r="CX7" s="743"/>
      <c r="CY7" s="743"/>
      <c r="CZ7" s="743"/>
      <c r="DA7" s="744"/>
      <c r="DB7" s="742" t="s">
        <v>601</v>
      </c>
      <c r="DC7" s="743"/>
      <c r="DD7" s="743"/>
      <c r="DE7" s="743"/>
      <c r="DF7" s="744"/>
      <c r="DG7" s="742" t="s">
        <v>601</v>
      </c>
      <c r="DH7" s="743"/>
      <c r="DI7" s="743"/>
      <c r="DJ7" s="743"/>
      <c r="DK7" s="744"/>
      <c r="DL7" s="742" t="s">
        <v>601</v>
      </c>
      <c r="DM7" s="743"/>
      <c r="DN7" s="743"/>
      <c r="DO7" s="743"/>
      <c r="DP7" s="744"/>
      <c r="DQ7" s="742" t="s">
        <v>601</v>
      </c>
      <c r="DR7" s="743"/>
      <c r="DS7" s="743"/>
      <c r="DT7" s="743"/>
      <c r="DU7" s="744"/>
      <c r="DV7" s="745"/>
      <c r="DW7" s="746"/>
      <c r="DX7" s="746"/>
      <c r="DY7" s="746"/>
      <c r="DZ7" s="747"/>
      <c r="EA7" s="233"/>
    </row>
    <row r="8" spans="1:131" s="234" customFormat="1" ht="26.25" customHeight="1" x14ac:dyDescent="0.2">
      <c r="A8" s="237">
        <v>2</v>
      </c>
      <c r="B8" s="779" t="s">
        <v>392</v>
      </c>
      <c r="C8" s="780"/>
      <c r="D8" s="780"/>
      <c r="E8" s="780"/>
      <c r="F8" s="780"/>
      <c r="G8" s="780"/>
      <c r="H8" s="780"/>
      <c r="I8" s="780"/>
      <c r="J8" s="780"/>
      <c r="K8" s="780"/>
      <c r="L8" s="780"/>
      <c r="M8" s="780"/>
      <c r="N8" s="780"/>
      <c r="O8" s="780"/>
      <c r="P8" s="781"/>
      <c r="Q8" s="782">
        <v>266</v>
      </c>
      <c r="R8" s="783"/>
      <c r="S8" s="783"/>
      <c r="T8" s="783"/>
      <c r="U8" s="783"/>
      <c r="V8" s="783">
        <v>57</v>
      </c>
      <c r="W8" s="783"/>
      <c r="X8" s="783"/>
      <c r="Y8" s="783"/>
      <c r="Z8" s="783"/>
      <c r="AA8" s="783">
        <v>210</v>
      </c>
      <c r="AB8" s="783"/>
      <c r="AC8" s="783"/>
      <c r="AD8" s="783"/>
      <c r="AE8" s="784"/>
      <c r="AF8" s="785">
        <v>210</v>
      </c>
      <c r="AG8" s="786"/>
      <c r="AH8" s="786"/>
      <c r="AI8" s="786"/>
      <c r="AJ8" s="787"/>
      <c r="AK8" s="768">
        <v>10</v>
      </c>
      <c r="AL8" s="769"/>
      <c r="AM8" s="769"/>
      <c r="AN8" s="769"/>
      <c r="AO8" s="769"/>
      <c r="AP8" s="769">
        <v>0</v>
      </c>
      <c r="AQ8" s="769"/>
      <c r="AR8" s="769"/>
      <c r="AS8" s="769"/>
      <c r="AT8" s="769"/>
      <c r="AU8" s="770"/>
      <c r="AV8" s="770"/>
      <c r="AW8" s="770"/>
      <c r="AX8" s="770"/>
      <c r="AY8" s="771"/>
      <c r="AZ8" s="231"/>
      <c r="BA8" s="231"/>
      <c r="BB8" s="231"/>
      <c r="BC8" s="231"/>
      <c r="BD8" s="231"/>
      <c r="BE8" s="232"/>
      <c r="BF8" s="232"/>
      <c r="BG8" s="232"/>
      <c r="BH8" s="232"/>
      <c r="BI8" s="232"/>
      <c r="BJ8" s="232"/>
      <c r="BK8" s="232"/>
      <c r="BL8" s="232"/>
      <c r="BM8" s="232"/>
      <c r="BN8" s="232"/>
      <c r="BO8" s="232"/>
      <c r="BP8" s="232"/>
      <c r="BQ8" s="237">
        <v>2</v>
      </c>
      <c r="BR8" s="238"/>
      <c r="BS8" s="772" t="s">
        <v>608</v>
      </c>
      <c r="BT8" s="773"/>
      <c r="BU8" s="773"/>
      <c r="BV8" s="773"/>
      <c r="BW8" s="773"/>
      <c r="BX8" s="773"/>
      <c r="BY8" s="773"/>
      <c r="BZ8" s="773"/>
      <c r="CA8" s="773"/>
      <c r="CB8" s="773"/>
      <c r="CC8" s="773"/>
      <c r="CD8" s="773"/>
      <c r="CE8" s="773"/>
      <c r="CF8" s="773"/>
      <c r="CG8" s="774"/>
      <c r="CH8" s="775">
        <v>2</v>
      </c>
      <c r="CI8" s="776"/>
      <c r="CJ8" s="776"/>
      <c r="CK8" s="776"/>
      <c r="CL8" s="777"/>
      <c r="CM8" s="775">
        <v>54</v>
      </c>
      <c r="CN8" s="776"/>
      <c r="CO8" s="776"/>
      <c r="CP8" s="776"/>
      <c r="CQ8" s="777"/>
      <c r="CR8" s="775">
        <v>30</v>
      </c>
      <c r="CS8" s="776"/>
      <c r="CT8" s="776"/>
      <c r="CU8" s="776"/>
      <c r="CV8" s="777"/>
      <c r="CW8" s="775">
        <v>28</v>
      </c>
      <c r="CX8" s="776"/>
      <c r="CY8" s="776"/>
      <c r="CZ8" s="776"/>
      <c r="DA8" s="777"/>
      <c r="DB8" s="775" t="s">
        <v>601</v>
      </c>
      <c r="DC8" s="776"/>
      <c r="DD8" s="776"/>
      <c r="DE8" s="776"/>
      <c r="DF8" s="777"/>
      <c r="DG8" s="775" t="s">
        <v>601</v>
      </c>
      <c r="DH8" s="776"/>
      <c r="DI8" s="776"/>
      <c r="DJ8" s="776"/>
      <c r="DK8" s="777"/>
      <c r="DL8" s="775" t="s">
        <v>601</v>
      </c>
      <c r="DM8" s="776"/>
      <c r="DN8" s="776"/>
      <c r="DO8" s="776"/>
      <c r="DP8" s="777"/>
      <c r="DQ8" s="775" t="s">
        <v>601</v>
      </c>
      <c r="DR8" s="776"/>
      <c r="DS8" s="776"/>
      <c r="DT8" s="776"/>
      <c r="DU8" s="777"/>
      <c r="DV8" s="772"/>
      <c r="DW8" s="773"/>
      <c r="DX8" s="773"/>
      <c r="DY8" s="773"/>
      <c r="DZ8" s="778"/>
      <c r="EA8" s="233"/>
    </row>
    <row r="9" spans="1:131" s="234" customFormat="1" ht="26.25" customHeight="1" x14ac:dyDescent="0.2">
      <c r="A9" s="237">
        <v>3</v>
      </c>
      <c r="B9" s="779" t="s">
        <v>393</v>
      </c>
      <c r="C9" s="780"/>
      <c r="D9" s="780"/>
      <c r="E9" s="780"/>
      <c r="F9" s="780"/>
      <c r="G9" s="780"/>
      <c r="H9" s="780"/>
      <c r="I9" s="780"/>
      <c r="J9" s="780"/>
      <c r="K9" s="780"/>
      <c r="L9" s="780"/>
      <c r="M9" s="780"/>
      <c r="N9" s="780"/>
      <c r="O9" s="780"/>
      <c r="P9" s="781"/>
      <c r="Q9" s="782">
        <v>824</v>
      </c>
      <c r="R9" s="783"/>
      <c r="S9" s="783"/>
      <c r="T9" s="783"/>
      <c r="U9" s="783"/>
      <c r="V9" s="783">
        <v>766</v>
      </c>
      <c r="W9" s="783"/>
      <c r="X9" s="783"/>
      <c r="Y9" s="783"/>
      <c r="Z9" s="783"/>
      <c r="AA9" s="783">
        <v>58</v>
      </c>
      <c r="AB9" s="783"/>
      <c r="AC9" s="783"/>
      <c r="AD9" s="783"/>
      <c r="AE9" s="784"/>
      <c r="AF9" s="785" t="s">
        <v>394</v>
      </c>
      <c r="AG9" s="786"/>
      <c r="AH9" s="786"/>
      <c r="AI9" s="786"/>
      <c r="AJ9" s="787"/>
      <c r="AK9" s="768">
        <v>323</v>
      </c>
      <c r="AL9" s="769"/>
      <c r="AM9" s="769"/>
      <c r="AN9" s="769"/>
      <c r="AO9" s="769"/>
      <c r="AP9" s="769">
        <v>1423</v>
      </c>
      <c r="AQ9" s="769"/>
      <c r="AR9" s="769"/>
      <c r="AS9" s="769"/>
      <c r="AT9" s="769"/>
      <c r="AU9" s="770"/>
      <c r="AV9" s="770"/>
      <c r="AW9" s="770"/>
      <c r="AX9" s="770"/>
      <c r="AY9" s="771"/>
      <c r="AZ9" s="231"/>
      <c r="BA9" s="231"/>
      <c r="BB9" s="231"/>
      <c r="BC9" s="231"/>
      <c r="BD9" s="231"/>
      <c r="BE9" s="232"/>
      <c r="BF9" s="232"/>
      <c r="BG9" s="232"/>
      <c r="BH9" s="232"/>
      <c r="BI9" s="232"/>
      <c r="BJ9" s="232"/>
      <c r="BK9" s="232"/>
      <c r="BL9" s="232"/>
      <c r="BM9" s="232"/>
      <c r="BN9" s="232"/>
      <c r="BO9" s="232"/>
      <c r="BP9" s="232"/>
      <c r="BQ9" s="237">
        <v>3</v>
      </c>
      <c r="BR9" s="238"/>
      <c r="BS9" s="772" t="s">
        <v>609</v>
      </c>
      <c r="BT9" s="773"/>
      <c r="BU9" s="773"/>
      <c r="BV9" s="773"/>
      <c r="BW9" s="773"/>
      <c r="BX9" s="773"/>
      <c r="BY9" s="773"/>
      <c r="BZ9" s="773"/>
      <c r="CA9" s="773"/>
      <c r="CB9" s="773"/>
      <c r="CC9" s="773"/>
      <c r="CD9" s="773"/>
      <c r="CE9" s="773"/>
      <c r="CF9" s="773"/>
      <c r="CG9" s="774"/>
      <c r="CH9" s="775">
        <v>0</v>
      </c>
      <c r="CI9" s="776"/>
      <c r="CJ9" s="776"/>
      <c r="CK9" s="776"/>
      <c r="CL9" s="777"/>
      <c r="CM9" s="775">
        <v>251</v>
      </c>
      <c r="CN9" s="776"/>
      <c r="CO9" s="776"/>
      <c r="CP9" s="776"/>
      <c r="CQ9" s="777"/>
      <c r="CR9" s="775">
        <v>200</v>
      </c>
      <c r="CS9" s="776"/>
      <c r="CT9" s="776"/>
      <c r="CU9" s="776"/>
      <c r="CV9" s="777"/>
      <c r="CW9" s="775">
        <v>6</v>
      </c>
      <c r="CX9" s="776"/>
      <c r="CY9" s="776"/>
      <c r="CZ9" s="776"/>
      <c r="DA9" s="777"/>
      <c r="DB9" s="775" t="s">
        <v>601</v>
      </c>
      <c r="DC9" s="776"/>
      <c r="DD9" s="776"/>
      <c r="DE9" s="776"/>
      <c r="DF9" s="777"/>
      <c r="DG9" s="775" t="s">
        <v>601</v>
      </c>
      <c r="DH9" s="776"/>
      <c r="DI9" s="776"/>
      <c r="DJ9" s="776"/>
      <c r="DK9" s="777"/>
      <c r="DL9" s="775" t="s">
        <v>601</v>
      </c>
      <c r="DM9" s="776"/>
      <c r="DN9" s="776"/>
      <c r="DO9" s="776"/>
      <c r="DP9" s="777"/>
      <c r="DQ9" s="775" t="s">
        <v>601</v>
      </c>
      <c r="DR9" s="776"/>
      <c r="DS9" s="776"/>
      <c r="DT9" s="776"/>
      <c r="DU9" s="777"/>
      <c r="DV9" s="772"/>
      <c r="DW9" s="773"/>
      <c r="DX9" s="773"/>
      <c r="DY9" s="773"/>
      <c r="DZ9" s="778"/>
      <c r="EA9" s="233"/>
    </row>
    <row r="10" spans="1:131" s="234" customFormat="1" ht="26.25" customHeight="1" x14ac:dyDescent="0.2">
      <c r="A10" s="237">
        <v>4</v>
      </c>
      <c r="B10" s="779" t="s">
        <v>395</v>
      </c>
      <c r="C10" s="780"/>
      <c r="D10" s="780"/>
      <c r="E10" s="780"/>
      <c r="F10" s="780"/>
      <c r="G10" s="780"/>
      <c r="H10" s="780"/>
      <c r="I10" s="780"/>
      <c r="J10" s="780"/>
      <c r="K10" s="780"/>
      <c r="L10" s="780"/>
      <c r="M10" s="780"/>
      <c r="N10" s="780"/>
      <c r="O10" s="780"/>
      <c r="P10" s="781"/>
      <c r="Q10" s="782">
        <v>467</v>
      </c>
      <c r="R10" s="783"/>
      <c r="S10" s="783"/>
      <c r="T10" s="783"/>
      <c r="U10" s="783"/>
      <c r="V10" s="783">
        <v>467</v>
      </c>
      <c r="W10" s="783"/>
      <c r="X10" s="783"/>
      <c r="Y10" s="783"/>
      <c r="Z10" s="783"/>
      <c r="AA10" s="783">
        <v>0</v>
      </c>
      <c r="AB10" s="783"/>
      <c r="AC10" s="783"/>
      <c r="AD10" s="783"/>
      <c r="AE10" s="784"/>
      <c r="AF10" s="785">
        <v>0</v>
      </c>
      <c r="AG10" s="786"/>
      <c r="AH10" s="786"/>
      <c r="AI10" s="786"/>
      <c r="AJ10" s="787"/>
      <c r="AK10" s="768">
        <v>341</v>
      </c>
      <c r="AL10" s="769"/>
      <c r="AM10" s="769"/>
      <c r="AN10" s="769"/>
      <c r="AO10" s="769"/>
      <c r="AP10" s="769">
        <v>611</v>
      </c>
      <c r="AQ10" s="769"/>
      <c r="AR10" s="769"/>
      <c r="AS10" s="769"/>
      <c r="AT10" s="769"/>
      <c r="AU10" s="770"/>
      <c r="AV10" s="770"/>
      <c r="AW10" s="770"/>
      <c r="AX10" s="770"/>
      <c r="AY10" s="771"/>
      <c r="AZ10" s="231"/>
      <c r="BA10" s="231"/>
      <c r="BB10" s="231"/>
      <c r="BC10" s="231"/>
      <c r="BD10" s="231"/>
      <c r="BE10" s="232"/>
      <c r="BF10" s="232"/>
      <c r="BG10" s="232"/>
      <c r="BH10" s="232"/>
      <c r="BI10" s="232"/>
      <c r="BJ10" s="232"/>
      <c r="BK10" s="232"/>
      <c r="BL10" s="232"/>
      <c r="BM10" s="232"/>
      <c r="BN10" s="232"/>
      <c r="BO10" s="232"/>
      <c r="BP10" s="232"/>
      <c r="BQ10" s="237">
        <v>4</v>
      </c>
      <c r="BR10" s="238"/>
      <c r="BS10" s="772" t="s">
        <v>610</v>
      </c>
      <c r="BT10" s="773"/>
      <c r="BU10" s="773"/>
      <c r="BV10" s="773"/>
      <c r="BW10" s="773"/>
      <c r="BX10" s="773"/>
      <c r="BY10" s="773"/>
      <c r="BZ10" s="773"/>
      <c r="CA10" s="773"/>
      <c r="CB10" s="773"/>
      <c r="CC10" s="773"/>
      <c r="CD10" s="773"/>
      <c r="CE10" s="773"/>
      <c r="CF10" s="773"/>
      <c r="CG10" s="774"/>
      <c r="CH10" s="775">
        <v>1</v>
      </c>
      <c r="CI10" s="776"/>
      <c r="CJ10" s="776"/>
      <c r="CK10" s="776"/>
      <c r="CL10" s="777"/>
      <c r="CM10" s="775">
        <v>157</v>
      </c>
      <c r="CN10" s="776"/>
      <c r="CO10" s="776"/>
      <c r="CP10" s="776"/>
      <c r="CQ10" s="777"/>
      <c r="CR10" s="775">
        <v>10</v>
      </c>
      <c r="CS10" s="776"/>
      <c r="CT10" s="776"/>
      <c r="CU10" s="776"/>
      <c r="CV10" s="777"/>
      <c r="CW10" s="775">
        <v>160</v>
      </c>
      <c r="CX10" s="776"/>
      <c r="CY10" s="776"/>
      <c r="CZ10" s="776"/>
      <c r="DA10" s="777"/>
      <c r="DB10" s="775" t="s">
        <v>601</v>
      </c>
      <c r="DC10" s="776"/>
      <c r="DD10" s="776"/>
      <c r="DE10" s="776"/>
      <c r="DF10" s="777"/>
      <c r="DG10" s="775" t="s">
        <v>601</v>
      </c>
      <c r="DH10" s="776"/>
      <c r="DI10" s="776"/>
      <c r="DJ10" s="776"/>
      <c r="DK10" s="777"/>
      <c r="DL10" s="775" t="s">
        <v>601</v>
      </c>
      <c r="DM10" s="776"/>
      <c r="DN10" s="776"/>
      <c r="DO10" s="776"/>
      <c r="DP10" s="777"/>
      <c r="DQ10" s="775" t="s">
        <v>601</v>
      </c>
      <c r="DR10" s="776"/>
      <c r="DS10" s="776"/>
      <c r="DT10" s="776"/>
      <c r="DU10" s="777"/>
      <c r="DV10" s="772"/>
      <c r="DW10" s="773"/>
      <c r="DX10" s="773"/>
      <c r="DY10" s="773"/>
      <c r="DZ10" s="778"/>
      <c r="EA10" s="233"/>
    </row>
    <row r="11" spans="1:131" s="234" customFormat="1" ht="26.25" customHeight="1" x14ac:dyDescent="0.2">
      <c r="A11" s="237">
        <v>5</v>
      </c>
      <c r="B11" s="779" t="s">
        <v>396</v>
      </c>
      <c r="C11" s="780"/>
      <c r="D11" s="780"/>
      <c r="E11" s="780"/>
      <c r="F11" s="780"/>
      <c r="G11" s="780"/>
      <c r="H11" s="780"/>
      <c r="I11" s="780"/>
      <c r="J11" s="780"/>
      <c r="K11" s="780"/>
      <c r="L11" s="780"/>
      <c r="M11" s="780"/>
      <c r="N11" s="780"/>
      <c r="O11" s="780"/>
      <c r="P11" s="781"/>
      <c r="Q11" s="782">
        <v>1909</v>
      </c>
      <c r="R11" s="783"/>
      <c r="S11" s="783"/>
      <c r="T11" s="783"/>
      <c r="U11" s="783"/>
      <c r="V11" s="783">
        <v>1848</v>
      </c>
      <c r="W11" s="783"/>
      <c r="X11" s="783"/>
      <c r="Y11" s="783"/>
      <c r="Z11" s="783"/>
      <c r="AA11" s="783">
        <v>61</v>
      </c>
      <c r="AB11" s="783"/>
      <c r="AC11" s="783"/>
      <c r="AD11" s="783"/>
      <c r="AE11" s="784"/>
      <c r="AF11" s="785">
        <v>0</v>
      </c>
      <c r="AG11" s="786"/>
      <c r="AH11" s="786"/>
      <c r="AI11" s="786"/>
      <c r="AJ11" s="787"/>
      <c r="AK11" s="768">
        <v>703</v>
      </c>
      <c r="AL11" s="769"/>
      <c r="AM11" s="769"/>
      <c r="AN11" s="769"/>
      <c r="AO11" s="769"/>
      <c r="AP11" s="769">
        <v>4320</v>
      </c>
      <c r="AQ11" s="769"/>
      <c r="AR11" s="769"/>
      <c r="AS11" s="769"/>
      <c r="AT11" s="769"/>
      <c r="AU11" s="770"/>
      <c r="AV11" s="770"/>
      <c r="AW11" s="770"/>
      <c r="AX11" s="770"/>
      <c r="AY11" s="771"/>
      <c r="AZ11" s="231"/>
      <c r="BA11" s="231"/>
      <c r="BB11" s="231"/>
      <c r="BC11" s="231"/>
      <c r="BD11" s="231"/>
      <c r="BE11" s="232"/>
      <c r="BF11" s="232"/>
      <c r="BG11" s="232"/>
      <c r="BH11" s="232"/>
      <c r="BI11" s="232"/>
      <c r="BJ11" s="232"/>
      <c r="BK11" s="232"/>
      <c r="BL11" s="232"/>
      <c r="BM11" s="232"/>
      <c r="BN11" s="232"/>
      <c r="BO11" s="232"/>
      <c r="BP11" s="232"/>
      <c r="BQ11" s="237">
        <v>5</v>
      </c>
      <c r="BR11" s="238"/>
      <c r="BS11" s="772" t="s">
        <v>611</v>
      </c>
      <c r="BT11" s="773"/>
      <c r="BU11" s="773"/>
      <c r="BV11" s="773"/>
      <c r="BW11" s="773"/>
      <c r="BX11" s="773"/>
      <c r="BY11" s="773"/>
      <c r="BZ11" s="773"/>
      <c r="CA11" s="773"/>
      <c r="CB11" s="773"/>
      <c r="CC11" s="773"/>
      <c r="CD11" s="773"/>
      <c r="CE11" s="773"/>
      <c r="CF11" s="773"/>
      <c r="CG11" s="774"/>
      <c r="CH11" s="775">
        <v>81</v>
      </c>
      <c r="CI11" s="776"/>
      <c r="CJ11" s="776"/>
      <c r="CK11" s="776"/>
      <c r="CL11" s="777"/>
      <c r="CM11" s="775">
        <v>543</v>
      </c>
      <c r="CN11" s="776"/>
      <c r="CO11" s="776"/>
      <c r="CP11" s="776"/>
      <c r="CQ11" s="777"/>
      <c r="CR11" s="775">
        <v>10</v>
      </c>
      <c r="CS11" s="776"/>
      <c r="CT11" s="776"/>
      <c r="CU11" s="776"/>
      <c r="CV11" s="777"/>
      <c r="CW11" s="775" t="s">
        <v>601</v>
      </c>
      <c r="CX11" s="776"/>
      <c r="CY11" s="776"/>
      <c r="CZ11" s="776"/>
      <c r="DA11" s="777"/>
      <c r="DB11" s="775">
        <v>500</v>
      </c>
      <c r="DC11" s="776"/>
      <c r="DD11" s="776"/>
      <c r="DE11" s="776"/>
      <c r="DF11" s="777"/>
      <c r="DG11" s="775">
        <v>1780</v>
      </c>
      <c r="DH11" s="776"/>
      <c r="DI11" s="776"/>
      <c r="DJ11" s="776"/>
      <c r="DK11" s="777"/>
      <c r="DL11" s="775" t="s">
        <v>601</v>
      </c>
      <c r="DM11" s="776"/>
      <c r="DN11" s="776"/>
      <c r="DO11" s="776"/>
      <c r="DP11" s="777"/>
      <c r="DQ11" s="775" t="s">
        <v>601</v>
      </c>
      <c r="DR11" s="776"/>
      <c r="DS11" s="776"/>
      <c r="DT11" s="776"/>
      <c r="DU11" s="777"/>
      <c r="DV11" s="772"/>
      <c r="DW11" s="773"/>
      <c r="DX11" s="773"/>
      <c r="DY11" s="773"/>
      <c r="DZ11" s="778"/>
      <c r="EA11" s="233"/>
    </row>
    <row r="12" spans="1:131" s="234" customFormat="1" ht="26.25" customHeight="1" x14ac:dyDescent="0.2">
      <c r="A12" s="237">
        <v>6</v>
      </c>
      <c r="B12" s="779" t="s">
        <v>397</v>
      </c>
      <c r="C12" s="780"/>
      <c r="D12" s="780"/>
      <c r="E12" s="780"/>
      <c r="F12" s="780"/>
      <c r="G12" s="780"/>
      <c r="H12" s="780"/>
      <c r="I12" s="780"/>
      <c r="J12" s="780"/>
      <c r="K12" s="780"/>
      <c r="L12" s="780"/>
      <c r="M12" s="780"/>
      <c r="N12" s="780"/>
      <c r="O12" s="780"/>
      <c r="P12" s="781"/>
      <c r="Q12" s="782">
        <v>1469</v>
      </c>
      <c r="R12" s="783"/>
      <c r="S12" s="783"/>
      <c r="T12" s="783"/>
      <c r="U12" s="783"/>
      <c r="V12" s="783">
        <v>1395</v>
      </c>
      <c r="W12" s="783"/>
      <c r="X12" s="783"/>
      <c r="Y12" s="783"/>
      <c r="Z12" s="783"/>
      <c r="AA12" s="783">
        <v>74</v>
      </c>
      <c r="AB12" s="783"/>
      <c r="AC12" s="783"/>
      <c r="AD12" s="783"/>
      <c r="AE12" s="784"/>
      <c r="AF12" s="785" t="s">
        <v>398</v>
      </c>
      <c r="AG12" s="786"/>
      <c r="AH12" s="786"/>
      <c r="AI12" s="786"/>
      <c r="AJ12" s="787"/>
      <c r="AK12" s="768">
        <v>543</v>
      </c>
      <c r="AL12" s="769"/>
      <c r="AM12" s="769"/>
      <c r="AN12" s="769"/>
      <c r="AO12" s="769"/>
      <c r="AP12" s="769">
        <v>2517</v>
      </c>
      <c r="AQ12" s="769"/>
      <c r="AR12" s="769"/>
      <c r="AS12" s="769"/>
      <c r="AT12" s="769"/>
      <c r="AU12" s="770"/>
      <c r="AV12" s="770"/>
      <c r="AW12" s="770"/>
      <c r="AX12" s="770"/>
      <c r="AY12" s="771"/>
      <c r="AZ12" s="231"/>
      <c r="BA12" s="231"/>
      <c r="BB12" s="231"/>
      <c r="BC12" s="231"/>
      <c r="BD12" s="231"/>
      <c r="BE12" s="232"/>
      <c r="BF12" s="232"/>
      <c r="BG12" s="232"/>
      <c r="BH12" s="232"/>
      <c r="BI12" s="232"/>
      <c r="BJ12" s="232"/>
      <c r="BK12" s="232"/>
      <c r="BL12" s="232"/>
      <c r="BM12" s="232"/>
      <c r="BN12" s="232"/>
      <c r="BO12" s="232"/>
      <c r="BP12" s="232"/>
      <c r="BQ12" s="237">
        <v>6</v>
      </c>
      <c r="BR12" s="238"/>
      <c r="BS12" s="772" t="s">
        <v>612</v>
      </c>
      <c r="BT12" s="773"/>
      <c r="BU12" s="773"/>
      <c r="BV12" s="773"/>
      <c r="BW12" s="773"/>
      <c r="BX12" s="773"/>
      <c r="BY12" s="773"/>
      <c r="BZ12" s="773"/>
      <c r="CA12" s="773"/>
      <c r="CB12" s="773"/>
      <c r="CC12" s="773"/>
      <c r="CD12" s="773"/>
      <c r="CE12" s="773"/>
      <c r="CF12" s="773"/>
      <c r="CG12" s="774"/>
      <c r="CH12" s="775">
        <v>-23</v>
      </c>
      <c r="CI12" s="776"/>
      <c r="CJ12" s="776"/>
      <c r="CK12" s="776"/>
      <c r="CL12" s="777"/>
      <c r="CM12" s="775">
        <v>638</v>
      </c>
      <c r="CN12" s="776"/>
      <c r="CO12" s="776"/>
      <c r="CP12" s="776"/>
      <c r="CQ12" s="777"/>
      <c r="CR12" s="775">
        <v>110</v>
      </c>
      <c r="CS12" s="776"/>
      <c r="CT12" s="776"/>
      <c r="CU12" s="776"/>
      <c r="CV12" s="777"/>
      <c r="CW12" s="775">
        <v>70</v>
      </c>
      <c r="CX12" s="776"/>
      <c r="CY12" s="776"/>
      <c r="CZ12" s="776"/>
      <c r="DA12" s="777"/>
      <c r="DB12" s="775" t="s">
        <v>601</v>
      </c>
      <c r="DC12" s="776"/>
      <c r="DD12" s="776"/>
      <c r="DE12" s="776"/>
      <c r="DF12" s="777"/>
      <c r="DG12" s="775" t="s">
        <v>601</v>
      </c>
      <c r="DH12" s="776"/>
      <c r="DI12" s="776"/>
      <c r="DJ12" s="776"/>
      <c r="DK12" s="777"/>
      <c r="DL12" s="775" t="s">
        <v>601</v>
      </c>
      <c r="DM12" s="776"/>
      <c r="DN12" s="776"/>
      <c r="DO12" s="776"/>
      <c r="DP12" s="777"/>
      <c r="DQ12" s="775" t="s">
        <v>601</v>
      </c>
      <c r="DR12" s="776"/>
      <c r="DS12" s="776"/>
      <c r="DT12" s="776"/>
      <c r="DU12" s="777"/>
      <c r="DV12" s="772"/>
      <c r="DW12" s="773"/>
      <c r="DX12" s="773"/>
      <c r="DY12" s="773"/>
      <c r="DZ12" s="778"/>
      <c r="EA12" s="233"/>
    </row>
    <row r="13" spans="1:131" s="234" customFormat="1" ht="26.25" customHeight="1" x14ac:dyDescent="0.2">
      <c r="A13" s="237">
        <v>7</v>
      </c>
      <c r="B13" s="779" t="s">
        <v>399</v>
      </c>
      <c r="C13" s="780"/>
      <c r="D13" s="780"/>
      <c r="E13" s="780"/>
      <c r="F13" s="780"/>
      <c r="G13" s="780"/>
      <c r="H13" s="780"/>
      <c r="I13" s="780"/>
      <c r="J13" s="780"/>
      <c r="K13" s="780"/>
      <c r="L13" s="780"/>
      <c r="M13" s="780"/>
      <c r="N13" s="780"/>
      <c r="O13" s="780"/>
      <c r="P13" s="781"/>
      <c r="Q13" s="782">
        <v>405</v>
      </c>
      <c r="R13" s="783"/>
      <c r="S13" s="783"/>
      <c r="T13" s="783"/>
      <c r="U13" s="783"/>
      <c r="V13" s="783">
        <v>157</v>
      </c>
      <c r="W13" s="783"/>
      <c r="X13" s="783"/>
      <c r="Y13" s="783"/>
      <c r="Z13" s="783"/>
      <c r="AA13" s="783">
        <v>248</v>
      </c>
      <c r="AB13" s="783"/>
      <c r="AC13" s="783"/>
      <c r="AD13" s="783"/>
      <c r="AE13" s="784"/>
      <c r="AF13" s="785">
        <v>248</v>
      </c>
      <c r="AG13" s="786"/>
      <c r="AH13" s="786"/>
      <c r="AI13" s="786"/>
      <c r="AJ13" s="787"/>
      <c r="AK13" s="768" t="s">
        <v>601</v>
      </c>
      <c r="AL13" s="769"/>
      <c r="AM13" s="769"/>
      <c r="AN13" s="769"/>
      <c r="AO13" s="769"/>
      <c r="AP13" s="769">
        <v>0</v>
      </c>
      <c r="AQ13" s="769"/>
      <c r="AR13" s="769"/>
      <c r="AS13" s="769"/>
      <c r="AT13" s="769"/>
      <c r="AU13" s="770"/>
      <c r="AV13" s="770"/>
      <c r="AW13" s="770"/>
      <c r="AX13" s="770"/>
      <c r="AY13" s="771"/>
      <c r="AZ13" s="231"/>
      <c r="BA13" s="231"/>
      <c r="BB13" s="231"/>
      <c r="BC13" s="231"/>
      <c r="BD13" s="231"/>
      <c r="BE13" s="232"/>
      <c r="BF13" s="232"/>
      <c r="BG13" s="232"/>
      <c r="BH13" s="232"/>
      <c r="BI13" s="232"/>
      <c r="BJ13" s="232"/>
      <c r="BK13" s="232"/>
      <c r="BL13" s="232"/>
      <c r="BM13" s="232"/>
      <c r="BN13" s="232"/>
      <c r="BO13" s="232"/>
      <c r="BP13" s="232"/>
      <c r="BQ13" s="237">
        <v>7</v>
      </c>
      <c r="BR13" s="238"/>
      <c r="BS13" s="772" t="s">
        <v>613</v>
      </c>
      <c r="BT13" s="773"/>
      <c r="BU13" s="773"/>
      <c r="BV13" s="773"/>
      <c r="BW13" s="773"/>
      <c r="BX13" s="773"/>
      <c r="BY13" s="773"/>
      <c r="BZ13" s="773"/>
      <c r="CA13" s="773"/>
      <c r="CB13" s="773"/>
      <c r="CC13" s="773"/>
      <c r="CD13" s="773"/>
      <c r="CE13" s="773"/>
      <c r="CF13" s="773"/>
      <c r="CG13" s="774"/>
      <c r="CH13" s="775">
        <v>-3</v>
      </c>
      <c r="CI13" s="776"/>
      <c r="CJ13" s="776"/>
      <c r="CK13" s="776"/>
      <c r="CL13" s="777"/>
      <c r="CM13" s="775">
        <v>295</v>
      </c>
      <c r="CN13" s="776"/>
      <c r="CO13" s="776"/>
      <c r="CP13" s="776"/>
      <c r="CQ13" s="777"/>
      <c r="CR13" s="775">
        <v>408</v>
      </c>
      <c r="CS13" s="776"/>
      <c r="CT13" s="776"/>
      <c r="CU13" s="776"/>
      <c r="CV13" s="777"/>
      <c r="CW13" s="775" t="s">
        <v>601</v>
      </c>
      <c r="CX13" s="776"/>
      <c r="CY13" s="776"/>
      <c r="CZ13" s="776"/>
      <c r="DA13" s="777"/>
      <c r="DB13" s="775" t="s">
        <v>601</v>
      </c>
      <c r="DC13" s="776"/>
      <c r="DD13" s="776"/>
      <c r="DE13" s="776"/>
      <c r="DF13" s="777"/>
      <c r="DG13" s="775" t="s">
        <v>601</v>
      </c>
      <c r="DH13" s="776"/>
      <c r="DI13" s="776"/>
      <c r="DJ13" s="776"/>
      <c r="DK13" s="777"/>
      <c r="DL13" s="775" t="s">
        <v>601</v>
      </c>
      <c r="DM13" s="776"/>
      <c r="DN13" s="776"/>
      <c r="DO13" s="776"/>
      <c r="DP13" s="777"/>
      <c r="DQ13" s="775" t="s">
        <v>601</v>
      </c>
      <c r="DR13" s="776"/>
      <c r="DS13" s="776"/>
      <c r="DT13" s="776"/>
      <c r="DU13" s="777"/>
      <c r="DV13" s="772"/>
      <c r="DW13" s="773"/>
      <c r="DX13" s="773"/>
      <c r="DY13" s="773"/>
      <c r="DZ13" s="778"/>
      <c r="EA13" s="233"/>
    </row>
    <row r="14" spans="1:131" s="234" customFormat="1" ht="26.25" customHeight="1" x14ac:dyDescent="0.2">
      <c r="A14" s="237">
        <v>8</v>
      </c>
      <c r="B14" s="779"/>
      <c r="C14" s="780"/>
      <c r="D14" s="780"/>
      <c r="E14" s="780"/>
      <c r="F14" s="780"/>
      <c r="G14" s="780"/>
      <c r="H14" s="780"/>
      <c r="I14" s="780"/>
      <c r="J14" s="780"/>
      <c r="K14" s="780"/>
      <c r="L14" s="780"/>
      <c r="M14" s="780"/>
      <c r="N14" s="780"/>
      <c r="O14" s="780"/>
      <c r="P14" s="781"/>
      <c r="Q14" s="782"/>
      <c r="R14" s="783"/>
      <c r="S14" s="783"/>
      <c r="T14" s="783"/>
      <c r="U14" s="783"/>
      <c r="V14" s="783"/>
      <c r="W14" s="783"/>
      <c r="X14" s="783"/>
      <c r="Y14" s="783"/>
      <c r="Z14" s="783"/>
      <c r="AA14" s="783"/>
      <c r="AB14" s="783"/>
      <c r="AC14" s="783"/>
      <c r="AD14" s="783"/>
      <c r="AE14" s="784"/>
      <c r="AF14" s="785"/>
      <c r="AG14" s="786"/>
      <c r="AH14" s="786"/>
      <c r="AI14" s="786"/>
      <c r="AJ14" s="787"/>
      <c r="AK14" s="768"/>
      <c r="AL14" s="769"/>
      <c r="AM14" s="769"/>
      <c r="AN14" s="769"/>
      <c r="AO14" s="769"/>
      <c r="AP14" s="769"/>
      <c r="AQ14" s="769"/>
      <c r="AR14" s="769"/>
      <c r="AS14" s="769"/>
      <c r="AT14" s="769"/>
      <c r="AU14" s="770"/>
      <c r="AV14" s="770"/>
      <c r="AW14" s="770"/>
      <c r="AX14" s="770"/>
      <c r="AY14" s="771"/>
      <c r="AZ14" s="231"/>
      <c r="BA14" s="231"/>
      <c r="BB14" s="231"/>
      <c r="BC14" s="231"/>
      <c r="BD14" s="231"/>
      <c r="BE14" s="232"/>
      <c r="BF14" s="232"/>
      <c r="BG14" s="232"/>
      <c r="BH14" s="232"/>
      <c r="BI14" s="232"/>
      <c r="BJ14" s="232"/>
      <c r="BK14" s="232"/>
      <c r="BL14" s="232"/>
      <c r="BM14" s="232"/>
      <c r="BN14" s="232"/>
      <c r="BO14" s="232"/>
      <c r="BP14" s="232"/>
      <c r="BQ14" s="237">
        <v>8</v>
      </c>
      <c r="BR14" s="238"/>
      <c r="BS14" s="772" t="s">
        <v>614</v>
      </c>
      <c r="BT14" s="773"/>
      <c r="BU14" s="773"/>
      <c r="BV14" s="773"/>
      <c r="BW14" s="773"/>
      <c r="BX14" s="773"/>
      <c r="BY14" s="773"/>
      <c r="BZ14" s="773"/>
      <c r="CA14" s="773"/>
      <c r="CB14" s="773"/>
      <c r="CC14" s="773"/>
      <c r="CD14" s="773"/>
      <c r="CE14" s="773"/>
      <c r="CF14" s="773"/>
      <c r="CG14" s="774"/>
      <c r="CH14" s="775">
        <v>17</v>
      </c>
      <c r="CI14" s="776"/>
      <c r="CJ14" s="776"/>
      <c r="CK14" s="776"/>
      <c r="CL14" s="777"/>
      <c r="CM14" s="775">
        <v>-60</v>
      </c>
      <c r="CN14" s="776"/>
      <c r="CO14" s="776"/>
      <c r="CP14" s="776"/>
      <c r="CQ14" s="777"/>
      <c r="CR14" s="775">
        <v>5</v>
      </c>
      <c r="CS14" s="776"/>
      <c r="CT14" s="776"/>
      <c r="CU14" s="776"/>
      <c r="CV14" s="777"/>
      <c r="CW14" s="775" t="s">
        <v>601</v>
      </c>
      <c r="CX14" s="776"/>
      <c r="CY14" s="776"/>
      <c r="CZ14" s="776"/>
      <c r="DA14" s="777"/>
      <c r="DB14" s="775" t="s">
        <v>601</v>
      </c>
      <c r="DC14" s="776"/>
      <c r="DD14" s="776"/>
      <c r="DE14" s="776"/>
      <c r="DF14" s="777"/>
      <c r="DG14" s="775" t="s">
        <v>601</v>
      </c>
      <c r="DH14" s="776"/>
      <c r="DI14" s="776"/>
      <c r="DJ14" s="776"/>
      <c r="DK14" s="777"/>
      <c r="DL14" s="775" t="s">
        <v>601</v>
      </c>
      <c r="DM14" s="776"/>
      <c r="DN14" s="776"/>
      <c r="DO14" s="776"/>
      <c r="DP14" s="777"/>
      <c r="DQ14" s="775" t="s">
        <v>601</v>
      </c>
      <c r="DR14" s="776"/>
      <c r="DS14" s="776"/>
      <c r="DT14" s="776"/>
      <c r="DU14" s="777"/>
      <c r="DV14" s="772"/>
      <c r="DW14" s="773"/>
      <c r="DX14" s="773"/>
      <c r="DY14" s="773"/>
      <c r="DZ14" s="778"/>
      <c r="EA14" s="233"/>
    </row>
    <row r="15" spans="1:131" s="234" customFormat="1" ht="26.25" customHeight="1" x14ac:dyDescent="0.2">
      <c r="A15" s="237">
        <v>9</v>
      </c>
      <c r="B15" s="779"/>
      <c r="C15" s="780"/>
      <c r="D15" s="780"/>
      <c r="E15" s="780"/>
      <c r="F15" s="780"/>
      <c r="G15" s="780"/>
      <c r="H15" s="780"/>
      <c r="I15" s="780"/>
      <c r="J15" s="780"/>
      <c r="K15" s="780"/>
      <c r="L15" s="780"/>
      <c r="M15" s="780"/>
      <c r="N15" s="780"/>
      <c r="O15" s="780"/>
      <c r="P15" s="781"/>
      <c r="Q15" s="782"/>
      <c r="R15" s="783"/>
      <c r="S15" s="783"/>
      <c r="T15" s="783"/>
      <c r="U15" s="783"/>
      <c r="V15" s="783"/>
      <c r="W15" s="783"/>
      <c r="X15" s="783"/>
      <c r="Y15" s="783"/>
      <c r="Z15" s="783"/>
      <c r="AA15" s="783"/>
      <c r="AB15" s="783"/>
      <c r="AC15" s="783"/>
      <c r="AD15" s="783"/>
      <c r="AE15" s="784"/>
      <c r="AF15" s="785"/>
      <c r="AG15" s="786"/>
      <c r="AH15" s="786"/>
      <c r="AI15" s="786"/>
      <c r="AJ15" s="787"/>
      <c r="AK15" s="768"/>
      <c r="AL15" s="769"/>
      <c r="AM15" s="769"/>
      <c r="AN15" s="769"/>
      <c r="AO15" s="769"/>
      <c r="AP15" s="769"/>
      <c r="AQ15" s="769"/>
      <c r="AR15" s="769"/>
      <c r="AS15" s="769"/>
      <c r="AT15" s="769"/>
      <c r="AU15" s="770"/>
      <c r="AV15" s="770"/>
      <c r="AW15" s="770"/>
      <c r="AX15" s="770"/>
      <c r="AY15" s="771"/>
      <c r="AZ15" s="231"/>
      <c r="BA15" s="231"/>
      <c r="BB15" s="231"/>
      <c r="BC15" s="231"/>
      <c r="BD15" s="231"/>
      <c r="BE15" s="232"/>
      <c r="BF15" s="232"/>
      <c r="BG15" s="232"/>
      <c r="BH15" s="232"/>
      <c r="BI15" s="232"/>
      <c r="BJ15" s="232"/>
      <c r="BK15" s="232"/>
      <c r="BL15" s="232"/>
      <c r="BM15" s="232"/>
      <c r="BN15" s="232"/>
      <c r="BO15" s="232"/>
      <c r="BP15" s="232"/>
      <c r="BQ15" s="237">
        <v>9</v>
      </c>
      <c r="BR15" s="238"/>
      <c r="BS15" s="772"/>
      <c r="BT15" s="773"/>
      <c r="BU15" s="773"/>
      <c r="BV15" s="773"/>
      <c r="BW15" s="773"/>
      <c r="BX15" s="773"/>
      <c r="BY15" s="773"/>
      <c r="BZ15" s="773"/>
      <c r="CA15" s="773"/>
      <c r="CB15" s="773"/>
      <c r="CC15" s="773"/>
      <c r="CD15" s="773"/>
      <c r="CE15" s="773"/>
      <c r="CF15" s="773"/>
      <c r="CG15" s="774"/>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2"/>
      <c r="DW15" s="773"/>
      <c r="DX15" s="773"/>
      <c r="DY15" s="773"/>
      <c r="DZ15" s="778"/>
      <c r="EA15" s="233"/>
    </row>
    <row r="16" spans="1:131" s="234" customFormat="1" ht="26.25" customHeight="1" x14ac:dyDescent="0.2">
      <c r="A16" s="237">
        <v>10</v>
      </c>
      <c r="B16" s="779"/>
      <c r="C16" s="780"/>
      <c r="D16" s="780"/>
      <c r="E16" s="780"/>
      <c r="F16" s="780"/>
      <c r="G16" s="780"/>
      <c r="H16" s="780"/>
      <c r="I16" s="780"/>
      <c r="J16" s="780"/>
      <c r="K16" s="780"/>
      <c r="L16" s="780"/>
      <c r="M16" s="780"/>
      <c r="N16" s="780"/>
      <c r="O16" s="780"/>
      <c r="P16" s="781"/>
      <c r="Q16" s="782"/>
      <c r="R16" s="783"/>
      <c r="S16" s="783"/>
      <c r="T16" s="783"/>
      <c r="U16" s="783"/>
      <c r="V16" s="783"/>
      <c r="W16" s="783"/>
      <c r="X16" s="783"/>
      <c r="Y16" s="783"/>
      <c r="Z16" s="783"/>
      <c r="AA16" s="783"/>
      <c r="AB16" s="783"/>
      <c r="AC16" s="783"/>
      <c r="AD16" s="783"/>
      <c r="AE16" s="784"/>
      <c r="AF16" s="785"/>
      <c r="AG16" s="786"/>
      <c r="AH16" s="786"/>
      <c r="AI16" s="786"/>
      <c r="AJ16" s="787"/>
      <c r="AK16" s="768"/>
      <c r="AL16" s="769"/>
      <c r="AM16" s="769"/>
      <c r="AN16" s="769"/>
      <c r="AO16" s="769"/>
      <c r="AP16" s="769"/>
      <c r="AQ16" s="769"/>
      <c r="AR16" s="769"/>
      <c r="AS16" s="769"/>
      <c r="AT16" s="769"/>
      <c r="AU16" s="770"/>
      <c r="AV16" s="770"/>
      <c r="AW16" s="770"/>
      <c r="AX16" s="770"/>
      <c r="AY16" s="771"/>
      <c r="AZ16" s="231"/>
      <c r="BA16" s="231"/>
      <c r="BB16" s="231"/>
      <c r="BC16" s="231"/>
      <c r="BD16" s="231"/>
      <c r="BE16" s="232"/>
      <c r="BF16" s="232"/>
      <c r="BG16" s="232"/>
      <c r="BH16" s="232"/>
      <c r="BI16" s="232"/>
      <c r="BJ16" s="232"/>
      <c r="BK16" s="232"/>
      <c r="BL16" s="232"/>
      <c r="BM16" s="232"/>
      <c r="BN16" s="232"/>
      <c r="BO16" s="232"/>
      <c r="BP16" s="232"/>
      <c r="BQ16" s="237">
        <v>10</v>
      </c>
      <c r="BR16" s="238"/>
      <c r="BS16" s="772"/>
      <c r="BT16" s="773"/>
      <c r="BU16" s="773"/>
      <c r="BV16" s="773"/>
      <c r="BW16" s="773"/>
      <c r="BX16" s="773"/>
      <c r="BY16" s="773"/>
      <c r="BZ16" s="773"/>
      <c r="CA16" s="773"/>
      <c r="CB16" s="773"/>
      <c r="CC16" s="773"/>
      <c r="CD16" s="773"/>
      <c r="CE16" s="773"/>
      <c r="CF16" s="773"/>
      <c r="CG16" s="774"/>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2"/>
      <c r="DW16" s="773"/>
      <c r="DX16" s="773"/>
      <c r="DY16" s="773"/>
      <c r="DZ16" s="778"/>
      <c r="EA16" s="233"/>
    </row>
    <row r="17" spans="1:131" s="234" customFormat="1" ht="26.25" customHeight="1" x14ac:dyDescent="0.2">
      <c r="A17" s="237">
        <v>11</v>
      </c>
      <c r="B17" s="779"/>
      <c r="C17" s="780"/>
      <c r="D17" s="780"/>
      <c r="E17" s="780"/>
      <c r="F17" s="780"/>
      <c r="G17" s="780"/>
      <c r="H17" s="780"/>
      <c r="I17" s="780"/>
      <c r="J17" s="780"/>
      <c r="K17" s="780"/>
      <c r="L17" s="780"/>
      <c r="M17" s="780"/>
      <c r="N17" s="780"/>
      <c r="O17" s="780"/>
      <c r="P17" s="781"/>
      <c r="Q17" s="782"/>
      <c r="R17" s="783"/>
      <c r="S17" s="783"/>
      <c r="T17" s="783"/>
      <c r="U17" s="783"/>
      <c r="V17" s="783"/>
      <c r="W17" s="783"/>
      <c r="X17" s="783"/>
      <c r="Y17" s="783"/>
      <c r="Z17" s="783"/>
      <c r="AA17" s="783"/>
      <c r="AB17" s="783"/>
      <c r="AC17" s="783"/>
      <c r="AD17" s="783"/>
      <c r="AE17" s="784"/>
      <c r="AF17" s="785"/>
      <c r="AG17" s="786"/>
      <c r="AH17" s="786"/>
      <c r="AI17" s="786"/>
      <c r="AJ17" s="787"/>
      <c r="AK17" s="768"/>
      <c r="AL17" s="769"/>
      <c r="AM17" s="769"/>
      <c r="AN17" s="769"/>
      <c r="AO17" s="769"/>
      <c r="AP17" s="769"/>
      <c r="AQ17" s="769"/>
      <c r="AR17" s="769"/>
      <c r="AS17" s="769"/>
      <c r="AT17" s="769"/>
      <c r="AU17" s="770"/>
      <c r="AV17" s="770"/>
      <c r="AW17" s="770"/>
      <c r="AX17" s="770"/>
      <c r="AY17" s="771"/>
      <c r="AZ17" s="231"/>
      <c r="BA17" s="231"/>
      <c r="BB17" s="231"/>
      <c r="BC17" s="231"/>
      <c r="BD17" s="231"/>
      <c r="BE17" s="232"/>
      <c r="BF17" s="232"/>
      <c r="BG17" s="232"/>
      <c r="BH17" s="232"/>
      <c r="BI17" s="232"/>
      <c r="BJ17" s="232"/>
      <c r="BK17" s="232"/>
      <c r="BL17" s="232"/>
      <c r="BM17" s="232"/>
      <c r="BN17" s="232"/>
      <c r="BO17" s="232"/>
      <c r="BP17" s="232"/>
      <c r="BQ17" s="237">
        <v>11</v>
      </c>
      <c r="BR17" s="238"/>
      <c r="BS17" s="772"/>
      <c r="BT17" s="773"/>
      <c r="BU17" s="773"/>
      <c r="BV17" s="773"/>
      <c r="BW17" s="773"/>
      <c r="BX17" s="773"/>
      <c r="BY17" s="773"/>
      <c r="BZ17" s="773"/>
      <c r="CA17" s="773"/>
      <c r="CB17" s="773"/>
      <c r="CC17" s="773"/>
      <c r="CD17" s="773"/>
      <c r="CE17" s="773"/>
      <c r="CF17" s="773"/>
      <c r="CG17" s="774"/>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2"/>
      <c r="DW17" s="773"/>
      <c r="DX17" s="773"/>
      <c r="DY17" s="773"/>
      <c r="DZ17" s="778"/>
      <c r="EA17" s="233"/>
    </row>
    <row r="18" spans="1:131" s="234" customFormat="1" ht="26.25" customHeight="1" x14ac:dyDescent="0.2">
      <c r="A18" s="237">
        <v>12</v>
      </c>
      <c r="B18" s="779"/>
      <c r="C18" s="780"/>
      <c r="D18" s="780"/>
      <c r="E18" s="780"/>
      <c r="F18" s="780"/>
      <c r="G18" s="780"/>
      <c r="H18" s="780"/>
      <c r="I18" s="780"/>
      <c r="J18" s="780"/>
      <c r="K18" s="780"/>
      <c r="L18" s="780"/>
      <c r="M18" s="780"/>
      <c r="N18" s="780"/>
      <c r="O18" s="780"/>
      <c r="P18" s="781"/>
      <c r="Q18" s="782"/>
      <c r="R18" s="783"/>
      <c r="S18" s="783"/>
      <c r="T18" s="783"/>
      <c r="U18" s="783"/>
      <c r="V18" s="783"/>
      <c r="W18" s="783"/>
      <c r="X18" s="783"/>
      <c r="Y18" s="783"/>
      <c r="Z18" s="783"/>
      <c r="AA18" s="783"/>
      <c r="AB18" s="783"/>
      <c r="AC18" s="783"/>
      <c r="AD18" s="783"/>
      <c r="AE18" s="784"/>
      <c r="AF18" s="785"/>
      <c r="AG18" s="786"/>
      <c r="AH18" s="786"/>
      <c r="AI18" s="786"/>
      <c r="AJ18" s="787"/>
      <c r="AK18" s="768"/>
      <c r="AL18" s="769"/>
      <c r="AM18" s="769"/>
      <c r="AN18" s="769"/>
      <c r="AO18" s="769"/>
      <c r="AP18" s="769"/>
      <c r="AQ18" s="769"/>
      <c r="AR18" s="769"/>
      <c r="AS18" s="769"/>
      <c r="AT18" s="769"/>
      <c r="AU18" s="770"/>
      <c r="AV18" s="770"/>
      <c r="AW18" s="770"/>
      <c r="AX18" s="770"/>
      <c r="AY18" s="771"/>
      <c r="AZ18" s="231"/>
      <c r="BA18" s="231"/>
      <c r="BB18" s="231"/>
      <c r="BC18" s="231"/>
      <c r="BD18" s="231"/>
      <c r="BE18" s="232"/>
      <c r="BF18" s="232"/>
      <c r="BG18" s="232"/>
      <c r="BH18" s="232"/>
      <c r="BI18" s="232"/>
      <c r="BJ18" s="232"/>
      <c r="BK18" s="232"/>
      <c r="BL18" s="232"/>
      <c r="BM18" s="232"/>
      <c r="BN18" s="232"/>
      <c r="BO18" s="232"/>
      <c r="BP18" s="232"/>
      <c r="BQ18" s="237">
        <v>12</v>
      </c>
      <c r="BR18" s="238"/>
      <c r="BS18" s="772"/>
      <c r="BT18" s="773"/>
      <c r="BU18" s="773"/>
      <c r="BV18" s="773"/>
      <c r="BW18" s="773"/>
      <c r="BX18" s="773"/>
      <c r="BY18" s="773"/>
      <c r="BZ18" s="773"/>
      <c r="CA18" s="773"/>
      <c r="CB18" s="773"/>
      <c r="CC18" s="773"/>
      <c r="CD18" s="773"/>
      <c r="CE18" s="773"/>
      <c r="CF18" s="773"/>
      <c r="CG18" s="774"/>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2"/>
      <c r="DW18" s="773"/>
      <c r="DX18" s="773"/>
      <c r="DY18" s="773"/>
      <c r="DZ18" s="778"/>
      <c r="EA18" s="233"/>
    </row>
    <row r="19" spans="1:131" s="234" customFormat="1" ht="26.25" customHeight="1" x14ac:dyDescent="0.2">
      <c r="A19" s="237">
        <v>13</v>
      </c>
      <c r="B19" s="779"/>
      <c r="C19" s="780"/>
      <c r="D19" s="780"/>
      <c r="E19" s="780"/>
      <c r="F19" s="780"/>
      <c r="G19" s="780"/>
      <c r="H19" s="780"/>
      <c r="I19" s="780"/>
      <c r="J19" s="780"/>
      <c r="K19" s="780"/>
      <c r="L19" s="780"/>
      <c r="M19" s="780"/>
      <c r="N19" s="780"/>
      <c r="O19" s="780"/>
      <c r="P19" s="781"/>
      <c r="Q19" s="782"/>
      <c r="R19" s="783"/>
      <c r="S19" s="783"/>
      <c r="T19" s="783"/>
      <c r="U19" s="783"/>
      <c r="V19" s="783"/>
      <c r="W19" s="783"/>
      <c r="X19" s="783"/>
      <c r="Y19" s="783"/>
      <c r="Z19" s="783"/>
      <c r="AA19" s="783"/>
      <c r="AB19" s="783"/>
      <c r="AC19" s="783"/>
      <c r="AD19" s="783"/>
      <c r="AE19" s="784"/>
      <c r="AF19" s="785"/>
      <c r="AG19" s="786"/>
      <c r="AH19" s="786"/>
      <c r="AI19" s="786"/>
      <c r="AJ19" s="787"/>
      <c r="AK19" s="768"/>
      <c r="AL19" s="769"/>
      <c r="AM19" s="769"/>
      <c r="AN19" s="769"/>
      <c r="AO19" s="769"/>
      <c r="AP19" s="769"/>
      <c r="AQ19" s="769"/>
      <c r="AR19" s="769"/>
      <c r="AS19" s="769"/>
      <c r="AT19" s="769"/>
      <c r="AU19" s="770"/>
      <c r="AV19" s="770"/>
      <c r="AW19" s="770"/>
      <c r="AX19" s="770"/>
      <c r="AY19" s="771"/>
      <c r="AZ19" s="231"/>
      <c r="BA19" s="231"/>
      <c r="BB19" s="231"/>
      <c r="BC19" s="231"/>
      <c r="BD19" s="231"/>
      <c r="BE19" s="232"/>
      <c r="BF19" s="232"/>
      <c r="BG19" s="232"/>
      <c r="BH19" s="232"/>
      <c r="BI19" s="232"/>
      <c r="BJ19" s="232"/>
      <c r="BK19" s="232"/>
      <c r="BL19" s="232"/>
      <c r="BM19" s="232"/>
      <c r="BN19" s="232"/>
      <c r="BO19" s="232"/>
      <c r="BP19" s="232"/>
      <c r="BQ19" s="237">
        <v>13</v>
      </c>
      <c r="BR19" s="238"/>
      <c r="BS19" s="772"/>
      <c r="BT19" s="773"/>
      <c r="BU19" s="773"/>
      <c r="BV19" s="773"/>
      <c r="BW19" s="773"/>
      <c r="BX19" s="773"/>
      <c r="BY19" s="773"/>
      <c r="BZ19" s="773"/>
      <c r="CA19" s="773"/>
      <c r="CB19" s="773"/>
      <c r="CC19" s="773"/>
      <c r="CD19" s="773"/>
      <c r="CE19" s="773"/>
      <c r="CF19" s="773"/>
      <c r="CG19" s="774"/>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2"/>
      <c r="DW19" s="773"/>
      <c r="DX19" s="773"/>
      <c r="DY19" s="773"/>
      <c r="DZ19" s="778"/>
      <c r="EA19" s="233"/>
    </row>
    <row r="20" spans="1:131" s="234" customFormat="1" ht="26.25" customHeight="1" x14ac:dyDescent="0.2">
      <c r="A20" s="237">
        <v>14</v>
      </c>
      <c r="B20" s="779"/>
      <c r="C20" s="780"/>
      <c r="D20" s="780"/>
      <c r="E20" s="780"/>
      <c r="F20" s="780"/>
      <c r="G20" s="780"/>
      <c r="H20" s="780"/>
      <c r="I20" s="780"/>
      <c r="J20" s="780"/>
      <c r="K20" s="780"/>
      <c r="L20" s="780"/>
      <c r="M20" s="780"/>
      <c r="N20" s="780"/>
      <c r="O20" s="780"/>
      <c r="P20" s="781"/>
      <c r="Q20" s="782"/>
      <c r="R20" s="783"/>
      <c r="S20" s="783"/>
      <c r="T20" s="783"/>
      <c r="U20" s="783"/>
      <c r="V20" s="783"/>
      <c r="W20" s="783"/>
      <c r="X20" s="783"/>
      <c r="Y20" s="783"/>
      <c r="Z20" s="783"/>
      <c r="AA20" s="783"/>
      <c r="AB20" s="783"/>
      <c r="AC20" s="783"/>
      <c r="AD20" s="783"/>
      <c r="AE20" s="784"/>
      <c r="AF20" s="785"/>
      <c r="AG20" s="786"/>
      <c r="AH20" s="786"/>
      <c r="AI20" s="786"/>
      <c r="AJ20" s="787"/>
      <c r="AK20" s="768"/>
      <c r="AL20" s="769"/>
      <c r="AM20" s="769"/>
      <c r="AN20" s="769"/>
      <c r="AO20" s="769"/>
      <c r="AP20" s="769"/>
      <c r="AQ20" s="769"/>
      <c r="AR20" s="769"/>
      <c r="AS20" s="769"/>
      <c r="AT20" s="769"/>
      <c r="AU20" s="770"/>
      <c r="AV20" s="770"/>
      <c r="AW20" s="770"/>
      <c r="AX20" s="770"/>
      <c r="AY20" s="771"/>
      <c r="AZ20" s="231"/>
      <c r="BA20" s="231"/>
      <c r="BB20" s="231"/>
      <c r="BC20" s="231"/>
      <c r="BD20" s="231"/>
      <c r="BE20" s="232"/>
      <c r="BF20" s="232"/>
      <c r="BG20" s="232"/>
      <c r="BH20" s="232"/>
      <c r="BI20" s="232"/>
      <c r="BJ20" s="232"/>
      <c r="BK20" s="232"/>
      <c r="BL20" s="232"/>
      <c r="BM20" s="232"/>
      <c r="BN20" s="232"/>
      <c r="BO20" s="232"/>
      <c r="BP20" s="232"/>
      <c r="BQ20" s="237">
        <v>14</v>
      </c>
      <c r="BR20" s="238"/>
      <c r="BS20" s="772"/>
      <c r="BT20" s="773"/>
      <c r="BU20" s="773"/>
      <c r="BV20" s="773"/>
      <c r="BW20" s="773"/>
      <c r="BX20" s="773"/>
      <c r="BY20" s="773"/>
      <c r="BZ20" s="773"/>
      <c r="CA20" s="773"/>
      <c r="CB20" s="773"/>
      <c r="CC20" s="773"/>
      <c r="CD20" s="773"/>
      <c r="CE20" s="773"/>
      <c r="CF20" s="773"/>
      <c r="CG20" s="774"/>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2"/>
      <c r="DW20" s="773"/>
      <c r="DX20" s="773"/>
      <c r="DY20" s="773"/>
      <c r="DZ20" s="778"/>
      <c r="EA20" s="233"/>
    </row>
    <row r="21" spans="1:131" s="234" customFormat="1" ht="26.25" customHeight="1" thickBot="1" x14ac:dyDescent="0.25">
      <c r="A21" s="237">
        <v>15</v>
      </c>
      <c r="B21" s="779"/>
      <c r="C21" s="780"/>
      <c r="D21" s="780"/>
      <c r="E21" s="780"/>
      <c r="F21" s="780"/>
      <c r="G21" s="780"/>
      <c r="H21" s="780"/>
      <c r="I21" s="780"/>
      <c r="J21" s="780"/>
      <c r="K21" s="780"/>
      <c r="L21" s="780"/>
      <c r="M21" s="780"/>
      <c r="N21" s="780"/>
      <c r="O21" s="780"/>
      <c r="P21" s="781"/>
      <c r="Q21" s="782"/>
      <c r="R21" s="783"/>
      <c r="S21" s="783"/>
      <c r="T21" s="783"/>
      <c r="U21" s="783"/>
      <c r="V21" s="783"/>
      <c r="W21" s="783"/>
      <c r="X21" s="783"/>
      <c r="Y21" s="783"/>
      <c r="Z21" s="783"/>
      <c r="AA21" s="783"/>
      <c r="AB21" s="783"/>
      <c r="AC21" s="783"/>
      <c r="AD21" s="783"/>
      <c r="AE21" s="784"/>
      <c r="AF21" s="785"/>
      <c r="AG21" s="786"/>
      <c r="AH21" s="786"/>
      <c r="AI21" s="786"/>
      <c r="AJ21" s="787"/>
      <c r="AK21" s="768"/>
      <c r="AL21" s="769"/>
      <c r="AM21" s="769"/>
      <c r="AN21" s="769"/>
      <c r="AO21" s="769"/>
      <c r="AP21" s="769"/>
      <c r="AQ21" s="769"/>
      <c r="AR21" s="769"/>
      <c r="AS21" s="769"/>
      <c r="AT21" s="769"/>
      <c r="AU21" s="770"/>
      <c r="AV21" s="770"/>
      <c r="AW21" s="770"/>
      <c r="AX21" s="770"/>
      <c r="AY21" s="771"/>
      <c r="AZ21" s="231"/>
      <c r="BA21" s="231"/>
      <c r="BB21" s="231"/>
      <c r="BC21" s="231"/>
      <c r="BD21" s="231"/>
      <c r="BE21" s="232"/>
      <c r="BF21" s="232"/>
      <c r="BG21" s="232"/>
      <c r="BH21" s="232"/>
      <c r="BI21" s="232"/>
      <c r="BJ21" s="232"/>
      <c r="BK21" s="232"/>
      <c r="BL21" s="232"/>
      <c r="BM21" s="232"/>
      <c r="BN21" s="232"/>
      <c r="BO21" s="232"/>
      <c r="BP21" s="232"/>
      <c r="BQ21" s="237">
        <v>15</v>
      </c>
      <c r="BR21" s="238"/>
      <c r="BS21" s="772"/>
      <c r="BT21" s="773"/>
      <c r="BU21" s="773"/>
      <c r="BV21" s="773"/>
      <c r="BW21" s="773"/>
      <c r="BX21" s="773"/>
      <c r="BY21" s="773"/>
      <c r="BZ21" s="773"/>
      <c r="CA21" s="773"/>
      <c r="CB21" s="773"/>
      <c r="CC21" s="773"/>
      <c r="CD21" s="773"/>
      <c r="CE21" s="773"/>
      <c r="CF21" s="773"/>
      <c r="CG21" s="774"/>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2"/>
      <c r="DW21" s="773"/>
      <c r="DX21" s="773"/>
      <c r="DY21" s="773"/>
      <c r="DZ21" s="778"/>
      <c r="EA21" s="233"/>
    </row>
    <row r="22" spans="1:131" s="234" customFormat="1" ht="26.25" customHeight="1" x14ac:dyDescent="0.2">
      <c r="A22" s="237">
        <v>16</v>
      </c>
      <c r="B22" s="779"/>
      <c r="C22" s="780"/>
      <c r="D22" s="780"/>
      <c r="E22" s="780"/>
      <c r="F22" s="780"/>
      <c r="G22" s="780"/>
      <c r="H22" s="780"/>
      <c r="I22" s="780"/>
      <c r="J22" s="780"/>
      <c r="K22" s="780"/>
      <c r="L22" s="780"/>
      <c r="M22" s="780"/>
      <c r="N22" s="780"/>
      <c r="O22" s="780"/>
      <c r="P22" s="781"/>
      <c r="Q22" s="798"/>
      <c r="R22" s="799"/>
      <c r="S22" s="799"/>
      <c r="T22" s="799"/>
      <c r="U22" s="799"/>
      <c r="V22" s="799"/>
      <c r="W22" s="799"/>
      <c r="X22" s="799"/>
      <c r="Y22" s="799"/>
      <c r="Z22" s="799"/>
      <c r="AA22" s="799"/>
      <c r="AB22" s="799"/>
      <c r="AC22" s="799"/>
      <c r="AD22" s="799"/>
      <c r="AE22" s="800"/>
      <c r="AF22" s="785"/>
      <c r="AG22" s="786"/>
      <c r="AH22" s="786"/>
      <c r="AI22" s="786"/>
      <c r="AJ22" s="787"/>
      <c r="AK22" s="801"/>
      <c r="AL22" s="802"/>
      <c r="AM22" s="802"/>
      <c r="AN22" s="802"/>
      <c r="AO22" s="802"/>
      <c r="AP22" s="802"/>
      <c r="AQ22" s="802"/>
      <c r="AR22" s="802"/>
      <c r="AS22" s="802"/>
      <c r="AT22" s="802"/>
      <c r="AU22" s="803"/>
      <c r="AV22" s="803"/>
      <c r="AW22" s="803"/>
      <c r="AX22" s="803"/>
      <c r="AY22" s="804"/>
      <c r="AZ22" s="805" t="s">
        <v>400</v>
      </c>
      <c r="BA22" s="805"/>
      <c r="BB22" s="805"/>
      <c r="BC22" s="805"/>
      <c r="BD22" s="806"/>
      <c r="BE22" s="232"/>
      <c r="BF22" s="232"/>
      <c r="BG22" s="232"/>
      <c r="BH22" s="232"/>
      <c r="BI22" s="232"/>
      <c r="BJ22" s="232"/>
      <c r="BK22" s="232"/>
      <c r="BL22" s="232"/>
      <c r="BM22" s="232"/>
      <c r="BN22" s="232"/>
      <c r="BO22" s="232"/>
      <c r="BP22" s="232"/>
      <c r="BQ22" s="237">
        <v>16</v>
      </c>
      <c r="BR22" s="238"/>
      <c r="BS22" s="772"/>
      <c r="BT22" s="773"/>
      <c r="BU22" s="773"/>
      <c r="BV22" s="773"/>
      <c r="BW22" s="773"/>
      <c r="BX22" s="773"/>
      <c r="BY22" s="773"/>
      <c r="BZ22" s="773"/>
      <c r="CA22" s="773"/>
      <c r="CB22" s="773"/>
      <c r="CC22" s="773"/>
      <c r="CD22" s="773"/>
      <c r="CE22" s="773"/>
      <c r="CF22" s="773"/>
      <c r="CG22" s="774"/>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2"/>
      <c r="DW22" s="773"/>
      <c r="DX22" s="773"/>
      <c r="DY22" s="773"/>
      <c r="DZ22" s="778"/>
      <c r="EA22" s="233"/>
    </row>
    <row r="23" spans="1:131" s="234" customFormat="1" ht="26.25" customHeight="1" thickBot="1" x14ac:dyDescent="0.25">
      <c r="A23" s="239" t="s">
        <v>401</v>
      </c>
      <c r="B23" s="788" t="s">
        <v>402</v>
      </c>
      <c r="C23" s="789"/>
      <c r="D23" s="789"/>
      <c r="E23" s="789"/>
      <c r="F23" s="789"/>
      <c r="G23" s="789"/>
      <c r="H23" s="789"/>
      <c r="I23" s="789"/>
      <c r="J23" s="789"/>
      <c r="K23" s="789"/>
      <c r="L23" s="789"/>
      <c r="M23" s="789"/>
      <c r="N23" s="789"/>
      <c r="O23" s="789"/>
      <c r="P23" s="790"/>
      <c r="Q23" s="791">
        <v>268837</v>
      </c>
      <c r="R23" s="792"/>
      <c r="S23" s="792"/>
      <c r="T23" s="792"/>
      <c r="U23" s="792"/>
      <c r="V23" s="792">
        <v>261573</v>
      </c>
      <c r="W23" s="792"/>
      <c r="X23" s="792"/>
      <c r="Y23" s="792"/>
      <c r="Z23" s="792"/>
      <c r="AA23" s="792">
        <v>7265</v>
      </c>
      <c r="AB23" s="792"/>
      <c r="AC23" s="792"/>
      <c r="AD23" s="792"/>
      <c r="AE23" s="793"/>
      <c r="AF23" s="794">
        <v>3844</v>
      </c>
      <c r="AG23" s="792"/>
      <c r="AH23" s="792"/>
      <c r="AI23" s="792"/>
      <c r="AJ23" s="795"/>
      <c r="AK23" s="796"/>
      <c r="AL23" s="797"/>
      <c r="AM23" s="797"/>
      <c r="AN23" s="797"/>
      <c r="AO23" s="797"/>
      <c r="AP23" s="792">
        <v>144322</v>
      </c>
      <c r="AQ23" s="792"/>
      <c r="AR23" s="792"/>
      <c r="AS23" s="792"/>
      <c r="AT23" s="792"/>
      <c r="AU23" s="808"/>
      <c r="AV23" s="808"/>
      <c r="AW23" s="808"/>
      <c r="AX23" s="808"/>
      <c r="AY23" s="809"/>
      <c r="AZ23" s="810" t="s">
        <v>403</v>
      </c>
      <c r="BA23" s="811"/>
      <c r="BB23" s="811"/>
      <c r="BC23" s="811"/>
      <c r="BD23" s="812"/>
      <c r="BE23" s="232"/>
      <c r="BF23" s="232"/>
      <c r="BG23" s="232"/>
      <c r="BH23" s="232"/>
      <c r="BI23" s="232"/>
      <c r="BJ23" s="232"/>
      <c r="BK23" s="232"/>
      <c r="BL23" s="232"/>
      <c r="BM23" s="232"/>
      <c r="BN23" s="232"/>
      <c r="BO23" s="232"/>
      <c r="BP23" s="232"/>
      <c r="BQ23" s="237">
        <v>17</v>
      </c>
      <c r="BR23" s="238"/>
      <c r="BS23" s="772"/>
      <c r="BT23" s="773"/>
      <c r="BU23" s="773"/>
      <c r="BV23" s="773"/>
      <c r="BW23" s="773"/>
      <c r="BX23" s="773"/>
      <c r="BY23" s="773"/>
      <c r="BZ23" s="773"/>
      <c r="CA23" s="773"/>
      <c r="CB23" s="773"/>
      <c r="CC23" s="773"/>
      <c r="CD23" s="773"/>
      <c r="CE23" s="773"/>
      <c r="CF23" s="773"/>
      <c r="CG23" s="774"/>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2"/>
      <c r="DW23" s="773"/>
      <c r="DX23" s="773"/>
      <c r="DY23" s="773"/>
      <c r="DZ23" s="778"/>
      <c r="EA23" s="233"/>
    </row>
    <row r="24" spans="1:131" s="234" customFormat="1" ht="26.25" customHeight="1" x14ac:dyDescent="0.2">
      <c r="A24" s="807" t="s">
        <v>404</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1"/>
      <c r="BA24" s="231"/>
      <c r="BB24" s="231"/>
      <c r="BC24" s="231"/>
      <c r="BD24" s="231"/>
      <c r="BE24" s="232"/>
      <c r="BF24" s="232"/>
      <c r="BG24" s="232"/>
      <c r="BH24" s="232"/>
      <c r="BI24" s="232"/>
      <c r="BJ24" s="232"/>
      <c r="BK24" s="232"/>
      <c r="BL24" s="232"/>
      <c r="BM24" s="232"/>
      <c r="BN24" s="232"/>
      <c r="BO24" s="232"/>
      <c r="BP24" s="232"/>
      <c r="BQ24" s="237">
        <v>18</v>
      </c>
      <c r="BR24" s="238"/>
      <c r="BS24" s="772"/>
      <c r="BT24" s="773"/>
      <c r="BU24" s="773"/>
      <c r="BV24" s="773"/>
      <c r="BW24" s="773"/>
      <c r="BX24" s="773"/>
      <c r="BY24" s="773"/>
      <c r="BZ24" s="773"/>
      <c r="CA24" s="773"/>
      <c r="CB24" s="773"/>
      <c r="CC24" s="773"/>
      <c r="CD24" s="773"/>
      <c r="CE24" s="773"/>
      <c r="CF24" s="773"/>
      <c r="CG24" s="774"/>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2"/>
      <c r="DW24" s="773"/>
      <c r="DX24" s="773"/>
      <c r="DY24" s="773"/>
      <c r="DZ24" s="778"/>
      <c r="EA24" s="233"/>
    </row>
    <row r="25" spans="1:131" ht="26.25" customHeight="1" thickBot="1" x14ac:dyDescent="0.25">
      <c r="A25" s="724" t="s">
        <v>405</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231"/>
      <c r="BK25" s="231"/>
      <c r="BL25" s="231"/>
      <c r="BM25" s="231"/>
      <c r="BN25" s="231"/>
      <c r="BO25" s="240"/>
      <c r="BP25" s="240"/>
      <c r="BQ25" s="237">
        <v>19</v>
      </c>
      <c r="BR25" s="238"/>
      <c r="BS25" s="772"/>
      <c r="BT25" s="773"/>
      <c r="BU25" s="773"/>
      <c r="BV25" s="773"/>
      <c r="BW25" s="773"/>
      <c r="BX25" s="773"/>
      <c r="BY25" s="773"/>
      <c r="BZ25" s="773"/>
      <c r="CA25" s="773"/>
      <c r="CB25" s="773"/>
      <c r="CC25" s="773"/>
      <c r="CD25" s="773"/>
      <c r="CE25" s="773"/>
      <c r="CF25" s="773"/>
      <c r="CG25" s="774"/>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2"/>
      <c r="DW25" s="773"/>
      <c r="DX25" s="773"/>
      <c r="DY25" s="773"/>
      <c r="DZ25" s="778"/>
      <c r="EA25" s="229"/>
    </row>
    <row r="26" spans="1:131" ht="26.25" customHeight="1" x14ac:dyDescent="0.2">
      <c r="A26" s="726" t="s">
        <v>374</v>
      </c>
      <c r="B26" s="727"/>
      <c r="C26" s="727"/>
      <c r="D26" s="727"/>
      <c r="E26" s="727"/>
      <c r="F26" s="727"/>
      <c r="G26" s="727"/>
      <c r="H26" s="727"/>
      <c r="I26" s="727"/>
      <c r="J26" s="727"/>
      <c r="K26" s="727"/>
      <c r="L26" s="727"/>
      <c r="M26" s="727"/>
      <c r="N26" s="727"/>
      <c r="O26" s="727"/>
      <c r="P26" s="728"/>
      <c r="Q26" s="732" t="s">
        <v>406</v>
      </c>
      <c r="R26" s="733"/>
      <c r="S26" s="733"/>
      <c r="T26" s="733"/>
      <c r="U26" s="734"/>
      <c r="V26" s="732" t="s">
        <v>407</v>
      </c>
      <c r="W26" s="733"/>
      <c r="X26" s="733"/>
      <c r="Y26" s="733"/>
      <c r="Z26" s="734"/>
      <c r="AA26" s="732" t="s">
        <v>408</v>
      </c>
      <c r="AB26" s="733"/>
      <c r="AC26" s="733"/>
      <c r="AD26" s="733"/>
      <c r="AE26" s="733"/>
      <c r="AF26" s="813" t="s">
        <v>409</v>
      </c>
      <c r="AG26" s="814"/>
      <c r="AH26" s="814"/>
      <c r="AI26" s="814"/>
      <c r="AJ26" s="815"/>
      <c r="AK26" s="733" t="s">
        <v>410</v>
      </c>
      <c r="AL26" s="733"/>
      <c r="AM26" s="733"/>
      <c r="AN26" s="733"/>
      <c r="AO26" s="734"/>
      <c r="AP26" s="732" t="s">
        <v>411</v>
      </c>
      <c r="AQ26" s="733"/>
      <c r="AR26" s="733"/>
      <c r="AS26" s="733"/>
      <c r="AT26" s="734"/>
      <c r="AU26" s="732" t="s">
        <v>412</v>
      </c>
      <c r="AV26" s="733"/>
      <c r="AW26" s="733"/>
      <c r="AX26" s="733"/>
      <c r="AY26" s="734"/>
      <c r="AZ26" s="732" t="s">
        <v>413</v>
      </c>
      <c r="BA26" s="733"/>
      <c r="BB26" s="733"/>
      <c r="BC26" s="733"/>
      <c r="BD26" s="734"/>
      <c r="BE26" s="732" t="s">
        <v>381</v>
      </c>
      <c r="BF26" s="733"/>
      <c r="BG26" s="733"/>
      <c r="BH26" s="733"/>
      <c r="BI26" s="739"/>
      <c r="BJ26" s="231"/>
      <c r="BK26" s="231"/>
      <c r="BL26" s="231"/>
      <c r="BM26" s="231"/>
      <c r="BN26" s="231"/>
      <c r="BO26" s="240"/>
      <c r="BP26" s="240"/>
      <c r="BQ26" s="237">
        <v>20</v>
      </c>
      <c r="BR26" s="238"/>
      <c r="BS26" s="772"/>
      <c r="BT26" s="773"/>
      <c r="BU26" s="773"/>
      <c r="BV26" s="773"/>
      <c r="BW26" s="773"/>
      <c r="BX26" s="773"/>
      <c r="BY26" s="773"/>
      <c r="BZ26" s="773"/>
      <c r="CA26" s="773"/>
      <c r="CB26" s="773"/>
      <c r="CC26" s="773"/>
      <c r="CD26" s="773"/>
      <c r="CE26" s="773"/>
      <c r="CF26" s="773"/>
      <c r="CG26" s="774"/>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2"/>
      <c r="DW26" s="773"/>
      <c r="DX26" s="773"/>
      <c r="DY26" s="773"/>
      <c r="DZ26" s="778"/>
      <c r="EA26" s="229"/>
    </row>
    <row r="27" spans="1:131" ht="26.25" customHeight="1" thickBot="1" x14ac:dyDescent="0.25">
      <c r="A27" s="729"/>
      <c r="B27" s="730"/>
      <c r="C27" s="730"/>
      <c r="D27" s="730"/>
      <c r="E27" s="730"/>
      <c r="F27" s="730"/>
      <c r="G27" s="730"/>
      <c r="H27" s="730"/>
      <c r="I27" s="730"/>
      <c r="J27" s="730"/>
      <c r="K27" s="730"/>
      <c r="L27" s="730"/>
      <c r="M27" s="730"/>
      <c r="N27" s="730"/>
      <c r="O27" s="730"/>
      <c r="P27" s="731"/>
      <c r="Q27" s="735"/>
      <c r="R27" s="736"/>
      <c r="S27" s="736"/>
      <c r="T27" s="736"/>
      <c r="U27" s="737"/>
      <c r="V27" s="735"/>
      <c r="W27" s="736"/>
      <c r="X27" s="736"/>
      <c r="Y27" s="736"/>
      <c r="Z27" s="737"/>
      <c r="AA27" s="735"/>
      <c r="AB27" s="736"/>
      <c r="AC27" s="736"/>
      <c r="AD27" s="736"/>
      <c r="AE27" s="736"/>
      <c r="AF27" s="816"/>
      <c r="AG27" s="817"/>
      <c r="AH27" s="817"/>
      <c r="AI27" s="817"/>
      <c r="AJ27" s="818"/>
      <c r="AK27" s="736"/>
      <c r="AL27" s="736"/>
      <c r="AM27" s="736"/>
      <c r="AN27" s="736"/>
      <c r="AO27" s="737"/>
      <c r="AP27" s="735"/>
      <c r="AQ27" s="736"/>
      <c r="AR27" s="736"/>
      <c r="AS27" s="736"/>
      <c r="AT27" s="737"/>
      <c r="AU27" s="735"/>
      <c r="AV27" s="736"/>
      <c r="AW27" s="736"/>
      <c r="AX27" s="736"/>
      <c r="AY27" s="737"/>
      <c r="AZ27" s="735"/>
      <c r="BA27" s="736"/>
      <c r="BB27" s="736"/>
      <c r="BC27" s="736"/>
      <c r="BD27" s="737"/>
      <c r="BE27" s="735"/>
      <c r="BF27" s="736"/>
      <c r="BG27" s="736"/>
      <c r="BH27" s="736"/>
      <c r="BI27" s="741"/>
      <c r="BJ27" s="231"/>
      <c r="BK27" s="231"/>
      <c r="BL27" s="231"/>
      <c r="BM27" s="231"/>
      <c r="BN27" s="231"/>
      <c r="BO27" s="240"/>
      <c r="BP27" s="240"/>
      <c r="BQ27" s="237">
        <v>21</v>
      </c>
      <c r="BR27" s="238"/>
      <c r="BS27" s="772"/>
      <c r="BT27" s="773"/>
      <c r="BU27" s="773"/>
      <c r="BV27" s="773"/>
      <c r="BW27" s="773"/>
      <c r="BX27" s="773"/>
      <c r="BY27" s="773"/>
      <c r="BZ27" s="773"/>
      <c r="CA27" s="773"/>
      <c r="CB27" s="773"/>
      <c r="CC27" s="773"/>
      <c r="CD27" s="773"/>
      <c r="CE27" s="773"/>
      <c r="CF27" s="773"/>
      <c r="CG27" s="774"/>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2"/>
      <c r="DW27" s="773"/>
      <c r="DX27" s="773"/>
      <c r="DY27" s="773"/>
      <c r="DZ27" s="778"/>
      <c r="EA27" s="229"/>
    </row>
    <row r="28" spans="1:131" ht="26.25" customHeight="1" thickTop="1" x14ac:dyDescent="0.2">
      <c r="A28" s="241">
        <v>1</v>
      </c>
      <c r="B28" s="748" t="s">
        <v>414</v>
      </c>
      <c r="C28" s="749"/>
      <c r="D28" s="749"/>
      <c r="E28" s="749"/>
      <c r="F28" s="749"/>
      <c r="G28" s="749"/>
      <c r="H28" s="749"/>
      <c r="I28" s="749"/>
      <c r="J28" s="749"/>
      <c r="K28" s="749"/>
      <c r="L28" s="749"/>
      <c r="M28" s="749"/>
      <c r="N28" s="749"/>
      <c r="O28" s="749"/>
      <c r="P28" s="750"/>
      <c r="Q28" s="821">
        <v>47182</v>
      </c>
      <c r="R28" s="822"/>
      <c r="S28" s="822"/>
      <c r="T28" s="822"/>
      <c r="U28" s="822"/>
      <c r="V28" s="822">
        <v>47113</v>
      </c>
      <c r="W28" s="822"/>
      <c r="X28" s="822"/>
      <c r="Y28" s="822"/>
      <c r="Z28" s="822"/>
      <c r="AA28" s="822">
        <v>69</v>
      </c>
      <c r="AB28" s="822"/>
      <c r="AC28" s="822"/>
      <c r="AD28" s="822"/>
      <c r="AE28" s="823"/>
      <c r="AF28" s="824">
        <v>69</v>
      </c>
      <c r="AG28" s="822"/>
      <c r="AH28" s="822"/>
      <c r="AI28" s="822"/>
      <c r="AJ28" s="825"/>
      <c r="AK28" s="826">
        <v>4059</v>
      </c>
      <c r="AL28" s="827"/>
      <c r="AM28" s="827"/>
      <c r="AN28" s="827"/>
      <c r="AO28" s="827"/>
      <c r="AP28" s="827" t="s">
        <v>535</v>
      </c>
      <c r="AQ28" s="827"/>
      <c r="AR28" s="827"/>
      <c r="AS28" s="827"/>
      <c r="AT28" s="827"/>
      <c r="AU28" s="827" t="s">
        <v>535</v>
      </c>
      <c r="AV28" s="827"/>
      <c r="AW28" s="827"/>
      <c r="AX28" s="827"/>
      <c r="AY28" s="827"/>
      <c r="AZ28" s="828" t="s">
        <v>535</v>
      </c>
      <c r="BA28" s="828"/>
      <c r="BB28" s="828"/>
      <c r="BC28" s="828"/>
      <c r="BD28" s="828"/>
      <c r="BE28" s="819"/>
      <c r="BF28" s="819"/>
      <c r="BG28" s="819"/>
      <c r="BH28" s="819"/>
      <c r="BI28" s="820"/>
      <c r="BJ28" s="231"/>
      <c r="BK28" s="231"/>
      <c r="BL28" s="231"/>
      <c r="BM28" s="231"/>
      <c r="BN28" s="231"/>
      <c r="BO28" s="240"/>
      <c r="BP28" s="240"/>
      <c r="BQ28" s="237">
        <v>22</v>
      </c>
      <c r="BR28" s="238"/>
      <c r="BS28" s="772"/>
      <c r="BT28" s="773"/>
      <c r="BU28" s="773"/>
      <c r="BV28" s="773"/>
      <c r="BW28" s="773"/>
      <c r="BX28" s="773"/>
      <c r="BY28" s="773"/>
      <c r="BZ28" s="773"/>
      <c r="CA28" s="773"/>
      <c r="CB28" s="773"/>
      <c r="CC28" s="773"/>
      <c r="CD28" s="773"/>
      <c r="CE28" s="773"/>
      <c r="CF28" s="773"/>
      <c r="CG28" s="774"/>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2"/>
      <c r="DW28" s="773"/>
      <c r="DX28" s="773"/>
      <c r="DY28" s="773"/>
      <c r="DZ28" s="778"/>
      <c r="EA28" s="229"/>
    </row>
    <row r="29" spans="1:131" ht="26.25" customHeight="1" x14ac:dyDescent="0.2">
      <c r="A29" s="241">
        <v>2</v>
      </c>
      <c r="B29" s="779" t="s">
        <v>415</v>
      </c>
      <c r="C29" s="780"/>
      <c r="D29" s="780"/>
      <c r="E29" s="780"/>
      <c r="F29" s="780"/>
      <c r="G29" s="780"/>
      <c r="H29" s="780"/>
      <c r="I29" s="780"/>
      <c r="J29" s="780"/>
      <c r="K29" s="780"/>
      <c r="L29" s="780"/>
      <c r="M29" s="780"/>
      <c r="N29" s="780"/>
      <c r="O29" s="780"/>
      <c r="P29" s="781"/>
      <c r="Q29" s="782">
        <v>36764</v>
      </c>
      <c r="R29" s="783"/>
      <c r="S29" s="783"/>
      <c r="T29" s="783"/>
      <c r="U29" s="783"/>
      <c r="V29" s="783">
        <v>36112</v>
      </c>
      <c r="W29" s="783"/>
      <c r="X29" s="783"/>
      <c r="Y29" s="783"/>
      <c r="Z29" s="783"/>
      <c r="AA29" s="783">
        <v>651</v>
      </c>
      <c r="AB29" s="783"/>
      <c r="AC29" s="783"/>
      <c r="AD29" s="783"/>
      <c r="AE29" s="784"/>
      <c r="AF29" s="785">
        <v>651</v>
      </c>
      <c r="AG29" s="786"/>
      <c r="AH29" s="786"/>
      <c r="AI29" s="786"/>
      <c r="AJ29" s="787"/>
      <c r="AK29" s="833">
        <v>5432</v>
      </c>
      <c r="AL29" s="829"/>
      <c r="AM29" s="829"/>
      <c r="AN29" s="829"/>
      <c r="AO29" s="829"/>
      <c r="AP29" s="829" t="s">
        <v>535</v>
      </c>
      <c r="AQ29" s="829"/>
      <c r="AR29" s="829"/>
      <c r="AS29" s="829"/>
      <c r="AT29" s="829"/>
      <c r="AU29" s="829" t="s">
        <v>535</v>
      </c>
      <c r="AV29" s="829"/>
      <c r="AW29" s="829"/>
      <c r="AX29" s="829"/>
      <c r="AY29" s="829"/>
      <c r="AZ29" s="830" t="s">
        <v>535</v>
      </c>
      <c r="BA29" s="830"/>
      <c r="BB29" s="830"/>
      <c r="BC29" s="830"/>
      <c r="BD29" s="830"/>
      <c r="BE29" s="831"/>
      <c r="BF29" s="831"/>
      <c r="BG29" s="831"/>
      <c r="BH29" s="831"/>
      <c r="BI29" s="832"/>
      <c r="BJ29" s="231"/>
      <c r="BK29" s="231"/>
      <c r="BL29" s="231"/>
      <c r="BM29" s="231"/>
      <c r="BN29" s="231"/>
      <c r="BO29" s="240"/>
      <c r="BP29" s="240"/>
      <c r="BQ29" s="237">
        <v>23</v>
      </c>
      <c r="BR29" s="238"/>
      <c r="BS29" s="772"/>
      <c r="BT29" s="773"/>
      <c r="BU29" s="773"/>
      <c r="BV29" s="773"/>
      <c r="BW29" s="773"/>
      <c r="BX29" s="773"/>
      <c r="BY29" s="773"/>
      <c r="BZ29" s="773"/>
      <c r="CA29" s="773"/>
      <c r="CB29" s="773"/>
      <c r="CC29" s="773"/>
      <c r="CD29" s="773"/>
      <c r="CE29" s="773"/>
      <c r="CF29" s="773"/>
      <c r="CG29" s="774"/>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2"/>
      <c r="DW29" s="773"/>
      <c r="DX29" s="773"/>
      <c r="DY29" s="773"/>
      <c r="DZ29" s="778"/>
      <c r="EA29" s="229"/>
    </row>
    <row r="30" spans="1:131" ht="26.25" customHeight="1" x14ac:dyDescent="0.2">
      <c r="A30" s="241">
        <v>3</v>
      </c>
      <c r="B30" s="779" t="s">
        <v>416</v>
      </c>
      <c r="C30" s="780"/>
      <c r="D30" s="780"/>
      <c r="E30" s="780"/>
      <c r="F30" s="780"/>
      <c r="G30" s="780"/>
      <c r="H30" s="780"/>
      <c r="I30" s="780"/>
      <c r="J30" s="780"/>
      <c r="K30" s="780"/>
      <c r="L30" s="780"/>
      <c r="M30" s="780"/>
      <c r="N30" s="780"/>
      <c r="O30" s="780"/>
      <c r="P30" s="781"/>
      <c r="Q30" s="782">
        <v>6273</v>
      </c>
      <c r="R30" s="783"/>
      <c r="S30" s="783"/>
      <c r="T30" s="783"/>
      <c r="U30" s="783"/>
      <c r="V30" s="783">
        <v>6248</v>
      </c>
      <c r="W30" s="783"/>
      <c r="X30" s="783"/>
      <c r="Y30" s="783"/>
      <c r="Z30" s="783"/>
      <c r="AA30" s="783">
        <v>25</v>
      </c>
      <c r="AB30" s="783"/>
      <c r="AC30" s="783"/>
      <c r="AD30" s="783"/>
      <c r="AE30" s="784"/>
      <c r="AF30" s="785">
        <v>25</v>
      </c>
      <c r="AG30" s="786"/>
      <c r="AH30" s="786"/>
      <c r="AI30" s="786"/>
      <c r="AJ30" s="787"/>
      <c r="AK30" s="833">
        <v>1113</v>
      </c>
      <c r="AL30" s="829"/>
      <c r="AM30" s="829"/>
      <c r="AN30" s="829"/>
      <c r="AO30" s="829"/>
      <c r="AP30" s="829" t="s">
        <v>535</v>
      </c>
      <c r="AQ30" s="829"/>
      <c r="AR30" s="829"/>
      <c r="AS30" s="829"/>
      <c r="AT30" s="829"/>
      <c r="AU30" s="829" t="s">
        <v>535</v>
      </c>
      <c r="AV30" s="829"/>
      <c r="AW30" s="829"/>
      <c r="AX30" s="829"/>
      <c r="AY30" s="829"/>
      <c r="AZ30" s="830" t="s">
        <v>535</v>
      </c>
      <c r="BA30" s="830"/>
      <c r="BB30" s="830"/>
      <c r="BC30" s="830"/>
      <c r="BD30" s="830"/>
      <c r="BE30" s="831"/>
      <c r="BF30" s="831"/>
      <c r="BG30" s="831"/>
      <c r="BH30" s="831"/>
      <c r="BI30" s="832"/>
      <c r="BJ30" s="231"/>
      <c r="BK30" s="231"/>
      <c r="BL30" s="231"/>
      <c r="BM30" s="231"/>
      <c r="BN30" s="231"/>
      <c r="BO30" s="240"/>
      <c r="BP30" s="240"/>
      <c r="BQ30" s="237">
        <v>24</v>
      </c>
      <c r="BR30" s="238"/>
      <c r="BS30" s="772"/>
      <c r="BT30" s="773"/>
      <c r="BU30" s="773"/>
      <c r="BV30" s="773"/>
      <c r="BW30" s="773"/>
      <c r="BX30" s="773"/>
      <c r="BY30" s="773"/>
      <c r="BZ30" s="773"/>
      <c r="CA30" s="773"/>
      <c r="CB30" s="773"/>
      <c r="CC30" s="773"/>
      <c r="CD30" s="773"/>
      <c r="CE30" s="773"/>
      <c r="CF30" s="773"/>
      <c r="CG30" s="774"/>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2"/>
      <c r="DW30" s="773"/>
      <c r="DX30" s="773"/>
      <c r="DY30" s="773"/>
      <c r="DZ30" s="778"/>
      <c r="EA30" s="229"/>
    </row>
    <row r="31" spans="1:131" ht="26.25" customHeight="1" x14ac:dyDescent="0.2">
      <c r="A31" s="241">
        <v>4</v>
      </c>
      <c r="B31" s="779" t="s">
        <v>417</v>
      </c>
      <c r="C31" s="780"/>
      <c r="D31" s="780"/>
      <c r="E31" s="780"/>
      <c r="F31" s="780"/>
      <c r="G31" s="780"/>
      <c r="H31" s="780"/>
      <c r="I31" s="780"/>
      <c r="J31" s="780"/>
      <c r="K31" s="780"/>
      <c r="L31" s="780"/>
      <c r="M31" s="780"/>
      <c r="N31" s="780"/>
      <c r="O31" s="780"/>
      <c r="P31" s="781"/>
      <c r="Q31" s="782">
        <v>27419</v>
      </c>
      <c r="R31" s="783"/>
      <c r="S31" s="783"/>
      <c r="T31" s="783"/>
      <c r="U31" s="783"/>
      <c r="V31" s="783">
        <v>27230</v>
      </c>
      <c r="W31" s="783"/>
      <c r="X31" s="783"/>
      <c r="Y31" s="783"/>
      <c r="Z31" s="783"/>
      <c r="AA31" s="783">
        <v>189</v>
      </c>
      <c r="AB31" s="783"/>
      <c r="AC31" s="783"/>
      <c r="AD31" s="783"/>
      <c r="AE31" s="784"/>
      <c r="AF31" s="785">
        <v>189</v>
      </c>
      <c r="AG31" s="786"/>
      <c r="AH31" s="786"/>
      <c r="AI31" s="786"/>
      <c r="AJ31" s="787"/>
      <c r="AK31" s="833" t="s">
        <v>601</v>
      </c>
      <c r="AL31" s="829"/>
      <c r="AM31" s="829"/>
      <c r="AN31" s="829"/>
      <c r="AO31" s="829"/>
      <c r="AP31" s="829" t="s">
        <v>535</v>
      </c>
      <c r="AQ31" s="829"/>
      <c r="AR31" s="829"/>
      <c r="AS31" s="829"/>
      <c r="AT31" s="829"/>
      <c r="AU31" s="829" t="s">
        <v>535</v>
      </c>
      <c r="AV31" s="829"/>
      <c r="AW31" s="829"/>
      <c r="AX31" s="829"/>
      <c r="AY31" s="829"/>
      <c r="AZ31" s="830" t="s">
        <v>535</v>
      </c>
      <c r="BA31" s="830"/>
      <c r="BB31" s="830"/>
      <c r="BC31" s="830"/>
      <c r="BD31" s="830"/>
      <c r="BE31" s="831"/>
      <c r="BF31" s="831"/>
      <c r="BG31" s="831"/>
      <c r="BH31" s="831"/>
      <c r="BI31" s="832"/>
      <c r="BJ31" s="231"/>
      <c r="BK31" s="231"/>
      <c r="BL31" s="231"/>
      <c r="BM31" s="231"/>
      <c r="BN31" s="231"/>
      <c r="BO31" s="240"/>
      <c r="BP31" s="240"/>
      <c r="BQ31" s="237">
        <v>25</v>
      </c>
      <c r="BR31" s="238"/>
      <c r="BS31" s="772"/>
      <c r="BT31" s="773"/>
      <c r="BU31" s="773"/>
      <c r="BV31" s="773"/>
      <c r="BW31" s="773"/>
      <c r="BX31" s="773"/>
      <c r="BY31" s="773"/>
      <c r="BZ31" s="773"/>
      <c r="CA31" s="773"/>
      <c r="CB31" s="773"/>
      <c r="CC31" s="773"/>
      <c r="CD31" s="773"/>
      <c r="CE31" s="773"/>
      <c r="CF31" s="773"/>
      <c r="CG31" s="774"/>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2"/>
      <c r="DW31" s="773"/>
      <c r="DX31" s="773"/>
      <c r="DY31" s="773"/>
      <c r="DZ31" s="778"/>
      <c r="EA31" s="229"/>
    </row>
    <row r="32" spans="1:131" ht="26.25" customHeight="1" x14ac:dyDescent="0.2">
      <c r="A32" s="241">
        <v>5</v>
      </c>
      <c r="B32" s="779" t="s">
        <v>418</v>
      </c>
      <c r="C32" s="780"/>
      <c r="D32" s="780"/>
      <c r="E32" s="780"/>
      <c r="F32" s="780"/>
      <c r="G32" s="780"/>
      <c r="H32" s="780"/>
      <c r="I32" s="780"/>
      <c r="J32" s="780"/>
      <c r="K32" s="780"/>
      <c r="L32" s="780"/>
      <c r="M32" s="780"/>
      <c r="N32" s="780"/>
      <c r="O32" s="780"/>
      <c r="P32" s="781"/>
      <c r="Q32" s="782">
        <v>123</v>
      </c>
      <c r="R32" s="783"/>
      <c r="S32" s="783"/>
      <c r="T32" s="783"/>
      <c r="U32" s="783"/>
      <c r="V32" s="783">
        <v>120</v>
      </c>
      <c r="W32" s="783"/>
      <c r="X32" s="783"/>
      <c r="Y32" s="783"/>
      <c r="Z32" s="783"/>
      <c r="AA32" s="783">
        <v>3</v>
      </c>
      <c r="AB32" s="783"/>
      <c r="AC32" s="783"/>
      <c r="AD32" s="783"/>
      <c r="AE32" s="784"/>
      <c r="AF32" s="785">
        <v>3</v>
      </c>
      <c r="AG32" s="786"/>
      <c r="AH32" s="786"/>
      <c r="AI32" s="786"/>
      <c r="AJ32" s="787"/>
      <c r="AK32" s="833" t="s">
        <v>601</v>
      </c>
      <c r="AL32" s="829"/>
      <c r="AM32" s="829"/>
      <c r="AN32" s="829"/>
      <c r="AO32" s="829"/>
      <c r="AP32" s="829" t="s">
        <v>535</v>
      </c>
      <c r="AQ32" s="829"/>
      <c r="AR32" s="829"/>
      <c r="AS32" s="829"/>
      <c r="AT32" s="829"/>
      <c r="AU32" s="829" t="s">
        <v>535</v>
      </c>
      <c r="AV32" s="829"/>
      <c r="AW32" s="829"/>
      <c r="AX32" s="829"/>
      <c r="AY32" s="829"/>
      <c r="AZ32" s="830" t="s">
        <v>535</v>
      </c>
      <c r="BA32" s="830"/>
      <c r="BB32" s="830"/>
      <c r="BC32" s="830"/>
      <c r="BD32" s="830"/>
      <c r="BE32" s="831"/>
      <c r="BF32" s="831"/>
      <c r="BG32" s="831"/>
      <c r="BH32" s="831"/>
      <c r="BI32" s="832"/>
      <c r="BJ32" s="231"/>
      <c r="BK32" s="231"/>
      <c r="BL32" s="231"/>
      <c r="BM32" s="231"/>
      <c r="BN32" s="231"/>
      <c r="BO32" s="240"/>
      <c r="BP32" s="240"/>
      <c r="BQ32" s="237">
        <v>26</v>
      </c>
      <c r="BR32" s="238"/>
      <c r="BS32" s="772"/>
      <c r="BT32" s="773"/>
      <c r="BU32" s="773"/>
      <c r="BV32" s="773"/>
      <c r="BW32" s="773"/>
      <c r="BX32" s="773"/>
      <c r="BY32" s="773"/>
      <c r="BZ32" s="773"/>
      <c r="CA32" s="773"/>
      <c r="CB32" s="773"/>
      <c r="CC32" s="773"/>
      <c r="CD32" s="773"/>
      <c r="CE32" s="773"/>
      <c r="CF32" s="773"/>
      <c r="CG32" s="774"/>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2"/>
      <c r="DW32" s="773"/>
      <c r="DX32" s="773"/>
      <c r="DY32" s="773"/>
      <c r="DZ32" s="778"/>
      <c r="EA32" s="229"/>
    </row>
    <row r="33" spans="1:131" ht="26.25" customHeight="1" x14ac:dyDescent="0.2">
      <c r="A33" s="241">
        <v>6</v>
      </c>
      <c r="B33" s="779" t="s">
        <v>419</v>
      </c>
      <c r="C33" s="780"/>
      <c r="D33" s="780"/>
      <c r="E33" s="780"/>
      <c r="F33" s="780"/>
      <c r="G33" s="780"/>
      <c r="H33" s="780"/>
      <c r="I33" s="780"/>
      <c r="J33" s="780"/>
      <c r="K33" s="780"/>
      <c r="L33" s="780"/>
      <c r="M33" s="780"/>
      <c r="N33" s="780"/>
      <c r="O33" s="780"/>
      <c r="P33" s="781"/>
      <c r="Q33" s="782">
        <v>10061</v>
      </c>
      <c r="R33" s="783"/>
      <c r="S33" s="783"/>
      <c r="T33" s="783"/>
      <c r="U33" s="783"/>
      <c r="V33" s="783">
        <v>8742</v>
      </c>
      <c r="W33" s="783"/>
      <c r="X33" s="783"/>
      <c r="Y33" s="783"/>
      <c r="Z33" s="783"/>
      <c r="AA33" s="783">
        <v>1319</v>
      </c>
      <c r="AB33" s="783"/>
      <c r="AC33" s="783"/>
      <c r="AD33" s="783"/>
      <c r="AE33" s="784"/>
      <c r="AF33" s="785">
        <v>10491</v>
      </c>
      <c r="AG33" s="786"/>
      <c r="AH33" s="786"/>
      <c r="AI33" s="786"/>
      <c r="AJ33" s="787"/>
      <c r="AK33" s="833">
        <v>94</v>
      </c>
      <c r="AL33" s="829"/>
      <c r="AM33" s="829"/>
      <c r="AN33" s="829"/>
      <c r="AO33" s="829"/>
      <c r="AP33" s="829">
        <v>22160</v>
      </c>
      <c r="AQ33" s="829"/>
      <c r="AR33" s="829"/>
      <c r="AS33" s="829"/>
      <c r="AT33" s="829"/>
      <c r="AU33" s="829">
        <v>111</v>
      </c>
      <c r="AV33" s="829"/>
      <c r="AW33" s="829"/>
      <c r="AX33" s="829"/>
      <c r="AY33" s="829"/>
      <c r="AZ33" s="830" t="s">
        <v>535</v>
      </c>
      <c r="BA33" s="830"/>
      <c r="BB33" s="830"/>
      <c r="BC33" s="830"/>
      <c r="BD33" s="830"/>
      <c r="BE33" s="831" t="s">
        <v>420</v>
      </c>
      <c r="BF33" s="831"/>
      <c r="BG33" s="831"/>
      <c r="BH33" s="831"/>
      <c r="BI33" s="832"/>
      <c r="BJ33" s="231"/>
      <c r="BK33" s="231"/>
      <c r="BL33" s="231"/>
      <c r="BM33" s="231"/>
      <c r="BN33" s="231"/>
      <c r="BO33" s="240"/>
      <c r="BP33" s="240"/>
      <c r="BQ33" s="237">
        <v>27</v>
      </c>
      <c r="BR33" s="238"/>
      <c r="BS33" s="772"/>
      <c r="BT33" s="773"/>
      <c r="BU33" s="773"/>
      <c r="BV33" s="773"/>
      <c r="BW33" s="773"/>
      <c r="BX33" s="773"/>
      <c r="BY33" s="773"/>
      <c r="BZ33" s="773"/>
      <c r="CA33" s="773"/>
      <c r="CB33" s="773"/>
      <c r="CC33" s="773"/>
      <c r="CD33" s="773"/>
      <c r="CE33" s="773"/>
      <c r="CF33" s="773"/>
      <c r="CG33" s="774"/>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2"/>
      <c r="DW33" s="773"/>
      <c r="DX33" s="773"/>
      <c r="DY33" s="773"/>
      <c r="DZ33" s="778"/>
      <c r="EA33" s="229"/>
    </row>
    <row r="34" spans="1:131" ht="26.25" customHeight="1" x14ac:dyDescent="0.2">
      <c r="A34" s="241">
        <v>7</v>
      </c>
      <c r="B34" s="779" t="s">
        <v>421</v>
      </c>
      <c r="C34" s="780"/>
      <c r="D34" s="780"/>
      <c r="E34" s="780"/>
      <c r="F34" s="780"/>
      <c r="G34" s="780"/>
      <c r="H34" s="780"/>
      <c r="I34" s="780"/>
      <c r="J34" s="780"/>
      <c r="K34" s="780"/>
      <c r="L34" s="780"/>
      <c r="M34" s="780"/>
      <c r="N34" s="780"/>
      <c r="O34" s="780"/>
      <c r="P34" s="781"/>
      <c r="Q34" s="782">
        <v>12682</v>
      </c>
      <c r="R34" s="783"/>
      <c r="S34" s="783"/>
      <c r="T34" s="783"/>
      <c r="U34" s="783"/>
      <c r="V34" s="783">
        <v>12399</v>
      </c>
      <c r="W34" s="783"/>
      <c r="X34" s="783"/>
      <c r="Y34" s="783"/>
      <c r="Z34" s="783"/>
      <c r="AA34" s="783">
        <v>284</v>
      </c>
      <c r="AB34" s="783"/>
      <c r="AC34" s="783"/>
      <c r="AD34" s="783"/>
      <c r="AE34" s="784"/>
      <c r="AF34" s="785">
        <v>2388</v>
      </c>
      <c r="AG34" s="786"/>
      <c r="AH34" s="786"/>
      <c r="AI34" s="786"/>
      <c r="AJ34" s="787"/>
      <c r="AK34" s="833">
        <v>3986</v>
      </c>
      <c r="AL34" s="829"/>
      <c r="AM34" s="829"/>
      <c r="AN34" s="829"/>
      <c r="AO34" s="829"/>
      <c r="AP34" s="829">
        <v>41598</v>
      </c>
      <c r="AQ34" s="829"/>
      <c r="AR34" s="829"/>
      <c r="AS34" s="829"/>
      <c r="AT34" s="829"/>
      <c r="AU34" s="829">
        <v>12646</v>
      </c>
      <c r="AV34" s="829"/>
      <c r="AW34" s="829"/>
      <c r="AX34" s="829"/>
      <c r="AY34" s="829"/>
      <c r="AZ34" s="830" t="s">
        <v>535</v>
      </c>
      <c r="BA34" s="830"/>
      <c r="BB34" s="830"/>
      <c r="BC34" s="830"/>
      <c r="BD34" s="830"/>
      <c r="BE34" s="831" t="s">
        <v>422</v>
      </c>
      <c r="BF34" s="831"/>
      <c r="BG34" s="831"/>
      <c r="BH34" s="831"/>
      <c r="BI34" s="832"/>
      <c r="BJ34" s="231"/>
      <c r="BK34" s="231"/>
      <c r="BL34" s="231"/>
      <c r="BM34" s="231"/>
      <c r="BN34" s="231"/>
      <c r="BO34" s="240"/>
      <c r="BP34" s="240"/>
      <c r="BQ34" s="237">
        <v>28</v>
      </c>
      <c r="BR34" s="238"/>
      <c r="BS34" s="772"/>
      <c r="BT34" s="773"/>
      <c r="BU34" s="773"/>
      <c r="BV34" s="773"/>
      <c r="BW34" s="773"/>
      <c r="BX34" s="773"/>
      <c r="BY34" s="773"/>
      <c r="BZ34" s="773"/>
      <c r="CA34" s="773"/>
      <c r="CB34" s="773"/>
      <c r="CC34" s="773"/>
      <c r="CD34" s="773"/>
      <c r="CE34" s="773"/>
      <c r="CF34" s="773"/>
      <c r="CG34" s="774"/>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2"/>
      <c r="DW34" s="773"/>
      <c r="DX34" s="773"/>
      <c r="DY34" s="773"/>
      <c r="DZ34" s="778"/>
      <c r="EA34" s="229"/>
    </row>
    <row r="35" spans="1:131" ht="26.25" customHeight="1" x14ac:dyDescent="0.2">
      <c r="A35" s="241">
        <v>8</v>
      </c>
      <c r="B35" s="779" t="s">
        <v>423</v>
      </c>
      <c r="C35" s="780"/>
      <c r="D35" s="780"/>
      <c r="E35" s="780"/>
      <c r="F35" s="780"/>
      <c r="G35" s="780"/>
      <c r="H35" s="780"/>
      <c r="I35" s="780"/>
      <c r="J35" s="780"/>
      <c r="K35" s="780"/>
      <c r="L35" s="780"/>
      <c r="M35" s="780"/>
      <c r="N35" s="780"/>
      <c r="O35" s="780"/>
      <c r="P35" s="781"/>
      <c r="Q35" s="782">
        <v>657</v>
      </c>
      <c r="R35" s="783"/>
      <c r="S35" s="783"/>
      <c r="T35" s="783"/>
      <c r="U35" s="783"/>
      <c r="V35" s="783">
        <v>633</v>
      </c>
      <c r="W35" s="783"/>
      <c r="X35" s="783"/>
      <c r="Y35" s="783"/>
      <c r="Z35" s="783"/>
      <c r="AA35" s="783">
        <v>24</v>
      </c>
      <c r="AB35" s="783"/>
      <c r="AC35" s="783"/>
      <c r="AD35" s="783"/>
      <c r="AE35" s="784"/>
      <c r="AF35" s="785">
        <v>1626</v>
      </c>
      <c r="AG35" s="786"/>
      <c r="AH35" s="786"/>
      <c r="AI35" s="786"/>
      <c r="AJ35" s="787"/>
      <c r="AK35" s="833">
        <v>167</v>
      </c>
      <c r="AL35" s="829"/>
      <c r="AM35" s="829"/>
      <c r="AN35" s="829"/>
      <c r="AO35" s="829"/>
      <c r="AP35" s="829">
        <v>0</v>
      </c>
      <c r="AQ35" s="829"/>
      <c r="AR35" s="829"/>
      <c r="AS35" s="829"/>
      <c r="AT35" s="829"/>
      <c r="AU35" s="829">
        <v>1476</v>
      </c>
      <c r="AV35" s="829"/>
      <c r="AW35" s="829"/>
      <c r="AX35" s="829"/>
      <c r="AY35" s="829"/>
      <c r="AZ35" s="830" t="s">
        <v>535</v>
      </c>
      <c r="BA35" s="830"/>
      <c r="BB35" s="830"/>
      <c r="BC35" s="830"/>
      <c r="BD35" s="830"/>
      <c r="BE35" s="831" t="s">
        <v>422</v>
      </c>
      <c r="BF35" s="831"/>
      <c r="BG35" s="831"/>
      <c r="BH35" s="831"/>
      <c r="BI35" s="832"/>
      <c r="BJ35" s="231"/>
      <c r="BK35" s="231"/>
      <c r="BL35" s="231"/>
      <c r="BM35" s="231"/>
      <c r="BN35" s="231"/>
      <c r="BO35" s="240"/>
      <c r="BP35" s="240"/>
      <c r="BQ35" s="237">
        <v>29</v>
      </c>
      <c r="BR35" s="238"/>
      <c r="BS35" s="772"/>
      <c r="BT35" s="773"/>
      <c r="BU35" s="773"/>
      <c r="BV35" s="773"/>
      <c r="BW35" s="773"/>
      <c r="BX35" s="773"/>
      <c r="BY35" s="773"/>
      <c r="BZ35" s="773"/>
      <c r="CA35" s="773"/>
      <c r="CB35" s="773"/>
      <c r="CC35" s="773"/>
      <c r="CD35" s="773"/>
      <c r="CE35" s="773"/>
      <c r="CF35" s="773"/>
      <c r="CG35" s="774"/>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2"/>
      <c r="DW35" s="773"/>
      <c r="DX35" s="773"/>
      <c r="DY35" s="773"/>
      <c r="DZ35" s="778"/>
      <c r="EA35" s="229"/>
    </row>
    <row r="36" spans="1:131" ht="26.25" customHeight="1" x14ac:dyDescent="0.2">
      <c r="A36" s="241">
        <v>9</v>
      </c>
      <c r="B36" s="779"/>
      <c r="C36" s="780"/>
      <c r="D36" s="780"/>
      <c r="E36" s="780"/>
      <c r="F36" s="780"/>
      <c r="G36" s="780"/>
      <c r="H36" s="780"/>
      <c r="I36" s="780"/>
      <c r="J36" s="780"/>
      <c r="K36" s="780"/>
      <c r="L36" s="780"/>
      <c r="M36" s="780"/>
      <c r="N36" s="780"/>
      <c r="O36" s="780"/>
      <c r="P36" s="781"/>
      <c r="Q36" s="782"/>
      <c r="R36" s="783"/>
      <c r="S36" s="783"/>
      <c r="T36" s="783"/>
      <c r="U36" s="783"/>
      <c r="V36" s="783"/>
      <c r="W36" s="783"/>
      <c r="X36" s="783"/>
      <c r="Y36" s="783"/>
      <c r="Z36" s="783"/>
      <c r="AA36" s="783"/>
      <c r="AB36" s="783"/>
      <c r="AC36" s="783"/>
      <c r="AD36" s="783"/>
      <c r="AE36" s="784"/>
      <c r="AF36" s="785"/>
      <c r="AG36" s="786"/>
      <c r="AH36" s="786"/>
      <c r="AI36" s="786"/>
      <c r="AJ36" s="787"/>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1"/>
      <c r="BK36" s="231"/>
      <c r="BL36" s="231"/>
      <c r="BM36" s="231"/>
      <c r="BN36" s="231"/>
      <c r="BO36" s="240"/>
      <c r="BP36" s="240"/>
      <c r="BQ36" s="237">
        <v>30</v>
      </c>
      <c r="BR36" s="238"/>
      <c r="BS36" s="772"/>
      <c r="BT36" s="773"/>
      <c r="BU36" s="773"/>
      <c r="BV36" s="773"/>
      <c r="BW36" s="773"/>
      <c r="BX36" s="773"/>
      <c r="BY36" s="773"/>
      <c r="BZ36" s="773"/>
      <c r="CA36" s="773"/>
      <c r="CB36" s="773"/>
      <c r="CC36" s="773"/>
      <c r="CD36" s="773"/>
      <c r="CE36" s="773"/>
      <c r="CF36" s="773"/>
      <c r="CG36" s="774"/>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2"/>
      <c r="DW36" s="773"/>
      <c r="DX36" s="773"/>
      <c r="DY36" s="773"/>
      <c r="DZ36" s="778"/>
      <c r="EA36" s="229"/>
    </row>
    <row r="37" spans="1:131" ht="26.25" customHeight="1" x14ac:dyDescent="0.2">
      <c r="A37" s="241">
        <v>10</v>
      </c>
      <c r="B37" s="779"/>
      <c r="C37" s="780"/>
      <c r="D37" s="780"/>
      <c r="E37" s="780"/>
      <c r="F37" s="780"/>
      <c r="G37" s="780"/>
      <c r="H37" s="780"/>
      <c r="I37" s="780"/>
      <c r="J37" s="780"/>
      <c r="K37" s="780"/>
      <c r="L37" s="780"/>
      <c r="M37" s="780"/>
      <c r="N37" s="780"/>
      <c r="O37" s="780"/>
      <c r="P37" s="781"/>
      <c r="Q37" s="782"/>
      <c r="R37" s="783"/>
      <c r="S37" s="783"/>
      <c r="T37" s="783"/>
      <c r="U37" s="783"/>
      <c r="V37" s="783"/>
      <c r="W37" s="783"/>
      <c r="X37" s="783"/>
      <c r="Y37" s="783"/>
      <c r="Z37" s="783"/>
      <c r="AA37" s="783"/>
      <c r="AB37" s="783"/>
      <c r="AC37" s="783"/>
      <c r="AD37" s="783"/>
      <c r="AE37" s="784"/>
      <c r="AF37" s="785"/>
      <c r="AG37" s="786"/>
      <c r="AH37" s="786"/>
      <c r="AI37" s="786"/>
      <c r="AJ37" s="787"/>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1"/>
      <c r="BK37" s="231"/>
      <c r="BL37" s="231"/>
      <c r="BM37" s="231"/>
      <c r="BN37" s="231"/>
      <c r="BO37" s="240"/>
      <c r="BP37" s="240"/>
      <c r="BQ37" s="237">
        <v>31</v>
      </c>
      <c r="BR37" s="238"/>
      <c r="BS37" s="772"/>
      <c r="BT37" s="773"/>
      <c r="BU37" s="773"/>
      <c r="BV37" s="773"/>
      <c r="BW37" s="773"/>
      <c r="BX37" s="773"/>
      <c r="BY37" s="773"/>
      <c r="BZ37" s="773"/>
      <c r="CA37" s="773"/>
      <c r="CB37" s="773"/>
      <c r="CC37" s="773"/>
      <c r="CD37" s="773"/>
      <c r="CE37" s="773"/>
      <c r="CF37" s="773"/>
      <c r="CG37" s="774"/>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2"/>
      <c r="DW37" s="773"/>
      <c r="DX37" s="773"/>
      <c r="DY37" s="773"/>
      <c r="DZ37" s="778"/>
      <c r="EA37" s="229"/>
    </row>
    <row r="38" spans="1:131" ht="26.25" customHeight="1" x14ac:dyDescent="0.2">
      <c r="A38" s="241">
        <v>11</v>
      </c>
      <c r="B38" s="779"/>
      <c r="C38" s="780"/>
      <c r="D38" s="780"/>
      <c r="E38" s="780"/>
      <c r="F38" s="780"/>
      <c r="G38" s="780"/>
      <c r="H38" s="780"/>
      <c r="I38" s="780"/>
      <c r="J38" s="780"/>
      <c r="K38" s="780"/>
      <c r="L38" s="780"/>
      <c r="M38" s="780"/>
      <c r="N38" s="780"/>
      <c r="O38" s="780"/>
      <c r="P38" s="781"/>
      <c r="Q38" s="782"/>
      <c r="R38" s="783"/>
      <c r="S38" s="783"/>
      <c r="T38" s="783"/>
      <c r="U38" s="783"/>
      <c r="V38" s="783"/>
      <c r="W38" s="783"/>
      <c r="X38" s="783"/>
      <c r="Y38" s="783"/>
      <c r="Z38" s="783"/>
      <c r="AA38" s="783"/>
      <c r="AB38" s="783"/>
      <c r="AC38" s="783"/>
      <c r="AD38" s="783"/>
      <c r="AE38" s="784"/>
      <c r="AF38" s="785"/>
      <c r="AG38" s="786"/>
      <c r="AH38" s="786"/>
      <c r="AI38" s="786"/>
      <c r="AJ38" s="787"/>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1"/>
      <c r="BK38" s="231"/>
      <c r="BL38" s="231"/>
      <c r="BM38" s="231"/>
      <c r="BN38" s="231"/>
      <c r="BO38" s="240"/>
      <c r="BP38" s="240"/>
      <c r="BQ38" s="237">
        <v>32</v>
      </c>
      <c r="BR38" s="238"/>
      <c r="BS38" s="772"/>
      <c r="BT38" s="773"/>
      <c r="BU38" s="773"/>
      <c r="BV38" s="773"/>
      <c r="BW38" s="773"/>
      <c r="BX38" s="773"/>
      <c r="BY38" s="773"/>
      <c r="BZ38" s="773"/>
      <c r="CA38" s="773"/>
      <c r="CB38" s="773"/>
      <c r="CC38" s="773"/>
      <c r="CD38" s="773"/>
      <c r="CE38" s="773"/>
      <c r="CF38" s="773"/>
      <c r="CG38" s="774"/>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2"/>
      <c r="DW38" s="773"/>
      <c r="DX38" s="773"/>
      <c r="DY38" s="773"/>
      <c r="DZ38" s="778"/>
      <c r="EA38" s="229"/>
    </row>
    <row r="39" spans="1:131" ht="26.25" customHeight="1" x14ac:dyDescent="0.2">
      <c r="A39" s="241">
        <v>12</v>
      </c>
      <c r="B39" s="779"/>
      <c r="C39" s="780"/>
      <c r="D39" s="780"/>
      <c r="E39" s="780"/>
      <c r="F39" s="780"/>
      <c r="G39" s="780"/>
      <c r="H39" s="780"/>
      <c r="I39" s="780"/>
      <c r="J39" s="780"/>
      <c r="K39" s="780"/>
      <c r="L39" s="780"/>
      <c r="M39" s="780"/>
      <c r="N39" s="780"/>
      <c r="O39" s="780"/>
      <c r="P39" s="781"/>
      <c r="Q39" s="782"/>
      <c r="R39" s="783"/>
      <c r="S39" s="783"/>
      <c r="T39" s="783"/>
      <c r="U39" s="783"/>
      <c r="V39" s="783"/>
      <c r="W39" s="783"/>
      <c r="X39" s="783"/>
      <c r="Y39" s="783"/>
      <c r="Z39" s="783"/>
      <c r="AA39" s="783"/>
      <c r="AB39" s="783"/>
      <c r="AC39" s="783"/>
      <c r="AD39" s="783"/>
      <c r="AE39" s="784"/>
      <c r="AF39" s="785"/>
      <c r="AG39" s="786"/>
      <c r="AH39" s="786"/>
      <c r="AI39" s="786"/>
      <c r="AJ39" s="787"/>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1"/>
      <c r="BK39" s="231"/>
      <c r="BL39" s="231"/>
      <c r="BM39" s="231"/>
      <c r="BN39" s="231"/>
      <c r="BO39" s="240"/>
      <c r="BP39" s="240"/>
      <c r="BQ39" s="237">
        <v>33</v>
      </c>
      <c r="BR39" s="238"/>
      <c r="BS39" s="772"/>
      <c r="BT39" s="773"/>
      <c r="BU39" s="773"/>
      <c r="BV39" s="773"/>
      <c r="BW39" s="773"/>
      <c r="BX39" s="773"/>
      <c r="BY39" s="773"/>
      <c r="BZ39" s="773"/>
      <c r="CA39" s="773"/>
      <c r="CB39" s="773"/>
      <c r="CC39" s="773"/>
      <c r="CD39" s="773"/>
      <c r="CE39" s="773"/>
      <c r="CF39" s="773"/>
      <c r="CG39" s="774"/>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2"/>
      <c r="DW39" s="773"/>
      <c r="DX39" s="773"/>
      <c r="DY39" s="773"/>
      <c r="DZ39" s="778"/>
      <c r="EA39" s="229"/>
    </row>
    <row r="40" spans="1:131" ht="26.25" customHeight="1" x14ac:dyDescent="0.2">
      <c r="A40" s="237">
        <v>13</v>
      </c>
      <c r="B40" s="779"/>
      <c r="C40" s="780"/>
      <c r="D40" s="780"/>
      <c r="E40" s="780"/>
      <c r="F40" s="780"/>
      <c r="G40" s="780"/>
      <c r="H40" s="780"/>
      <c r="I40" s="780"/>
      <c r="J40" s="780"/>
      <c r="K40" s="780"/>
      <c r="L40" s="780"/>
      <c r="M40" s="780"/>
      <c r="N40" s="780"/>
      <c r="O40" s="780"/>
      <c r="P40" s="781"/>
      <c r="Q40" s="782"/>
      <c r="R40" s="783"/>
      <c r="S40" s="783"/>
      <c r="T40" s="783"/>
      <c r="U40" s="783"/>
      <c r="V40" s="783"/>
      <c r="W40" s="783"/>
      <c r="X40" s="783"/>
      <c r="Y40" s="783"/>
      <c r="Z40" s="783"/>
      <c r="AA40" s="783"/>
      <c r="AB40" s="783"/>
      <c r="AC40" s="783"/>
      <c r="AD40" s="783"/>
      <c r="AE40" s="784"/>
      <c r="AF40" s="785"/>
      <c r="AG40" s="786"/>
      <c r="AH40" s="786"/>
      <c r="AI40" s="786"/>
      <c r="AJ40" s="787"/>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1"/>
      <c r="BK40" s="231"/>
      <c r="BL40" s="231"/>
      <c r="BM40" s="231"/>
      <c r="BN40" s="231"/>
      <c r="BO40" s="240"/>
      <c r="BP40" s="240"/>
      <c r="BQ40" s="237">
        <v>34</v>
      </c>
      <c r="BR40" s="238"/>
      <c r="BS40" s="772"/>
      <c r="BT40" s="773"/>
      <c r="BU40" s="773"/>
      <c r="BV40" s="773"/>
      <c r="BW40" s="773"/>
      <c r="BX40" s="773"/>
      <c r="BY40" s="773"/>
      <c r="BZ40" s="773"/>
      <c r="CA40" s="773"/>
      <c r="CB40" s="773"/>
      <c r="CC40" s="773"/>
      <c r="CD40" s="773"/>
      <c r="CE40" s="773"/>
      <c r="CF40" s="773"/>
      <c r="CG40" s="774"/>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2"/>
      <c r="DW40" s="773"/>
      <c r="DX40" s="773"/>
      <c r="DY40" s="773"/>
      <c r="DZ40" s="778"/>
      <c r="EA40" s="229"/>
    </row>
    <row r="41" spans="1:131" ht="26.25" customHeight="1" x14ac:dyDescent="0.2">
      <c r="A41" s="237">
        <v>14</v>
      </c>
      <c r="B41" s="779"/>
      <c r="C41" s="780"/>
      <c r="D41" s="780"/>
      <c r="E41" s="780"/>
      <c r="F41" s="780"/>
      <c r="G41" s="780"/>
      <c r="H41" s="780"/>
      <c r="I41" s="780"/>
      <c r="J41" s="780"/>
      <c r="K41" s="780"/>
      <c r="L41" s="780"/>
      <c r="M41" s="780"/>
      <c r="N41" s="780"/>
      <c r="O41" s="780"/>
      <c r="P41" s="781"/>
      <c r="Q41" s="782"/>
      <c r="R41" s="783"/>
      <c r="S41" s="783"/>
      <c r="T41" s="783"/>
      <c r="U41" s="783"/>
      <c r="V41" s="783"/>
      <c r="W41" s="783"/>
      <c r="X41" s="783"/>
      <c r="Y41" s="783"/>
      <c r="Z41" s="783"/>
      <c r="AA41" s="783"/>
      <c r="AB41" s="783"/>
      <c r="AC41" s="783"/>
      <c r="AD41" s="783"/>
      <c r="AE41" s="784"/>
      <c r="AF41" s="785"/>
      <c r="AG41" s="786"/>
      <c r="AH41" s="786"/>
      <c r="AI41" s="786"/>
      <c r="AJ41" s="787"/>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1"/>
      <c r="BK41" s="231"/>
      <c r="BL41" s="231"/>
      <c r="BM41" s="231"/>
      <c r="BN41" s="231"/>
      <c r="BO41" s="240"/>
      <c r="BP41" s="240"/>
      <c r="BQ41" s="237">
        <v>35</v>
      </c>
      <c r="BR41" s="238"/>
      <c r="BS41" s="772"/>
      <c r="BT41" s="773"/>
      <c r="BU41" s="773"/>
      <c r="BV41" s="773"/>
      <c r="BW41" s="773"/>
      <c r="BX41" s="773"/>
      <c r="BY41" s="773"/>
      <c r="BZ41" s="773"/>
      <c r="CA41" s="773"/>
      <c r="CB41" s="773"/>
      <c r="CC41" s="773"/>
      <c r="CD41" s="773"/>
      <c r="CE41" s="773"/>
      <c r="CF41" s="773"/>
      <c r="CG41" s="774"/>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2"/>
      <c r="DW41" s="773"/>
      <c r="DX41" s="773"/>
      <c r="DY41" s="773"/>
      <c r="DZ41" s="778"/>
      <c r="EA41" s="229"/>
    </row>
    <row r="42" spans="1:131" ht="26.25" customHeight="1" x14ac:dyDescent="0.2">
      <c r="A42" s="237">
        <v>15</v>
      </c>
      <c r="B42" s="779"/>
      <c r="C42" s="780"/>
      <c r="D42" s="780"/>
      <c r="E42" s="780"/>
      <c r="F42" s="780"/>
      <c r="G42" s="780"/>
      <c r="H42" s="780"/>
      <c r="I42" s="780"/>
      <c r="J42" s="780"/>
      <c r="K42" s="780"/>
      <c r="L42" s="780"/>
      <c r="M42" s="780"/>
      <c r="N42" s="780"/>
      <c r="O42" s="780"/>
      <c r="P42" s="781"/>
      <c r="Q42" s="782"/>
      <c r="R42" s="783"/>
      <c r="S42" s="783"/>
      <c r="T42" s="783"/>
      <c r="U42" s="783"/>
      <c r="V42" s="783"/>
      <c r="W42" s="783"/>
      <c r="X42" s="783"/>
      <c r="Y42" s="783"/>
      <c r="Z42" s="783"/>
      <c r="AA42" s="783"/>
      <c r="AB42" s="783"/>
      <c r="AC42" s="783"/>
      <c r="AD42" s="783"/>
      <c r="AE42" s="784"/>
      <c r="AF42" s="785"/>
      <c r="AG42" s="786"/>
      <c r="AH42" s="786"/>
      <c r="AI42" s="786"/>
      <c r="AJ42" s="787"/>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1"/>
      <c r="BK42" s="231"/>
      <c r="BL42" s="231"/>
      <c r="BM42" s="231"/>
      <c r="BN42" s="231"/>
      <c r="BO42" s="240"/>
      <c r="BP42" s="240"/>
      <c r="BQ42" s="237">
        <v>36</v>
      </c>
      <c r="BR42" s="238"/>
      <c r="BS42" s="772"/>
      <c r="BT42" s="773"/>
      <c r="BU42" s="773"/>
      <c r="BV42" s="773"/>
      <c r="BW42" s="773"/>
      <c r="BX42" s="773"/>
      <c r="BY42" s="773"/>
      <c r="BZ42" s="773"/>
      <c r="CA42" s="773"/>
      <c r="CB42" s="773"/>
      <c r="CC42" s="773"/>
      <c r="CD42" s="773"/>
      <c r="CE42" s="773"/>
      <c r="CF42" s="773"/>
      <c r="CG42" s="774"/>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2"/>
      <c r="DW42" s="773"/>
      <c r="DX42" s="773"/>
      <c r="DY42" s="773"/>
      <c r="DZ42" s="778"/>
      <c r="EA42" s="229"/>
    </row>
    <row r="43" spans="1:131" ht="26.25" customHeight="1" x14ac:dyDescent="0.2">
      <c r="A43" s="237">
        <v>16</v>
      </c>
      <c r="B43" s="779"/>
      <c r="C43" s="780"/>
      <c r="D43" s="780"/>
      <c r="E43" s="780"/>
      <c r="F43" s="780"/>
      <c r="G43" s="780"/>
      <c r="H43" s="780"/>
      <c r="I43" s="780"/>
      <c r="J43" s="780"/>
      <c r="K43" s="780"/>
      <c r="L43" s="780"/>
      <c r="M43" s="780"/>
      <c r="N43" s="780"/>
      <c r="O43" s="780"/>
      <c r="P43" s="781"/>
      <c r="Q43" s="782"/>
      <c r="R43" s="783"/>
      <c r="S43" s="783"/>
      <c r="T43" s="783"/>
      <c r="U43" s="783"/>
      <c r="V43" s="783"/>
      <c r="W43" s="783"/>
      <c r="X43" s="783"/>
      <c r="Y43" s="783"/>
      <c r="Z43" s="783"/>
      <c r="AA43" s="783"/>
      <c r="AB43" s="783"/>
      <c r="AC43" s="783"/>
      <c r="AD43" s="783"/>
      <c r="AE43" s="784"/>
      <c r="AF43" s="785"/>
      <c r="AG43" s="786"/>
      <c r="AH43" s="786"/>
      <c r="AI43" s="786"/>
      <c r="AJ43" s="787"/>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1"/>
      <c r="BK43" s="231"/>
      <c r="BL43" s="231"/>
      <c r="BM43" s="231"/>
      <c r="BN43" s="231"/>
      <c r="BO43" s="240"/>
      <c r="BP43" s="240"/>
      <c r="BQ43" s="237">
        <v>37</v>
      </c>
      <c r="BR43" s="238"/>
      <c r="BS43" s="772"/>
      <c r="BT43" s="773"/>
      <c r="BU43" s="773"/>
      <c r="BV43" s="773"/>
      <c r="BW43" s="773"/>
      <c r="BX43" s="773"/>
      <c r="BY43" s="773"/>
      <c r="BZ43" s="773"/>
      <c r="CA43" s="773"/>
      <c r="CB43" s="773"/>
      <c r="CC43" s="773"/>
      <c r="CD43" s="773"/>
      <c r="CE43" s="773"/>
      <c r="CF43" s="773"/>
      <c r="CG43" s="774"/>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2"/>
      <c r="DW43" s="773"/>
      <c r="DX43" s="773"/>
      <c r="DY43" s="773"/>
      <c r="DZ43" s="778"/>
      <c r="EA43" s="229"/>
    </row>
    <row r="44" spans="1:131" ht="26.25" customHeight="1" x14ac:dyDescent="0.2">
      <c r="A44" s="237">
        <v>17</v>
      </c>
      <c r="B44" s="779"/>
      <c r="C44" s="780"/>
      <c r="D44" s="780"/>
      <c r="E44" s="780"/>
      <c r="F44" s="780"/>
      <c r="G44" s="780"/>
      <c r="H44" s="780"/>
      <c r="I44" s="780"/>
      <c r="J44" s="780"/>
      <c r="K44" s="780"/>
      <c r="L44" s="780"/>
      <c r="M44" s="780"/>
      <c r="N44" s="780"/>
      <c r="O44" s="780"/>
      <c r="P44" s="781"/>
      <c r="Q44" s="782"/>
      <c r="R44" s="783"/>
      <c r="S44" s="783"/>
      <c r="T44" s="783"/>
      <c r="U44" s="783"/>
      <c r="V44" s="783"/>
      <c r="W44" s="783"/>
      <c r="X44" s="783"/>
      <c r="Y44" s="783"/>
      <c r="Z44" s="783"/>
      <c r="AA44" s="783"/>
      <c r="AB44" s="783"/>
      <c r="AC44" s="783"/>
      <c r="AD44" s="783"/>
      <c r="AE44" s="784"/>
      <c r="AF44" s="785"/>
      <c r="AG44" s="786"/>
      <c r="AH44" s="786"/>
      <c r="AI44" s="786"/>
      <c r="AJ44" s="787"/>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1"/>
      <c r="BK44" s="231"/>
      <c r="BL44" s="231"/>
      <c r="BM44" s="231"/>
      <c r="BN44" s="231"/>
      <c r="BO44" s="240"/>
      <c r="BP44" s="240"/>
      <c r="BQ44" s="237">
        <v>38</v>
      </c>
      <c r="BR44" s="238"/>
      <c r="BS44" s="772"/>
      <c r="BT44" s="773"/>
      <c r="BU44" s="773"/>
      <c r="BV44" s="773"/>
      <c r="BW44" s="773"/>
      <c r="BX44" s="773"/>
      <c r="BY44" s="773"/>
      <c r="BZ44" s="773"/>
      <c r="CA44" s="773"/>
      <c r="CB44" s="773"/>
      <c r="CC44" s="773"/>
      <c r="CD44" s="773"/>
      <c r="CE44" s="773"/>
      <c r="CF44" s="773"/>
      <c r="CG44" s="774"/>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2"/>
      <c r="DW44" s="773"/>
      <c r="DX44" s="773"/>
      <c r="DY44" s="773"/>
      <c r="DZ44" s="778"/>
      <c r="EA44" s="229"/>
    </row>
    <row r="45" spans="1:131" ht="26.25" customHeight="1" x14ac:dyDescent="0.2">
      <c r="A45" s="237">
        <v>18</v>
      </c>
      <c r="B45" s="779"/>
      <c r="C45" s="780"/>
      <c r="D45" s="780"/>
      <c r="E45" s="780"/>
      <c r="F45" s="780"/>
      <c r="G45" s="780"/>
      <c r="H45" s="780"/>
      <c r="I45" s="780"/>
      <c r="J45" s="780"/>
      <c r="K45" s="780"/>
      <c r="L45" s="780"/>
      <c r="M45" s="780"/>
      <c r="N45" s="780"/>
      <c r="O45" s="780"/>
      <c r="P45" s="781"/>
      <c r="Q45" s="782"/>
      <c r="R45" s="783"/>
      <c r="S45" s="783"/>
      <c r="T45" s="783"/>
      <c r="U45" s="783"/>
      <c r="V45" s="783"/>
      <c r="W45" s="783"/>
      <c r="X45" s="783"/>
      <c r="Y45" s="783"/>
      <c r="Z45" s="783"/>
      <c r="AA45" s="783"/>
      <c r="AB45" s="783"/>
      <c r="AC45" s="783"/>
      <c r="AD45" s="783"/>
      <c r="AE45" s="784"/>
      <c r="AF45" s="785"/>
      <c r="AG45" s="786"/>
      <c r="AH45" s="786"/>
      <c r="AI45" s="786"/>
      <c r="AJ45" s="787"/>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1"/>
      <c r="BK45" s="231"/>
      <c r="BL45" s="231"/>
      <c r="BM45" s="231"/>
      <c r="BN45" s="231"/>
      <c r="BO45" s="240"/>
      <c r="BP45" s="240"/>
      <c r="BQ45" s="237">
        <v>39</v>
      </c>
      <c r="BR45" s="238"/>
      <c r="BS45" s="772"/>
      <c r="BT45" s="773"/>
      <c r="BU45" s="773"/>
      <c r="BV45" s="773"/>
      <c r="BW45" s="773"/>
      <c r="BX45" s="773"/>
      <c r="BY45" s="773"/>
      <c r="BZ45" s="773"/>
      <c r="CA45" s="773"/>
      <c r="CB45" s="773"/>
      <c r="CC45" s="773"/>
      <c r="CD45" s="773"/>
      <c r="CE45" s="773"/>
      <c r="CF45" s="773"/>
      <c r="CG45" s="774"/>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2"/>
      <c r="DW45" s="773"/>
      <c r="DX45" s="773"/>
      <c r="DY45" s="773"/>
      <c r="DZ45" s="778"/>
      <c r="EA45" s="229"/>
    </row>
    <row r="46" spans="1:131" ht="26.25" customHeight="1" x14ac:dyDescent="0.2">
      <c r="A46" s="237">
        <v>19</v>
      </c>
      <c r="B46" s="779"/>
      <c r="C46" s="780"/>
      <c r="D46" s="780"/>
      <c r="E46" s="780"/>
      <c r="F46" s="780"/>
      <c r="G46" s="780"/>
      <c r="H46" s="780"/>
      <c r="I46" s="780"/>
      <c r="J46" s="780"/>
      <c r="K46" s="780"/>
      <c r="L46" s="780"/>
      <c r="M46" s="780"/>
      <c r="N46" s="780"/>
      <c r="O46" s="780"/>
      <c r="P46" s="781"/>
      <c r="Q46" s="782"/>
      <c r="R46" s="783"/>
      <c r="S46" s="783"/>
      <c r="T46" s="783"/>
      <c r="U46" s="783"/>
      <c r="V46" s="783"/>
      <c r="W46" s="783"/>
      <c r="X46" s="783"/>
      <c r="Y46" s="783"/>
      <c r="Z46" s="783"/>
      <c r="AA46" s="783"/>
      <c r="AB46" s="783"/>
      <c r="AC46" s="783"/>
      <c r="AD46" s="783"/>
      <c r="AE46" s="784"/>
      <c r="AF46" s="785"/>
      <c r="AG46" s="786"/>
      <c r="AH46" s="786"/>
      <c r="AI46" s="786"/>
      <c r="AJ46" s="787"/>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1"/>
      <c r="BK46" s="231"/>
      <c r="BL46" s="231"/>
      <c r="BM46" s="231"/>
      <c r="BN46" s="231"/>
      <c r="BO46" s="240"/>
      <c r="BP46" s="240"/>
      <c r="BQ46" s="237">
        <v>40</v>
      </c>
      <c r="BR46" s="238"/>
      <c r="BS46" s="772"/>
      <c r="BT46" s="773"/>
      <c r="BU46" s="773"/>
      <c r="BV46" s="773"/>
      <c r="BW46" s="773"/>
      <c r="BX46" s="773"/>
      <c r="BY46" s="773"/>
      <c r="BZ46" s="773"/>
      <c r="CA46" s="773"/>
      <c r="CB46" s="773"/>
      <c r="CC46" s="773"/>
      <c r="CD46" s="773"/>
      <c r="CE46" s="773"/>
      <c r="CF46" s="773"/>
      <c r="CG46" s="774"/>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2"/>
      <c r="DW46" s="773"/>
      <c r="DX46" s="773"/>
      <c r="DY46" s="773"/>
      <c r="DZ46" s="778"/>
      <c r="EA46" s="229"/>
    </row>
    <row r="47" spans="1:131" ht="26.25" customHeight="1" x14ac:dyDescent="0.2">
      <c r="A47" s="237">
        <v>20</v>
      </c>
      <c r="B47" s="779"/>
      <c r="C47" s="780"/>
      <c r="D47" s="780"/>
      <c r="E47" s="780"/>
      <c r="F47" s="780"/>
      <c r="G47" s="780"/>
      <c r="H47" s="780"/>
      <c r="I47" s="780"/>
      <c r="J47" s="780"/>
      <c r="K47" s="780"/>
      <c r="L47" s="780"/>
      <c r="M47" s="780"/>
      <c r="N47" s="780"/>
      <c r="O47" s="780"/>
      <c r="P47" s="781"/>
      <c r="Q47" s="782"/>
      <c r="R47" s="783"/>
      <c r="S47" s="783"/>
      <c r="T47" s="783"/>
      <c r="U47" s="783"/>
      <c r="V47" s="783"/>
      <c r="W47" s="783"/>
      <c r="X47" s="783"/>
      <c r="Y47" s="783"/>
      <c r="Z47" s="783"/>
      <c r="AA47" s="783"/>
      <c r="AB47" s="783"/>
      <c r="AC47" s="783"/>
      <c r="AD47" s="783"/>
      <c r="AE47" s="784"/>
      <c r="AF47" s="785"/>
      <c r="AG47" s="786"/>
      <c r="AH47" s="786"/>
      <c r="AI47" s="786"/>
      <c r="AJ47" s="787"/>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1"/>
      <c r="BK47" s="231"/>
      <c r="BL47" s="231"/>
      <c r="BM47" s="231"/>
      <c r="BN47" s="231"/>
      <c r="BO47" s="240"/>
      <c r="BP47" s="240"/>
      <c r="BQ47" s="237">
        <v>41</v>
      </c>
      <c r="BR47" s="238"/>
      <c r="BS47" s="772"/>
      <c r="BT47" s="773"/>
      <c r="BU47" s="773"/>
      <c r="BV47" s="773"/>
      <c r="BW47" s="773"/>
      <c r="BX47" s="773"/>
      <c r="BY47" s="773"/>
      <c r="BZ47" s="773"/>
      <c r="CA47" s="773"/>
      <c r="CB47" s="773"/>
      <c r="CC47" s="773"/>
      <c r="CD47" s="773"/>
      <c r="CE47" s="773"/>
      <c r="CF47" s="773"/>
      <c r="CG47" s="774"/>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2"/>
      <c r="DW47" s="773"/>
      <c r="DX47" s="773"/>
      <c r="DY47" s="773"/>
      <c r="DZ47" s="778"/>
      <c r="EA47" s="229"/>
    </row>
    <row r="48" spans="1:131" ht="26.25" customHeight="1" x14ac:dyDescent="0.2">
      <c r="A48" s="237">
        <v>21</v>
      </c>
      <c r="B48" s="779"/>
      <c r="C48" s="780"/>
      <c r="D48" s="780"/>
      <c r="E48" s="780"/>
      <c r="F48" s="780"/>
      <c r="G48" s="780"/>
      <c r="H48" s="780"/>
      <c r="I48" s="780"/>
      <c r="J48" s="780"/>
      <c r="K48" s="780"/>
      <c r="L48" s="780"/>
      <c r="M48" s="780"/>
      <c r="N48" s="780"/>
      <c r="O48" s="780"/>
      <c r="P48" s="781"/>
      <c r="Q48" s="782"/>
      <c r="R48" s="783"/>
      <c r="S48" s="783"/>
      <c r="T48" s="783"/>
      <c r="U48" s="783"/>
      <c r="V48" s="783"/>
      <c r="W48" s="783"/>
      <c r="X48" s="783"/>
      <c r="Y48" s="783"/>
      <c r="Z48" s="783"/>
      <c r="AA48" s="783"/>
      <c r="AB48" s="783"/>
      <c r="AC48" s="783"/>
      <c r="AD48" s="783"/>
      <c r="AE48" s="784"/>
      <c r="AF48" s="785"/>
      <c r="AG48" s="786"/>
      <c r="AH48" s="786"/>
      <c r="AI48" s="786"/>
      <c r="AJ48" s="787"/>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1"/>
      <c r="BK48" s="231"/>
      <c r="BL48" s="231"/>
      <c r="BM48" s="231"/>
      <c r="BN48" s="231"/>
      <c r="BO48" s="240"/>
      <c r="BP48" s="240"/>
      <c r="BQ48" s="237">
        <v>42</v>
      </c>
      <c r="BR48" s="238"/>
      <c r="BS48" s="772"/>
      <c r="BT48" s="773"/>
      <c r="BU48" s="773"/>
      <c r="BV48" s="773"/>
      <c r="BW48" s="773"/>
      <c r="BX48" s="773"/>
      <c r="BY48" s="773"/>
      <c r="BZ48" s="773"/>
      <c r="CA48" s="773"/>
      <c r="CB48" s="773"/>
      <c r="CC48" s="773"/>
      <c r="CD48" s="773"/>
      <c r="CE48" s="773"/>
      <c r="CF48" s="773"/>
      <c r="CG48" s="774"/>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2"/>
      <c r="DW48" s="773"/>
      <c r="DX48" s="773"/>
      <c r="DY48" s="773"/>
      <c r="DZ48" s="778"/>
      <c r="EA48" s="229"/>
    </row>
    <row r="49" spans="1:131" ht="26.25" customHeight="1" x14ac:dyDescent="0.2">
      <c r="A49" s="237">
        <v>22</v>
      </c>
      <c r="B49" s="779"/>
      <c r="C49" s="780"/>
      <c r="D49" s="780"/>
      <c r="E49" s="780"/>
      <c r="F49" s="780"/>
      <c r="G49" s="780"/>
      <c r="H49" s="780"/>
      <c r="I49" s="780"/>
      <c r="J49" s="780"/>
      <c r="K49" s="780"/>
      <c r="L49" s="780"/>
      <c r="M49" s="780"/>
      <c r="N49" s="780"/>
      <c r="O49" s="780"/>
      <c r="P49" s="781"/>
      <c r="Q49" s="782"/>
      <c r="R49" s="783"/>
      <c r="S49" s="783"/>
      <c r="T49" s="783"/>
      <c r="U49" s="783"/>
      <c r="V49" s="783"/>
      <c r="W49" s="783"/>
      <c r="X49" s="783"/>
      <c r="Y49" s="783"/>
      <c r="Z49" s="783"/>
      <c r="AA49" s="783"/>
      <c r="AB49" s="783"/>
      <c r="AC49" s="783"/>
      <c r="AD49" s="783"/>
      <c r="AE49" s="784"/>
      <c r="AF49" s="785"/>
      <c r="AG49" s="786"/>
      <c r="AH49" s="786"/>
      <c r="AI49" s="786"/>
      <c r="AJ49" s="787"/>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1"/>
      <c r="BK49" s="231"/>
      <c r="BL49" s="231"/>
      <c r="BM49" s="231"/>
      <c r="BN49" s="231"/>
      <c r="BO49" s="240"/>
      <c r="BP49" s="240"/>
      <c r="BQ49" s="237">
        <v>43</v>
      </c>
      <c r="BR49" s="238"/>
      <c r="BS49" s="772"/>
      <c r="BT49" s="773"/>
      <c r="BU49" s="773"/>
      <c r="BV49" s="773"/>
      <c r="BW49" s="773"/>
      <c r="BX49" s="773"/>
      <c r="BY49" s="773"/>
      <c r="BZ49" s="773"/>
      <c r="CA49" s="773"/>
      <c r="CB49" s="773"/>
      <c r="CC49" s="773"/>
      <c r="CD49" s="773"/>
      <c r="CE49" s="773"/>
      <c r="CF49" s="773"/>
      <c r="CG49" s="774"/>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2"/>
      <c r="DW49" s="773"/>
      <c r="DX49" s="773"/>
      <c r="DY49" s="773"/>
      <c r="DZ49" s="778"/>
      <c r="EA49" s="229"/>
    </row>
    <row r="50" spans="1:131" ht="26.25" customHeight="1" x14ac:dyDescent="0.2">
      <c r="A50" s="237">
        <v>23</v>
      </c>
      <c r="B50" s="779"/>
      <c r="C50" s="780"/>
      <c r="D50" s="780"/>
      <c r="E50" s="780"/>
      <c r="F50" s="780"/>
      <c r="G50" s="780"/>
      <c r="H50" s="780"/>
      <c r="I50" s="780"/>
      <c r="J50" s="780"/>
      <c r="K50" s="780"/>
      <c r="L50" s="780"/>
      <c r="M50" s="780"/>
      <c r="N50" s="780"/>
      <c r="O50" s="780"/>
      <c r="P50" s="781"/>
      <c r="Q50" s="834"/>
      <c r="R50" s="835"/>
      <c r="S50" s="835"/>
      <c r="T50" s="835"/>
      <c r="U50" s="835"/>
      <c r="V50" s="835"/>
      <c r="W50" s="835"/>
      <c r="X50" s="835"/>
      <c r="Y50" s="835"/>
      <c r="Z50" s="835"/>
      <c r="AA50" s="835"/>
      <c r="AB50" s="835"/>
      <c r="AC50" s="835"/>
      <c r="AD50" s="835"/>
      <c r="AE50" s="836"/>
      <c r="AF50" s="785"/>
      <c r="AG50" s="786"/>
      <c r="AH50" s="786"/>
      <c r="AI50" s="786"/>
      <c r="AJ50" s="787"/>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1"/>
      <c r="BK50" s="231"/>
      <c r="BL50" s="231"/>
      <c r="BM50" s="231"/>
      <c r="BN50" s="231"/>
      <c r="BO50" s="240"/>
      <c r="BP50" s="240"/>
      <c r="BQ50" s="237">
        <v>44</v>
      </c>
      <c r="BR50" s="238"/>
      <c r="BS50" s="772"/>
      <c r="BT50" s="773"/>
      <c r="BU50" s="773"/>
      <c r="BV50" s="773"/>
      <c r="BW50" s="773"/>
      <c r="BX50" s="773"/>
      <c r="BY50" s="773"/>
      <c r="BZ50" s="773"/>
      <c r="CA50" s="773"/>
      <c r="CB50" s="773"/>
      <c r="CC50" s="773"/>
      <c r="CD50" s="773"/>
      <c r="CE50" s="773"/>
      <c r="CF50" s="773"/>
      <c r="CG50" s="774"/>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2"/>
      <c r="DW50" s="773"/>
      <c r="DX50" s="773"/>
      <c r="DY50" s="773"/>
      <c r="DZ50" s="778"/>
      <c r="EA50" s="229"/>
    </row>
    <row r="51" spans="1:131" ht="26.25" customHeight="1" x14ac:dyDescent="0.2">
      <c r="A51" s="237">
        <v>24</v>
      </c>
      <c r="B51" s="779"/>
      <c r="C51" s="780"/>
      <c r="D51" s="780"/>
      <c r="E51" s="780"/>
      <c r="F51" s="780"/>
      <c r="G51" s="780"/>
      <c r="H51" s="780"/>
      <c r="I51" s="780"/>
      <c r="J51" s="780"/>
      <c r="K51" s="780"/>
      <c r="L51" s="780"/>
      <c r="M51" s="780"/>
      <c r="N51" s="780"/>
      <c r="O51" s="780"/>
      <c r="P51" s="781"/>
      <c r="Q51" s="834"/>
      <c r="R51" s="835"/>
      <c r="S51" s="835"/>
      <c r="T51" s="835"/>
      <c r="U51" s="835"/>
      <c r="V51" s="835"/>
      <c r="W51" s="835"/>
      <c r="X51" s="835"/>
      <c r="Y51" s="835"/>
      <c r="Z51" s="835"/>
      <c r="AA51" s="835"/>
      <c r="AB51" s="835"/>
      <c r="AC51" s="835"/>
      <c r="AD51" s="835"/>
      <c r="AE51" s="836"/>
      <c r="AF51" s="785"/>
      <c r="AG51" s="786"/>
      <c r="AH51" s="786"/>
      <c r="AI51" s="786"/>
      <c r="AJ51" s="787"/>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1"/>
      <c r="BK51" s="231"/>
      <c r="BL51" s="231"/>
      <c r="BM51" s="231"/>
      <c r="BN51" s="231"/>
      <c r="BO51" s="240"/>
      <c r="BP51" s="240"/>
      <c r="BQ51" s="237">
        <v>45</v>
      </c>
      <c r="BR51" s="238"/>
      <c r="BS51" s="772"/>
      <c r="BT51" s="773"/>
      <c r="BU51" s="773"/>
      <c r="BV51" s="773"/>
      <c r="BW51" s="773"/>
      <c r="BX51" s="773"/>
      <c r="BY51" s="773"/>
      <c r="BZ51" s="773"/>
      <c r="CA51" s="773"/>
      <c r="CB51" s="773"/>
      <c r="CC51" s="773"/>
      <c r="CD51" s="773"/>
      <c r="CE51" s="773"/>
      <c r="CF51" s="773"/>
      <c r="CG51" s="774"/>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2"/>
      <c r="DW51" s="773"/>
      <c r="DX51" s="773"/>
      <c r="DY51" s="773"/>
      <c r="DZ51" s="778"/>
      <c r="EA51" s="229"/>
    </row>
    <row r="52" spans="1:131" ht="26.25" customHeight="1" x14ac:dyDescent="0.2">
      <c r="A52" s="237">
        <v>25</v>
      </c>
      <c r="B52" s="779"/>
      <c r="C52" s="780"/>
      <c r="D52" s="780"/>
      <c r="E52" s="780"/>
      <c r="F52" s="780"/>
      <c r="G52" s="780"/>
      <c r="H52" s="780"/>
      <c r="I52" s="780"/>
      <c r="J52" s="780"/>
      <c r="K52" s="780"/>
      <c r="L52" s="780"/>
      <c r="M52" s="780"/>
      <c r="N52" s="780"/>
      <c r="O52" s="780"/>
      <c r="P52" s="781"/>
      <c r="Q52" s="834"/>
      <c r="R52" s="835"/>
      <c r="S52" s="835"/>
      <c r="T52" s="835"/>
      <c r="U52" s="835"/>
      <c r="V52" s="835"/>
      <c r="W52" s="835"/>
      <c r="X52" s="835"/>
      <c r="Y52" s="835"/>
      <c r="Z52" s="835"/>
      <c r="AA52" s="835"/>
      <c r="AB52" s="835"/>
      <c r="AC52" s="835"/>
      <c r="AD52" s="835"/>
      <c r="AE52" s="836"/>
      <c r="AF52" s="785"/>
      <c r="AG52" s="786"/>
      <c r="AH52" s="786"/>
      <c r="AI52" s="786"/>
      <c r="AJ52" s="787"/>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1"/>
      <c r="BK52" s="231"/>
      <c r="BL52" s="231"/>
      <c r="BM52" s="231"/>
      <c r="BN52" s="231"/>
      <c r="BO52" s="240"/>
      <c r="BP52" s="240"/>
      <c r="BQ52" s="237">
        <v>46</v>
      </c>
      <c r="BR52" s="238"/>
      <c r="BS52" s="772"/>
      <c r="BT52" s="773"/>
      <c r="BU52" s="773"/>
      <c r="BV52" s="773"/>
      <c r="BW52" s="773"/>
      <c r="BX52" s="773"/>
      <c r="BY52" s="773"/>
      <c r="BZ52" s="773"/>
      <c r="CA52" s="773"/>
      <c r="CB52" s="773"/>
      <c r="CC52" s="773"/>
      <c r="CD52" s="773"/>
      <c r="CE52" s="773"/>
      <c r="CF52" s="773"/>
      <c r="CG52" s="774"/>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2"/>
      <c r="DW52" s="773"/>
      <c r="DX52" s="773"/>
      <c r="DY52" s="773"/>
      <c r="DZ52" s="778"/>
      <c r="EA52" s="229"/>
    </row>
    <row r="53" spans="1:131" ht="26.25" customHeight="1" x14ac:dyDescent="0.2">
      <c r="A53" s="237">
        <v>26</v>
      </c>
      <c r="B53" s="779"/>
      <c r="C53" s="780"/>
      <c r="D53" s="780"/>
      <c r="E53" s="780"/>
      <c r="F53" s="780"/>
      <c r="G53" s="780"/>
      <c r="H53" s="780"/>
      <c r="I53" s="780"/>
      <c r="J53" s="780"/>
      <c r="K53" s="780"/>
      <c r="L53" s="780"/>
      <c r="M53" s="780"/>
      <c r="N53" s="780"/>
      <c r="O53" s="780"/>
      <c r="P53" s="781"/>
      <c r="Q53" s="834"/>
      <c r="R53" s="835"/>
      <c r="S53" s="835"/>
      <c r="T53" s="835"/>
      <c r="U53" s="835"/>
      <c r="V53" s="835"/>
      <c r="W53" s="835"/>
      <c r="X53" s="835"/>
      <c r="Y53" s="835"/>
      <c r="Z53" s="835"/>
      <c r="AA53" s="835"/>
      <c r="AB53" s="835"/>
      <c r="AC53" s="835"/>
      <c r="AD53" s="835"/>
      <c r="AE53" s="836"/>
      <c r="AF53" s="785"/>
      <c r="AG53" s="786"/>
      <c r="AH53" s="786"/>
      <c r="AI53" s="786"/>
      <c r="AJ53" s="787"/>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1"/>
      <c r="BK53" s="231"/>
      <c r="BL53" s="231"/>
      <c r="BM53" s="231"/>
      <c r="BN53" s="231"/>
      <c r="BO53" s="240"/>
      <c r="BP53" s="240"/>
      <c r="BQ53" s="237">
        <v>47</v>
      </c>
      <c r="BR53" s="238"/>
      <c r="BS53" s="772"/>
      <c r="BT53" s="773"/>
      <c r="BU53" s="773"/>
      <c r="BV53" s="773"/>
      <c r="BW53" s="773"/>
      <c r="BX53" s="773"/>
      <c r="BY53" s="773"/>
      <c r="BZ53" s="773"/>
      <c r="CA53" s="773"/>
      <c r="CB53" s="773"/>
      <c r="CC53" s="773"/>
      <c r="CD53" s="773"/>
      <c r="CE53" s="773"/>
      <c r="CF53" s="773"/>
      <c r="CG53" s="774"/>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2"/>
      <c r="DW53" s="773"/>
      <c r="DX53" s="773"/>
      <c r="DY53" s="773"/>
      <c r="DZ53" s="778"/>
      <c r="EA53" s="229"/>
    </row>
    <row r="54" spans="1:131" ht="26.25" customHeight="1" x14ac:dyDescent="0.2">
      <c r="A54" s="237">
        <v>27</v>
      </c>
      <c r="B54" s="779"/>
      <c r="C54" s="780"/>
      <c r="D54" s="780"/>
      <c r="E54" s="780"/>
      <c r="F54" s="780"/>
      <c r="G54" s="780"/>
      <c r="H54" s="780"/>
      <c r="I54" s="780"/>
      <c r="J54" s="780"/>
      <c r="K54" s="780"/>
      <c r="L54" s="780"/>
      <c r="M54" s="780"/>
      <c r="N54" s="780"/>
      <c r="O54" s="780"/>
      <c r="P54" s="781"/>
      <c r="Q54" s="834"/>
      <c r="R54" s="835"/>
      <c r="S54" s="835"/>
      <c r="T54" s="835"/>
      <c r="U54" s="835"/>
      <c r="V54" s="835"/>
      <c r="W54" s="835"/>
      <c r="X54" s="835"/>
      <c r="Y54" s="835"/>
      <c r="Z54" s="835"/>
      <c r="AA54" s="835"/>
      <c r="AB54" s="835"/>
      <c r="AC54" s="835"/>
      <c r="AD54" s="835"/>
      <c r="AE54" s="836"/>
      <c r="AF54" s="785"/>
      <c r="AG54" s="786"/>
      <c r="AH54" s="786"/>
      <c r="AI54" s="786"/>
      <c r="AJ54" s="787"/>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1"/>
      <c r="BK54" s="231"/>
      <c r="BL54" s="231"/>
      <c r="BM54" s="231"/>
      <c r="BN54" s="231"/>
      <c r="BO54" s="240"/>
      <c r="BP54" s="240"/>
      <c r="BQ54" s="237">
        <v>48</v>
      </c>
      <c r="BR54" s="238"/>
      <c r="BS54" s="772"/>
      <c r="BT54" s="773"/>
      <c r="BU54" s="773"/>
      <c r="BV54" s="773"/>
      <c r="BW54" s="773"/>
      <c r="BX54" s="773"/>
      <c r="BY54" s="773"/>
      <c r="BZ54" s="773"/>
      <c r="CA54" s="773"/>
      <c r="CB54" s="773"/>
      <c r="CC54" s="773"/>
      <c r="CD54" s="773"/>
      <c r="CE54" s="773"/>
      <c r="CF54" s="773"/>
      <c r="CG54" s="774"/>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2"/>
      <c r="DW54" s="773"/>
      <c r="DX54" s="773"/>
      <c r="DY54" s="773"/>
      <c r="DZ54" s="778"/>
      <c r="EA54" s="229"/>
    </row>
    <row r="55" spans="1:131" ht="26.25" customHeight="1" x14ac:dyDescent="0.2">
      <c r="A55" s="237">
        <v>28</v>
      </c>
      <c r="B55" s="779"/>
      <c r="C55" s="780"/>
      <c r="D55" s="780"/>
      <c r="E55" s="780"/>
      <c r="F55" s="780"/>
      <c r="G55" s="780"/>
      <c r="H55" s="780"/>
      <c r="I55" s="780"/>
      <c r="J55" s="780"/>
      <c r="K55" s="780"/>
      <c r="L55" s="780"/>
      <c r="M55" s="780"/>
      <c r="N55" s="780"/>
      <c r="O55" s="780"/>
      <c r="P55" s="781"/>
      <c r="Q55" s="834"/>
      <c r="R55" s="835"/>
      <c r="S55" s="835"/>
      <c r="T55" s="835"/>
      <c r="U55" s="835"/>
      <c r="V55" s="835"/>
      <c r="W55" s="835"/>
      <c r="X55" s="835"/>
      <c r="Y55" s="835"/>
      <c r="Z55" s="835"/>
      <c r="AA55" s="835"/>
      <c r="AB55" s="835"/>
      <c r="AC55" s="835"/>
      <c r="AD55" s="835"/>
      <c r="AE55" s="836"/>
      <c r="AF55" s="785"/>
      <c r="AG55" s="786"/>
      <c r="AH55" s="786"/>
      <c r="AI55" s="786"/>
      <c r="AJ55" s="787"/>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1"/>
      <c r="BK55" s="231"/>
      <c r="BL55" s="231"/>
      <c r="BM55" s="231"/>
      <c r="BN55" s="231"/>
      <c r="BO55" s="240"/>
      <c r="BP55" s="240"/>
      <c r="BQ55" s="237">
        <v>49</v>
      </c>
      <c r="BR55" s="238"/>
      <c r="BS55" s="772"/>
      <c r="BT55" s="773"/>
      <c r="BU55" s="773"/>
      <c r="BV55" s="773"/>
      <c r="BW55" s="773"/>
      <c r="BX55" s="773"/>
      <c r="BY55" s="773"/>
      <c r="BZ55" s="773"/>
      <c r="CA55" s="773"/>
      <c r="CB55" s="773"/>
      <c r="CC55" s="773"/>
      <c r="CD55" s="773"/>
      <c r="CE55" s="773"/>
      <c r="CF55" s="773"/>
      <c r="CG55" s="774"/>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2"/>
      <c r="DW55" s="773"/>
      <c r="DX55" s="773"/>
      <c r="DY55" s="773"/>
      <c r="DZ55" s="778"/>
      <c r="EA55" s="229"/>
    </row>
    <row r="56" spans="1:131" ht="26.25" customHeight="1" x14ac:dyDescent="0.2">
      <c r="A56" s="237">
        <v>29</v>
      </c>
      <c r="B56" s="779"/>
      <c r="C56" s="780"/>
      <c r="D56" s="780"/>
      <c r="E56" s="780"/>
      <c r="F56" s="780"/>
      <c r="G56" s="780"/>
      <c r="H56" s="780"/>
      <c r="I56" s="780"/>
      <c r="J56" s="780"/>
      <c r="K56" s="780"/>
      <c r="L56" s="780"/>
      <c r="M56" s="780"/>
      <c r="N56" s="780"/>
      <c r="O56" s="780"/>
      <c r="P56" s="781"/>
      <c r="Q56" s="834"/>
      <c r="R56" s="835"/>
      <c r="S56" s="835"/>
      <c r="T56" s="835"/>
      <c r="U56" s="835"/>
      <c r="V56" s="835"/>
      <c r="W56" s="835"/>
      <c r="X56" s="835"/>
      <c r="Y56" s="835"/>
      <c r="Z56" s="835"/>
      <c r="AA56" s="835"/>
      <c r="AB56" s="835"/>
      <c r="AC56" s="835"/>
      <c r="AD56" s="835"/>
      <c r="AE56" s="836"/>
      <c r="AF56" s="785"/>
      <c r="AG56" s="786"/>
      <c r="AH56" s="786"/>
      <c r="AI56" s="786"/>
      <c r="AJ56" s="787"/>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1"/>
      <c r="BK56" s="231"/>
      <c r="BL56" s="231"/>
      <c r="BM56" s="231"/>
      <c r="BN56" s="231"/>
      <c r="BO56" s="240"/>
      <c r="BP56" s="240"/>
      <c r="BQ56" s="237">
        <v>50</v>
      </c>
      <c r="BR56" s="238"/>
      <c r="BS56" s="772"/>
      <c r="BT56" s="773"/>
      <c r="BU56" s="773"/>
      <c r="BV56" s="773"/>
      <c r="BW56" s="773"/>
      <c r="BX56" s="773"/>
      <c r="BY56" s="773"/>
      <c r="BZ56" s="773"/>
      <c r="CA56" s="773"/>
      <c r="CB56" s="773"/>
      <c r="CC56" s="773"/>
      <c r="CD56" s="773"/>
      <c r="CE56" s="773"/>
      <c r="CF56" s="773"/>
      <c r="CG56" s="774"/>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2"/>
      <c r="DW56" s="773"/>
      <c r="DX56" s="773"/>
      <c r="DY56" s="773"/>
      <c r="DZ56" s="778"/>
      <c r="EA56" s="229"/>
    </row>
    <row r="57" spans="1:131" ht="26.25" customHeight="1" x14ac:dyDescent="0.2">
      <c r="A57" s="237">
        <v>30</v>
      </c>
      <c r="B57" s="779"/>
      <c r="C57" s="780"/>
      <c r="D57" s="780"/>
      <c r="E57" s="780"/>
      <c r="F57" s="780"/>
      <c r="G57" s="780"/>
      <c r="H57" s="780"/>
      <c r="I57" s="780"/>
      <c r="J57" s="780"/>
      <c r="K57" s="780"/>
      <c r="L57" s="780"/>
      <c r="M57" s="780"/>
      <c r="N57" s="780"/>
      <c r="O57" s="780"/>
      <c r="P57" s="781"/>
      <c r="Q57" s="834"/>
      <c r="R57" s="835"/>
      <c r="S57" s="835"/>
      <c r="T57" s="835"/>
      <c r="U57" s="835"/>
      <c r="V57" s="835"/>
      <c r="W57" s="835"/>
      <c r="X57" s="835"/>
      <c r="Y57" s="835"/>
      <c r="Z57" s="835"/>
      <c r="AA57" s="835"/>
      <c r="AB57" s="835"/>
      <c r="AC57" s="835"/>
      <c r="AD57" s="835"/>
      <c r="AE57" s="836"/>
      <c r="AF57" s="785"/>
      <c r="AG57" s="786"/>
      <c r="AH57" s="786"/>
      <c r="AI57" s="786"/>
      <c r="AJ57" s="787"/>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1"/>
      <c r="BK57" s="231"/>
      <c r="BL57" s="231"/>
      <c r="BM57" s="231"/>
      <c r="BN57" s="231"/>
      <c r="BO57" s="240"/>
      <c r="BP57" s="240"/>
      <c r="BQ57" s="237">
        <v>51</v>
      </c>
      <c r="BR57" s="238"/>
      <c r="BS57" s="772"/>
      <c r="BT57" s="773"/>
      <c r="BU57" s="773"/>
      <c r="BV57" s="773"/>
      <c r="BW57" s="773"/>
      <c r="BX57" s="773"/>
      <c r="BY57" s="773"/>
      <c r="BZ57" s="773"/>
      <c r="CA57" s="773"/>
      <c r="CB57" s="773"/>
      <c r="CC57" s="773"/>
      <c r="CD57" s="773"/>
      <c r="CE57" s="773"/>
      <c r="CF57" s="773"/>
      <c r="CG57" s="774"/>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2"/>
      <c r="DW57" s="773"/>
      <c r="DX57" s="773"/>
      <c r="DY57" s="773"/>
      <c r="DZ57" s="778"/>
      <c r="EA57" s="229"/>
    </row>
    <row r="58" spans="1:131" ht="26.25" customHeight="1" x14ac:dyDescent="0.2">
      <c r="A58" s="237">
        <v>31</v>
      </c>
      <c r="B58" s="779"/>
      <c r="C58" s="780"/>
      <c r="D58" s="780"/>
      <c r="E58" s="780"/>
      <c r="F58" s="780"/>
      <c r="G58" s="780"/>
      <c r="H58" s="780"/>
      <c r="I58" s="780"/>
      <c r="J58" s="780"/>
      <c r="K58" s="780"/>
      <c r="L58" s="780"/>
      <c r="M58" s="780"/>
      <c r="N58" s="780"/>
      <c r="O58" s="780"/>
      <c r="P58" s="781"/>
      <c r="Q58" s="834"/>
      <c r="R58" s="835"/>
      <c r="S58" s="835"/>
      <c r="T58" s="835"/>
      <c r="U58" s="835"/>
      <c r="V58" s="835"/>
      <c r="W58" s="835"/>
      <c r="X58" s="835"/>
      <c r="Y58" s="835"/>
      <c r="Z58" s="835"/>
      <c r="AA58" s="835"/>
      <c r="AB58" s="835"/>
      <c r="AC58" s="835"/>
      <c r="AD58" s="835"/>
      <c r="AE58" s="836"/>
      <c r="AF58" s="785"/>
      <c r="AG58" s="786"/>
      <c r="AH58" s="786"/>
      <c r="AI58" s="786"/>
      <c r="AJ58" s="787"/>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1"/>
      <c r="BK58" s="231"/>
      <c r="BL58" s="231"/>
      <c r="BM58" s="231"/>
      <c r="BN58" s="231"/>
      <c r="BO58" s="240"/>
      <c r="BP58" s="240"/>
      <c r="BQ58" s="237">
        <v>52</v>
      </c>
      <c r="BR58" s="238"/>
      <c r="BS58" s="772"/>
      <c r="BT58" s="773"/>
      <c r="BU58" s="773"/>
      <c r="BV58" s="773"/>
      <c r="BW58" s="773"/>
      <c r="BX58" s="773"/>
      <c r="BY58" s="773"/>
      <c r="BZ58" s="773"/>
      <c r="CA58" s="773"/>
      <c r="CB58" s="773"/>
      <c r="CC58" s="773"/>
      <c r="CD58" s="773"/>
      <c r="CE58" s="773"/>
      <c r="CF58" s="773"/>
      <c r="CG58" s="774"/>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2"/>
      <c r="DW58" s="773"/>
      <c r="DX58" s="773"/>
      <c r="DY58" s="773"/>
      <c r="DZ58" s="778"/>
      <c r="EA58" s="229"/>
    </row>
    <row r="59" spans="1:131" ht="26.25" customHeight="1" x14ac:dyDescent="0.2">
      <c r="A59" s="237">
        <v>32</v>
      </c>
      <c r="B59" s="779"/>
      <c r="C59" s="780"/>
      <c r="D59" s="780"/>
      <c r="E59" s="780"/>
      <c r="F59" s="780"/>
      <c r="G59" s="780"/>
      <c r="H59" s="780"/>
      <c r="I59" s="780"/>
      <c r="J59" s="780"/>
      <c r="K59" s="780"/>
      <c r="L59" s="780"/>
      <c r="M59" s="780"/>
      <c r="N59" s="780"/>
      <c r="O59" s="780"/>
      <c r="P59" s="781"/>
      <c r="Q59" s="834"/>
      <c r="R59" s="835"/>
      <c r="S59" s="835"/>
      <c r="T59" s="835"/>
      <c r="U59" s="835"/>
      <c r="V59" s="835"/>
      <c r="W59" s="835"/>
      <c r="X59" s="835"/>
      <c r="Y59" s="835"/>
      <c r="Z59" s="835"/>
      <c r="AA59" s="835"/>
      <c r="AB59" s="835"/>
      <c r="AC59" s="835"/>
      <c r="AD59" s="835"/>
      <c r="AE59" s="836"/>
      <c r="AF59" s="785"/>
      <c r="AG59" s="786"/>
      <c r="AH59" s="786"/>
      <c r="AI59" s="786"/>
      <c r="AJ59" s="787"/>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1"/>
      <c r="BK59" s="231"/>
      <c r="BL59" s="231"/>
      <c r="BM59" s="231"/>
      <c r="BN59" s="231"/>
      <c r="BO59" s="240"/>
      <c r="BP59" s="240"/>
      <c r="BQ59" s="237">
        <v>53</v>
      </c>
      <c r="BR59" s="238"/>
      <c r="BS59" s="772"/>
      <c r="BT59" s="773"/>
      <c r="BU59" s="773"/>
      <c r="BV59" s="773"/>
      <c r="BW59" s="773"/>
      <c r="BX59" s="773"/>
      <c r="BY59" s="773"/>
      <c r="BZ59" s="773"/>
      <c r="CA59" s="773"/>
      <c r="CB59" s="773"/>
      <c r="CC59" s="773"/>
      <c r="CD59" s="773"/>
      <c r="CE59" s="773"/>
      <c r="CF59" s="773"/>
      <c r="CG59" s="774"/>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2"/>
      <c r="DW59" s="773"/>
      <c r="DX59" s="773"/>
      <c r="DY59" s="773"/>
      <c r="DZ59" s="778"/>
      <c r="EA59" s="229"/>
    </row>
    <row r="60" spans="1:131" ht="26.25" customHeight="1" x14ac:dyDescent="0.2">
      <c r="A60" s="237">
        <v>33</v>
      </c>
      <c r="B60" s="779"/>
      <c r="C60" s="780"/>
      <c r="D60" s="780"/>
      <c r="E60" s="780"/>
      <c r="F60" s="780"/>
      <c r="G60" s="780"/>
      <c r="H60" s="780"/>
      <c r="I60" s="780"/>
      <c r="J60" s="780"/>
      <c r="K60" s="780"/>
      <c r="L60" s="780"/>
      <c r="M60" s="780"/>
      <c r="N60" s="780"/>
      <c r="O60" s="780"/>
      <c r="P60" s="781"/>
      <c r="Q60" s="834"/>
      <c r="R60" s="835"/>
      <c r="S60" s="835"/>
      <c r="T60" s="835"/>
      <c r="U60" s="835"/>
      <c r="V60" s="835"/>
      <c r="W60" s="835"/>
      <c r="X60" s="835"/>
      <c r="Y60" s="835"/>
      <c r="Z60" s="835"/>
      <c r="AA60" s="835"/>
      <c r="AB60" s="835"/>
      <c r="AC60" s="835"/>
      <c r="AD60" s="835"/>
      <c r="AE60" s="836"/>
      <c r="AF60" s="785"/>
      <c r="AG60" s="786"/>
      <c r="AH60" s="786"/>
      <c r="AI60" s="786"/>
      <c r="AJ60" s="787"/>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1"/>
      <c r="BK60" s="231"/>
      <c r="BL60" s="231"/>
      <c r="BM60" s="231"/>
      <c r="BN60" s="231"/>
      <c r="BO60" s="240"/>
      <c r="BP60" s="240"/>
      <c r="BQ60" s="237">
        <v>54</v>
      </c>
      <c r="BR60" s="238"/>
      <c r="BS60" s="772"/>
      <c r="BT60" s="773"/>
      <c r="BU60" s="773"/>
      <c r="BV60" s="773"/>
      <c r="BW60" s="773"/>
      <c r="BX60" s="773"/>
      <c r="BY60" s="773"/>
      <c r="BZ60" s="773"/>
      <c r="CA60" s="773"/>
      <c r="CB60" s="773"/>
      <c r="CC60" s="773"/>
      <c r="CD60" s="773"/>
      <c r="CE60" s="773"/>
      <c r="CF60" s="773"/>
      <c r="CG60" s="774"/>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2"/>
      <c r="DW60" s="773"/>
      <c r="DX60" s="773"/>
      <c r="DY60" s="773"/>
      <c r="DZ60" s="778"/>
      <c r="EA60" s="229"/>
    </row>
    <row r="61" spans="1:131" ht="26.25" customHeight="1" thickBot="1" x14ac:dyDescent="0.25">
      <c r="A61" s="237">
        <v>34</v>
      </c>
      <c r="B61" s="779"/>
      <c r="C61" s="780"/>
      <c r="D61" s="780"/>
      <c r="E61" s="780"/>
      <c r="F61" s="780"/>
      <c r="G61" s="780"/>
      <c r="H61" s="780"/>
      <c r="I61" s="780"/>
      <c r="J61" s="780"/>
      <c r="K61" s="780"/>
      <c r="L61" s="780"/>
      <c r="M61" s="780"/>
      <c r="N61" s="780"/>
      <c r="O61" s="780"/>
      <c r="P61" s="781"/>
      <c r="Q61" s="834"/>
      <c r="R61" s="835"/>
      <c r="S61" s="835"/>
      <c r="T61" s="835"/>
      <c r="U61" s="835"/>
      <c r="V61" s="835"/>
      <c r="W61" s="835"/>
      <c r="X61" s="835"/>
      <c r="Y61" s="835"/>
      <c r="Z61" s="835"/>
      <c r="AA61" s="835"/>
      <c r="AB61" s="835"/>
      <c r="AC61" s="835"/>
      <c r="AD61" s="835"/>
      <c r="AE61" s="836"/>
      <c r="AF61" s="785"/>
      <c r="AG61" s="786"/>
      <c r="AH61" s="786"/>
      <c r="AI61" s="786"/>
      <c r="AJ61" s="787"/>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1"/>
      <c r="BK61" s="231"/>
      <c r="BL61" s="231"/>
      <c r="BM61" s="231"/>
      <c r="BN61" s="231"/>
      <c r="BO61" s="240"/>
      <c r="BP61" s="240"/>
      <c r="BQ61" s="237">
        <v>55</v>
      </c>
      <c r="BR61" s="238"/>
      <c r="BS61" s="772"/>
      <c r="BT61" s="773"/>
      <c r="BU61" s="773"/>
      <c r="BV61" s="773"/>
      <c r="BW61" s="773"/>
      <c r="BX61" s="773"/>
      <c r="BY61" s="773"/>
      <c r="BZ61" s="773"/>
      <c r="CA61" s="773"/>
      <c r="CB61" s="773"/>
      <c r="CC61" s="773"/>
      <c r="CD61" s="773"/>
      <c r="CE61" s="773"/>
      <c r="CF61" s="773"/>
      <c r="CG61" s="774"/>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2"/>
      <c r="DW61" s="773"/>
      <c r="DX61" s="773"/>
      <c r="DY61" s="773"/>
      <c r="DZ61" s="778"/>
      <c r="EA61" s="229"/>
    </row>
    <row r="62" spans="1:131" ht="26.25" customHeight="1" x14ac:dyDescent="0.2">
      <c r="A62" s="237">
        <v>35</v>
      </c>
      <c r="B62" s="779"/>
      <c r="C62" s="780"/>
      <c r="D62" s="780"/>
      <c r="E62" s="780"/>
      <c r="F62" s="780"/>
      <c r="G62" s="780"/>
      <c r="H62" s="780"/>
      <c r="I62" s="780"/>
      <c r="J62" s="780"/>
      <c r="K62" s="780"/>
      <c r="L62" s="780"/>
      <c r="M62" s="780"/>
      <c r="N62" s="780"/>
      <c r="O62" s="780"/>
      <c r="P62" s="781"/>
      <c r="Q62" s="834"/>
      <c r="R62" s="835"/>
      <c r="S62" s="835"/>
      <c r="T62" s="835"/>
      <c r="U62" s="835"/>
      <c r="V62" s="835"/>
      <c r="W62" s="835"/>
      <c r="X62" s="835"/>
      <c r="Y62" s="835"/>
      <c r="Z62" s="835"/>
      <c r="AA62" s="835"/>
      <c r="AB62" s="835"/>
      <c r="AC62" s="835"/>
      <c r="AD62" s="835"/>
      <c r="AE62" s="836"/>
      <c r="AF62" s="785"/>
      <c r="AG62" s="786"/>
      <c r="AH62" s="786"/>
      <c r="AI62" s="786"/>
      <c r="AJ62" s="787"/>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424</v>
      </c>
      <c r="BK62" s="805"/>
      <c r="BL62" s="805"/>
      <c r="BM62" s="805"/>
      <c r="BN62" s="806"/>
      <c r="BO62" s="240"/>
      <c r="BP62" s="240"/>
      <c r="BQ62" s="237">
        <v>56</v>
      </c>
      <c r="BR62" s="238"/>
      <c r="BS62" s="772"/>
      <c r="BT62" s="773"/>
      <c r="BU62" s="773"/>
      <c r="BV62" s="773"/>
      <c r="BW62" s="773"/>
      <c r="BX62" s="773"/>
      <c r="BY62" s="773"/>
      <c r="BZ62" s="773"/>
      <c r="CA62" s="773"/>
      <c r="CB62" s="773"/>
      <c r="CC62" s="773"/>
      <c r="CD62" s="773"/>
      <c r="CE62" s="773"/>
      <c r="CF62" s="773"/>
      <c r="CG62" s="774"/>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2"/>
      <c r="DW62" s="773"/>
      <c r="DX62" s="773"/>
      <c r="DY62" s="773"/>
      <c r="DZ62" s="778"/>
      <c r="EA62" s="229"/>
    </row>
    <row r="63" spans="1:131" ht="26.25" customHeight="1" thickBot="1" x14ac:dyDescent="0.25">
      <c r="A63" s="239" t="s">
        <v>401</v>
      </c>
      <c r="B63" s="788" t="s">
        <v>425</v>
      </c>
      <c r="C63" s="789"/>
      <c r="D63" s="789"/>
      <c r="E63" s="789"/>
      <c r="F63" s="789"/>
      <c r="G63" s="789"/>
      <c r="H63" s="789"/>
      <c r="I63" s="789"/>
      <c r="J63" s="789"/>
      <c r="K63" s="789"/>
      <c r="L63" s="789"/>
      <c r="M63" s="789"/>
      <c r="N63" s="789"/>
      <c r="O63" s="789"/>
      <c r="P63" s="790"/>
      <c r="Q63" s="839"/>
      <c r="R63" s="840"/>
      <c r="S63" s="840"/>
      <c r="T63" s="840"/>
      <c r="U63" s="840"/>
      <c r="V63" s="840"/>
      <c r="W63" s="840"/>
      <c r="X63" s="840"/>
      <c r="Y63" s="840"/>
      <c r="Z63" s="840"/>
      <c r="AA63" s="840"/>
      <c r="AB63" s="840"/>
      <c r="AC63" s="840"/>
      <c r="AD63" s="840"/>
      <c r="AE63" s="841"/>
      <c r="AF63" s="842">
        <v>15442</v>
      </c>
      <c r="AG63" s="843"/>
      <c r="AH63" s="843"/>
      <c r="AI63" s="843"/>
      <c r="AJ63" s="844"/>
      <c r="AK63" s="845"/>
      <c r="AL63" s="840"/>
      <c r="AM63" s="840"/>
      <c r="AN63" s="840"/>
      <c r="AO63" s="840"/>
      <c r="AP63" s="843">
        <v>63758</v>
      </c>
      <c r="AQ63" s="843"/>
      <c r="AR63" s="843"/>
      <c r="AS63" s="843"/>
      <c r="AT63" s="843"/>
      <c r="AU63" s="843">
        <v>14233</v>
      </c>
      <c r="AV63" s="843"/>
      <c r="AW63" s="843"/>
      <c r="AX63" s="843"/>
      <c r="AY63" s="843"/>
      <c r="AZ63" s="847"/>
      <c r="BA63" s="847"/>
      <c r="BB63" s="847"/>
      <c r="BC63" s="847"/>
      <c r="BD63" s="847"/>
      <c r="BE63" s="848"/>
      <c r="BF63" s="848"/>
      <c r="BG63" s="848"/>
      <c r="BH63" s="848"/>
      <c r="BI63" s="849"/>
      <c r="BJ63" s="850" t="s">
        <v>138</v>
      </c>
      <c r="BK63" s="851"/>
      <c r="BL63" s="851"/>
      <c r="BM63" s="851"/>
      <c r="BN63" s="852"/>
      <c r="BO63" s="240"/>
      <c r="BP63" s="240"/>
      <c r="BQ63" s="237">
        <v>57</v>
      </c>
      <c r="BR63" s="238"/>
      <c r="BS63" s="772"/>
      <c r="BT63" s="773"/>
      <c r="BU63" s="773"/>
      <c r="BV63" s="773"/>
      <c r="BW63" s="773"/>
      <c r="BX63" s="773"/>
      <c r="BY63" s="773"/>
      <c r="BZ63" s="773"/>
      <c r="CA63" s="773"/>
      <c r="CB63" s="773"/>
      <c r="CC63" s="773"/>
      <c r="CD63" s="773"/>
      <c r="CE63" s="773"/>
      <c r="CF63" s="773"/>
      <c r="CG63" s="774"/>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2"/>
      <c r="DW63" s="773"/>
      <c r="DX63" s="773"/>
      <c r="DY63" s="773"/>
      <c r="DZ63" s="778"/>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72"/>
      <c r="BT64" s="773"/>
      <c r="BU64" s="773"/>
      <c r="BV64" s="773"/>
      <c r="BW64" s="773"/>
      <c r="BX64" s="773"/>
      <c r="BY64" s="773"/>
      <c r="BZ64" s="773"/>
      <c r="CA64" s="773"/>
      <c r="CB64" s="773"/>
      <c r="CC64" s="773"/>
      <c r="CD64" s="773"/>
      <c r="CE64" s="773"/>
      <c r="CF64" s="773"/>
      <c r="CG64" s="774"/>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2"/>
      <c r="DW64" s="773"/>
      <c r="DX64" s="773"/>
      <c r="DY64" s="773"/>
      <c r="DZ64" s="778"/>
      <c r="EA64" s="229"/>
    </row>
    <row r="65" spans="1:131" ht="26.25" customHeight="1" thickBot="1" x14ac:dyDescent="0.25">
      <c r="A65" s="231" t="s">
        <v>426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772"/>
      <c r="BT65" s="773"/>
      <c r="BU65" s="773"/>
      <c r="BV65" s="773"/>
      <c r="BW65" s="773"/>
      <c r="BX65" s="773"/>
      <c r="BY65" s="773"/>
      <c r="BZ65" s="773"/>
      <c r="CA65" s="773"/>
      <c r="CB65" s="773"/>
      <c r="CC65" s="773"/>
      <c r="CD65" s="773"/>
      <c r="CE65" s="773"/>
      <c r="CF65" s="773"/>
      <c r="CG65" s="774"/>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2"/>
      <c r="DW65" s="773"/>
      <c r="DX65" s="773"/>
      <c r="DY65" s="773"/>
      <c r="DZ65" s="778"/>
      <c r="EA65" s="229"/>
    </row>
    <row r="66" spans="1:131" ht="26.25" customHeight="1" x14ac:dyDescent="0.2">
      <c r="A66" s="726" t="s">
        <v>427</v>
      </c>
      <c r="B66" s="727"/>
      <c r="C66" s="727"/>
      <c r="D66" s="727"/>
      <c r="E66" s="727"/>
      <c r="F66" s="727"/>
      <c r="G66" s="727"/>
      <c r="H66" s="727"/>
      <c r="I66" s="727"/>
      <c r="J66" s="727"/>
      <c r="K66" s="727"/>
      <c r="L66" s="727"/>
      <c r="M66" s="727"/>
      <c r="N66" s="727"/>
      <c r="O66" s="727"/>
      <c r="P66" s="728"/>
      <c r="Q66" s="732" t="s">
        <v>428</v>
      </c>
      <c r="R66" s="733"/>
      <c r="S66" s="733"/>
      <c r="T66" s="733"/>
      <c r="U66" s="734"/>
      <c r="V66" s="732" t="s">
        <v>429</v>
      </c>
      <c r="W66" s="733"/>
      <c r="X66" s="733"/>
      <c r="Y66" s="733"/>
      <c r="Z66" s="734"/>
      <c r="AA66" s="732" t="s">
        <v>430</v>
      </c>
      <c r="AB66" s="733"/>
      <c r="AC66" s="733"/>
      <c r="AD66" s="733"/>
      <c r="AE66" s="734"/>
      <c r="AF66" s="853" t="s">
        <v>431</v>
      </c>
      <c r="AG66" s="814"/>
      <c r="AH66" s="814"/>
      <c r="AI66" s="814"/>
      <c r="AJ66" s="854"/>
      <c r="AK66" s="732" t="s">
        <v>432</v>
      </c>
      <c r="AL66" s="727"/>
      <c r="AM66" s="727"/>
      <c r="AN66" s="727"/>
      <c r="AO66" s="728"/>
      <c r="AP66" s="732" t="s">
        <v>433</v>
      </c>
      <c r="AQ66" s="733"/>
      <c r="AR66" s="733"/>
      <c r="AS66" s="733"/>
      <c r="AT66" s="734"/>
      <c r="AU66" s="732" t="s">
        <v>434</v>
      </c>
      <c r="AV66" s="733"/>
      <c r="AW66" s="733"/>
      <c r="AX66" s="733"/>
      <c r="AY66" s="734"/>
      <c r="AZ66" s="732" t="s">
        <v>381</v>
      </c>
      <c r="BA66" s="733"/>
      <c r="BB66" s="733"/>
      <c r="BC66" s="733"/>
      <c r="BD66" s="739"/>
      <c r="BE66" s="240"/>
      <c r="BF66" s="240"/>
      <c r="BG66" s="240"/>
      <c r="BH66" s="240"/>
      <c r="BI66" s="240"/>
      <c r="BJ66" s="240"/>
      <c r="BK66" s="240"/>
      <c r="BL66" s="240"/>
      <c r="BM66" s="240"/>
      <c r="BN66" s="240"/>
      <c r="BO66" s="240"/>
      <c r="BP66" s="240"/>
      <c r="BQ66" s="237">
        <v>60</v>
      </c>
      <c r="BR66" s="242"/>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29"/>
    </row>
    <row r="67" spans="1:131" ht="26.25" customHeight="1" thickBot="1" x14ac:dyDescent="0.25">
      <c r="A67" s="729"/>
      <c r="B67" s="730"/>
      <c r="C67" s="730"/>
      <c r="D67" s="730"/>
      <c r="E67" s="730"/>
      <c r="F67" s="730"/>
      <c r="G67" s="730"/>
      <c r="H67" s="730"/>
      <c r="I67" s="730"/>
      <c r="J67" s="730"/>
      <c r="K67" s="730"/>
      <c r="L67" s="730"/>
      <c r="M67" s="730"/>
      <c r="N67" s="730"/>
      <c r="O67" s="730"/>
      <c r="P67" s="731"/>
      <c r="Q67" s="735"/>
      <c r="R67" s="736"/>
      <c r="S67" s="736"/>
      <c r="T67" s="736"/>
      <c r="U67" s="737"/>
      <c r="V67" s="735"/>
      <c r="W67" s="736"/>
      <c r="X67" s="736"/>
      <c r="Y67" s="736"/>
      <c r="Z67" s="737"/>
      <c r="AA67" s="735"/>
      <c r="AB67" s="736"/>
      <c r="AC67" s="736"/>
      <c r="AD67" s="736"/>
      <c r="AE67" s="737"/>
      <c r="AF67" s="855"/>
      <c r="AG67" s="817"/>
      <c r="AH67" s="817"/>
      <c r="AI67" s="817"/>
      <c r="AJ67" s="856"/>
      <c r="AK67" s="857"/>
      <c r="AL67" s="730"/>
      <c r="AM67" s="730"/>
      <c r="AN67" s="730"/>
      <c r="AO67" s="731"/>
      <c r="AP67" s="735"/>
      <c r="AQ67" s="736"/>
      <c r="AR67" s="736"/>
      <c r="AS67" s="736"/>
      <c r="AT67" s="737"/>
      <c r="AU67" s="735"/>
      <c r="AV67" s="736"/>
      <c r="AW67" s="736"/>
      <c r="AX67" s="736"/>
      <c r="AY67" s="737"/>
      <c r="AZ67" s="735"/>
      <c r="BA67" s="736"/>
      <c r="BB67" s="736"/>
      <c r="BC67" s="736"/>
      <c r="BD67" s="741"/>
      <c r="BE67" s="240"/>
      <c r="BF67" s="240"/>
      <c r="BG67" s="240"/>
      <c r="BH67" s="240"/>
      <c r="BI67" s="240"/>
      <c r="BJ67" s="240"/>
      <c r="BK67" s="240"/>
      <c r="BL67" s="240"/>
      <c r="BM67" s="240"/>
      <c r="BN67" s="240"/>
      <c r="BO67" s="240"/>
      <c r="BP67" s="240"/>
      <c r="BQ67" s="237">
        <v>61</v>
      </c>
      <c r="BR67" s="242"/>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29"/>
    </row>
    <row r="68" spans="1:131" ht="26.25" customHeight="1" thickTop="1" x14ac:dyDescent="0.2">
      <c r="A68" s="235">
        <v>1</v>
      </c>
      <c r="B68" s="869" t="s">
        <v>603</v>
      </c>
      <c r="C68" s="870"/>
      <c r="D68" s="870"/>
      <c r="E68" s="870"/>
      <c r="F68" s="870"/>
      <c r="G68" s="870"/>
      <c r="H68" s="870"/>
      <c r="I68" s="870"/>
      <c r="J68" s="870"/>
      <c r="K68" s="870"/>
      <c r="L68" s="870"/>
      <c r="M68" s="870"/>
      <c r="N68" s="870"/>
      <c r="O68" s="870"/>
      <c r="P68" s="871"/>
      <c r="Q68" s="867">
        <v>181</v>
      </c>
      <c r="R68" s="868"/>
      <c r="S68" s="868"/>
      <c r="T68" s="868"/>
      <c r="U68" s="868"/>
      <c r="V68" s="868">
        <v>172</v>
      </c>
      <c r="W68" s="868"/>
      <c r="X68" s="868"/>
      <c r="Y68" s="868"/>
      <c r="Z68" s="868"/>
      <c r="AA68" s="868">
        <v>9</v>
      </c>
      <c r="AB68" s="868"/>
      <c r="AC68" s="868"/>
      <c r="AD68" s="868"/>
      <c r="AE68" s="868"/>
      <c r="AF68" s="868">
        <v>9</v>
      </c>
      <c r="AG68" s="868"/>
      <c r="AH68" s="868"/>
      <c r="AI68" s="868"/>
      <c r="AJ68" s="868"/>
      <c r="AK68" s="868">
        <v>61</v>
      </c>
      <c r="AL68" s="868"/>
      <c r="AM68" s="868"/>
      <c r="AN68" s="868"/>
      <c r="AO68" s="868"/>
      <c r="AP68" s="868" t="s">
        <v>535</v>
      </c>
      <c r="AQ68" s="868"/>
      <c r="AR68" s="868"/>
      <c r="AS68" s="868"/>
      <c r="AT68" s="868"/>
      <c r="AU68" s="868" t="s">
        <v>535</v>
      </c>
      <c r="AV68" s="868"/>
      <c r="AW68" s="868"/>
      <c r="AX68" s="868"/>
      <c r="AY68" s="868"/>
      <c r="AZ68" s="865"/>
      <c r="BA68" s="865"/>
      <c r="BB68" s="865"/>
      <c r="BC68" s="865"/>
      <c r="BD68" s="866"/>
      <c r="BE68" s="240"/>
      <c r="BF68" s="240"/>
      <c r="BG68" s="240"/>
      <c r="BH68" s="240"/>
      <c r="BI68" s="240"/>
      <c r="BJ68" s="240"/>
      <c r="BK68" s="240"/>
      <c r="BL68" s="240"/>
      <c r="BM68" s="240"/>
      <c r="BN68" s="240"/>
      <c r="BO68" s="240"/>
      <c r="BP68" s="240"/>
      <c r="BQ68" s="237">
        <v>62</v>
      </c>
      <c r="BR68" s="242"/>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29"/>
    </row>
    <row r="69" spans="1:131" ht="26.25" customHeight="1" x14ac:dyDescent="0.2">
      <c r="A69" s="237">
        <v>2</v>
      </c>
      <c r="B69" s="872" t="s">
        <v>604</v>
      </c>
      <c r="C69" s="873"/>
      <c r="D69" s="873"/>
      <c r="E69" s="873"/>
      <c r="F69" s="873"/>
      <c r="G69" s="873"/>
      <c r="H69" s="873"/>
      <c r="I69" s="873"/>
      <c r="J69" s="873"/>
      <c r="K69" s="873"/>
      <c r="L69" s="873"/>
      <c r="M69" s="873"/>
      <c r="N69" s="873"/>
      <c r="O69" s="873"/>
      <c r="P69" s="874"/>
      <c r="Q69" s="875">
        <v>230672</v>
      </c>
      <c r="R69" s="829"/>
      <c r="S69" s="829"/>
      <c r="T69" s="829"/>
      <c r="U69" s="829"/>
      <c r="V69" s="829">
        <v>226071</v>
      </c>
      <c r="W69" s="829"/>
      <c r="X69" s="829"/>
      <c r="Y69" s="829"/>
      <c r="Z69" s="829"/>
      <c r="AA69" s="829">
        <v>4601</v>
      </c>
      <c r="AB69" s="829"/>
      <c r="AC69" s="829"/>
      <c r="AD69" s="829"/>
      <c r="AE69" s="829"/>
      <c r="AF69" s="829">
        <v>4601</v>
      </c>
      <c r="AG69" s="829"/>
      <c r="AH69" s="829"/>
      <c r="AI69" s="829"/>
      <c r="AJ69" s="829"/>
      <c r="AK69" s="829">
        <v>2777</v>
      </c>
      <c r="AL69" s="829"/>
      <c r="AM69" s="829"/>
      <c r="AN69" s="829"/>
      <c r="AO69" s="829"/>
      <c r="AP69" s="829" t="s">
        <v>535</v>
      </c>
      <c r="AQ69" s="829"/>
      <c r="AR69" s="829"/>
      <c r="AS69" s="829"/>
      <c r="AT69" s="829"/>
      <c r="AU69" s="829" t="s">
        <v>535</v>
      </c>
      <c r="AV69" s="829"/>
      <c r="AW69" s="829"/>
      <c r="AX69" s="829"/>
      <c r="AY69" s="829"/>
      <c r="AZ69" s="831"/>
      <c r="BA69" s="831"/>
      <c r="BB69" s="831"/>
      <c r="BC69" s="831"/>
      <c r="BD69" s="832"/>
      <c r="BE69" s="240"/>
      <c r="BF69" s="240"/>
      <c r="BG69" s="240"/>
      <c r="BH69" s="240"/>
      <c r="BI69" s="240"/>
      <c r="BJ69" s="240"/>
      <c r="BK69" s="240"/>
      <c r="BL69" s="240"/>
      <c r="BM69" s="240"/>
      <c r="BN69" s="240"/>
      <c r="BO69" s="240"/>
      <c r="BP69" s="240"/>
      <c r="BQ69" s="237">
        <v>63</v>
      </c>
      <c r="BR69" s="242"/>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29"/>
    </row>
    <row r="70" spans="1:131" ht="26.25" customHeight="1" x14ac:dyDescent="0.2">
      <c r="A70" s="237">
        <v>3</v>
      </c>
      <c r="B70" s="872" t="s">
        <v>605</v>
      </c>
      <c r="C70" s="873"/>
      <c r="D70" s="873"/>
      <c r="E70" s="873"/>
      <c r="F70" s="873"/>
      <c r="G70" s="873"/>
      <c r="H70" s="873"/>
      <c r="I70" s="873"/>
      <c r="J70" s="873"/>
      <c r="K70" s="873"/>
      <c r="L70" s="873"/>
      <c r="M70" s="873"/>
      <c r="N70" s="873"/>
      <c r="O70" s="873"/>
      <c r="P70" s="874"/>
      <c r="Q70" s="875">
        <v>7703</v>
      </c>
      <c r="R70" s="829"/>
      <c r="S70" s="829"/>
      <c r="T70" s="829"/>
      <c r="U70" s="829"/>
      <c r="V70" s="829">
        <v>7520</v>
      </c>
      <c r="W70" s="829"/>
      <c r="X70" s="829"/>
      <c r="Y70" s="829"/>
      <c r="Z70" s="829"/>
      <c r="AA70" s="829">
        <v>182</v>
      </c>
      <c r="AB70" s="829"/>
      <c r="AC70" s="829"/>
      <c r="AD70" s="829"/>
      <c r="AE70" s="829"/>
      <c r="AF70" s="829">
        <v>182</v>
      </c>
      <c r="AG70" s="829"/>
      <c r="AH70" s="829"/>
      <c r="AI70" s="829"/>
      <c r="AJ70" s="829"/>
      <c r="AK70" s="829">
        <v>11</v>
      </c>
      <c r="AL70" s="829"/>
      <c r="AM70" s="829"/>
      <c r="AN70" s="829"/>
      <c r="AO70" s="829"/>
      <c r="AP70" s="829" t="s">
        <v>535</v>
      </c>
      <c r="AQ70" s="829"/>
      <c r="AR70" s="829"/>
      <c r="AS70" s="829"/>
      <c r="AT70" s="829"/>
      <c r="AU70" s="829" t="s">
        <v>535</v>
      </c>
      <c r="AV70" s="829"/>
      <c r="AW70" s="829"/>
      <c r="AX70" s="829"/>
      <c r="AY70" s="829"/>
      <c r="AZ70" s="831"/>
      <c r="BA70" s="831"/>
      <c r="BB70" s="831"/>
      <c r="BC70" s="831"/>
      <c r="BD70" s="832"/>
      <c r="BE70" s="240"/>
      <c r="BF70" s="240"/>
      <c r="BG70" s="240"/>
      <c r="BH70" s="240"/>
      <c r="BI70" s="240"/>
      <c r="BJ70" s="240"/>
      <c r="BK70" s="240"/>
      <c r="BL70" s="240"/>
      <c r="BM70" s="240"/>
      <c r="BN70" s="240"/>
      <c r="BO70" s="240"/>
      <c r="BP70" s="240"/>
      <c r="BQ70" s="237">
        <v>64</v>
      </c>
      <c r="BR70" s="242"/>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29"/>
    </row>
    <row r="71" spans="1:131" ht="26.25" customHeight="1" x14ac:dyDescent="0.2">
      <c r="A71" s="237">
        <v>4</v>
      </c>
      <c r="B71" s="872" t="s">
        <v>606</v>
      </c>
      <c r="C71" s="873"/>
      <c r="D71" s="873"/>
      <c r="E71" s="873"/>
      <c r="F71" s="873"/>
      <c r="G71" s="873"/>
      <c r="H71" s="873"/>
      <c r="I71" s="873"/>
      <c r="J71" s="873"/>
      <c r="K71" s="873"/>
      <c r="L71" s="873"/>
      <c r="M71" s="873"/>
      <c r="N71" s="873"/>
      <c r="O71" s="873"/>
      <c r="P71" s="874"/>
      <c r="Q71" s="875">
        <v>25</v>
      </c>
      <c r="R71" s="829"/>
      <c r="S71" s="829"/>
      <c r="T71" s="829"/>
      <c r="U71" s="829"/>
      <c r="V71" s="829">
        <v>20</v>
      </c>
      <c r="W71" s="829"/>
      <c r="X71" s="829"/>
      <c r="Y71" s="829"/>
      <c r="Z71" s="829"/>
      <c r="AA71" s="829">
        <v>5</v>
      </c>
      <c r="AB71" s="829"/>
      <c r="AC71" s="829"/>
      <c r="AD71" s="829"/>
      <c r="AE71" s="829"/>
      <c r="AF71" s="829">
        <v>5</v>
      </c>
      <c r="AG71" s="829"/>
      <c r="AH71" s="829"/>
      <c r="AI71" s="829"/>
      <c r="AJ71" s="829"/>
      <c r="AK71" s="829">
        <v>7</v>
      </c>
      <c r="AL71" s="829"/>
      <c r="AM71" s="829"/>
      <c r="AN71" s="829"/>
      <c r="AO71" s="829"/>
      <c r="AP71" s="829" t="s">
        <v>535</v>
      </c>
      <c r="AQ71" s="829"/>
      <c r="AR71" s="829"/>
      <c r="AS71" s="829"/>
      <c r="AT71" s="829"/>
      <c r="AU71" s="829" t="s">
        <v>535</v>
      </c>
      <c r="AV71" s="829"/>
      <c r="AW71" s="829"/>
      <c r="AX71" s="829"/>
      <c r="AY71" s="829"/>
      <c r="AZ71" s="831"/>
      <c r="BA71" s="831"/>
      <c r="BB71" s="831"/>
      <c r="BC71" s="831"/>
      <c r="BD71" s="832"/>
      <c r="BE71" s="240"/>
      <c r="BF71" s="240"/>
      <c r="BG71" s="240"/>
      <c r="BH71" s="240"/>
      <c r="BI71" s="240"/>
      <c r="BJ71" s="240"/>
      <c r="BK71" s="240"/>
      <c r="BL71" s="240"/>
      <c r="BM71" s="240"/>
      <c r="BN71" s="240"/>
      <c r="BO71" s="240"/>
      <c r="BP71" s="240"/>
      <c r="BQ71" s="237">
        <v>65</v>
      </c>
      <c r="BR71" s="242"/>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29"/>
    </row>
    <row r="72" spans="1:131" ht="26.25" customHeight="1" x14ac:dyDescent="0.2">
      <c r="A72" s="237">
        <v>5</v>
      </c>
      <c r="B72" s="872"/>
      <c r="C72" s="873"/>
      <c r="D72" s="873"/>
      <c r="E72" s="873"/>
      <c r="F72" s="873"/>
      <c r="G72" s="873"/>
      <c r="H72" s="873"/>
      <c r="I72" s="873"/>
      <c r="J72" s="873"/>
      <c r="K72" s="873"/>
      <c r="L72" s="873"/>
      <c r="M72" s="873"/>
      <c r="N72" s="873"/>
      <c r="O72" s="873"/>
      <c r="P72" s="874"/>
      <c r="Q72" s="875"/>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31"/>
      <c r="BA72" s="831"/>
      <c r="BB72" s="831"/>
      <c r="BC72" s="831"/>
      <c r="BD72" s="832"/>
      <c r="BE72" s="240"/>
      <c r="BF72" s="240"/>
      <c r="BG72" s="240"/>
      <c r="BH72" s="240"/>
      <c r="BI72" s="240"/>
      <c r="BJ72" s="240"/>
      <c r="BK72" s="240"/>
      <c r="BL72" s="240"/>
      <c r="BM72" s="240"/>
      <c r="BN72" s="240"/>
      <c r="BO72" s="240"/>
      <c r="BP72" s="240"/>
      <c r="BQ72" s="237">
        <v>66</v>
      </c>
      <c r="BR72" s="242"/>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29"/>
    </row>
    <row r="73" spans="1:131" ht="26.25" customHeight="1" x14ac:dyDescent="0.2">
      <c r="A73" s="237">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1"/>
      <c r="BA73" s="831"/>
      <c r="BB73" s="831"/>
      <c r="BC73" s="831"/>
      <c r="BD73" s="832"/>
      <c r="BE73" s="240"/>
      <c r="BF73" s="240"/>
      <c r="BG73" s="240"/>
      <c r="BH73" s="240"/>
      <c r="BI73" s="240"/>
      <c r="BJ73" s="240"/>
      <c r="BK73" s="240"/>
      <c r="BL73" s="240"/>
      <c r="BM73" s="240"/>
      <c r="BN73" s="240"/>
      <c r="BO73" s="240"/>
      <c r="BP73" s="240"/>
      <c r="BQ73" s="237">
        <v>67</v>
      </c>
      <c r="BR73" s="242"/>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29"/>
    </row>
    <row r="74" spans="1:131" ht="26.25" customHeight="1" x14ac:dyDescent="0.2">
      <c r="A74" s="237">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1"/>
      <c r="BA74" s="831"/>
      <c r="BB74" s="831"/>
      <c r="BC74" s="831"/>
      <c r="BD74" s="832"/>
      <c r="BE74" s="240"/>
      <c r="BF74" s="240"/>
      <c r="BG74" s="240"/>
      <c r="BH74" s="240"/>
      <c r="BI74" s="240"/>
      <c r="BJ74" s="240"/>
      <c r="BK74" s="240"/>
      <c r="BL74" s="240"/>
      <c r="BM74" s="240"/>
      <c r="BN74" s="240"/>
      <c r="BO74" s="240"/>
      <c r="BP74" s="240"/>
      <c r="BQ74" s="237">
        <v>68</v>
      </c>
      <c r="BR74" s="242"/>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29"/>
    </row>
    <row r="75" spans="1:131" ht="26.25" customHeight="1" x14ac:dyDescent="0.2">
      <c r="A75" s="237">
        <v>8</v>
      </c>
      <c r="B75" s="872"/>
      <c r="C75" s="873"/>
      <c r="D75" s="873"/>
      <c r="E75" s="873"/>
      <c r="F75" s="873"/>
      <c r="G75" s="873"/>
      <c r="H75" s="873"/>
      <c r="I75" s="873"/>
      <c r="J75" s="873"/>
      <c r="K75" s="873"/>
      <c r="L75" s="873"/>
      <c r="M75" s="873"/>
      <c r="N75" s="873"/>
      <c r="O75" s="873"/>
      <c r="P75" s="874"/>
      <c r="Q75" s="876"/>
      <c r="R75" s="877"/>
      <c r="S75" s="877"/>
      <c r="T75" s="877"/>
      <c r="U75" s="833"/>
      <c r="V75" s="878"/>
      <c r="W75" s="877"/>
      <c r="X75" s="877"/>
      <c r="Y75" s="877"/>
      <c r="Z75" s="833"/>
      <c r="AA75" s="878"/>
      <c r="AB75" s="877"/>
      <c r="AC75" s="877"/>
      <c r="AD75" s="877"/>
      <c r="AE75" s="833"/>
      <c r="AF75" s="878"/>
      <c r="AG75" s="877"/>
      <c r="AH75" s="877"/>
      <c r="AI75" s="877"/>
      <c r="AJ75" s="833"/>
      <c r="AK75" s="878"/>
      <c r="AL75" s="877"/>
      <c r="AM75" s="877"/>
      <c r="AN75" s="877"/>
      <c r="AO75" s="833"/>
      <c r="AP75" s="878"/>
      <c r="AQ75" s="877"/>
      <c r="AR75" s="877"/>
      <c r="AS75" s="877"/>
      <c r="AT75" s="833"/>
      <c r="AU75" s="878"/>
      <c r="AV75" s="877"/>
      <c r="AW75" s="877"/>
      <c r="AX75" s="877"/>
      <c r="AY75" s="833"/>
      <c r="AZ75" s="831"/>
      <c r="BA75" s="831"/>
      <c r="BB75" s="831"/>
      <c r="BC75" s="831"/>
      <c r="BD75" s="832"/>
      <c r="BE75" s="240"/>
      <c r="BF75" s="240"/>
      <c r="BG75" s="240"/>
      <c r="BH75" s="240"/>
      <c r="BI75" s="240"/>
      <c r="BJ75" s="240"/>
      <c r="BK75" s="240"/>
      <c r="BL75" s="240"/>
      <c r="BM75" s="240"/>
      <c r="BN75" s="240"/>
      <c r="BO75" s="240"/>
      <c r="BP75" s="240"/>
      <c r="BQ75" s="237">
        <v>69</v>
      </c>
      <c r="BR75" s="242"/>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29"/>
    </row>
    <row r="76" spans="1:131" ht="26.25" customHeight="1" x14ac:dyDescent="0.2">
      <c r="A76" s="237">
        <v>9</v>
      </c>
      <c r="B76" s="872"/>
      <c r="C76" s="873"/>
      <c r="D76" s="873"/>
      <c r="E76" s="873"/>
      <c r="F76" s="873"/>
      <c r="G76" s="873"/>
      <c r="H76" s="873"/>
      <c r="I76" s="873"/>
      <c r="J76" s="873"/>
      <c r="K76" s="873"/>
      <c r="L76" s="873"/>
      <c r="M76" s="873"/>
      <c r="N76" s="873"/>
      <c r="O76" s="873"/>
      <c r="P76" s="874"/>
      <c r="Q76" s="876"/>
      <c r="R76" s="877"/>
      <c r="S76" s="877"/>
      <c r="T76" s="877"/>
      <c r="U76" s="833"/>
      <c r="V76" s="878"/>
      <c r="W76" s="877"/>
      <c r="X76" s="877"/>
      <c r="Y76" s="877"/>
      <c r="Z76" s="833"/>
      <c r="AA76" s="878"/>
      <c r="AB76" s="877"/>
      <c r="AC76" s="877"/>
      <c r="AD76" s="877"/>
      <c r="AE76" s="833"/>
      <c r="AF76" s="878"/>
      <c r="AG76" s="877"/>
      <c r="AH76" s="877"/>
      <c r="AI76" s="877"/>
      <c r="AJ76" s="833"/>
      <c r="AK76" s="878"/>
      <c r="AL76" s="877"/>
      <c r="AM76" s="877"/>
      <c r="AN76" s="877"/>
      <c r="AO76" s="833"/>
      <c r="AP76" s="878"/>
      <c r="AQ76" s="877"/>
      <c r="AR76" s="877"/>
      <c r="AS76" s="877"/>
      <c r="AT76" s="833"/>
      <c r="AU76" s="878"/>
      <c r="AV76" s="877"/>
      <c r="AW76" s="877"/>
      <c r="AX76" s="877"/>
      <c r="AY76" s="833"/>
      <c r="AZ76" s="831"/>
      <c r="BA76" s="831"/>
      <c r="BB76" s="831"/>
      <c r="BC76" s="831"/>
      <c r="BD76" s="832"/>
      <c r="BE76" s="240"/>
      <c r="BF76" s="240"/>
      <c r="BG76" s="240"/>
      <c r="BH76" s="240"/>
      <c r="BI76" s="240"/>
      <c r="BJ76" s="240"/>
      <c r="BK76" s="240"/>
      <c r="BL76" s="240"/>
      <c r="BM76" s="240"/>
      <c r="BN76" s="240"/>
      <c r="BO76" s="240"/>
      <c r="BP76" s="240"/>
      <c r="BQ76" s="237">
        <v>70</v>
      </c>
      <c r="BR76" s="242"/>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29"/>
    </row>
    <row r="77" spans="1:131" ht="26.25" customHeight="1" x14ac:dyDescent="0.2">
      <c r="A77" s="237">
        <v>10</v>
      </c>
      <c r="B77" s="872"/>
      <c r="C77" s="873"/>
      <c r="D77" s="873"/>
      <c r="E77" s="873"/>
      <c r="F77" s="873"/>
      <c r="G77" s="873"/>
      <c r="H77" s="873"/>
      <c r="I77" s="873"/>
      <c r="J77" s="873"/>
      <c r="K77" s="873"/>
      <c r="L77" s="873"/>
      <c r="M77" s="873"/>
      <c r="N77" s="873"/>
      <c r="O77" s="873"/>
      <c r="P77" s="874"/>
      <c r="Q77" s="876"/>
      <c r="R77" s="877"/>
      <c r="S77" s="877"/>
      <c r="T77" s="877"/>
      <c r="U77" s="833"/>
      <c r="V77" s="878"/>
      <c r="W77" s="877"/>
      <c r="X77" s="877"/>
      <c r="Y77" s="877"/>
      <c r="Z77" s="833"/>
      <c r="AA77" s="878"/>
      <c r="AB77" s="877"/>
      <c r="AC77" s="877"/>
      <c r="AD77" s="877"/>
      <c r="AE77" s="833"/>
      <c r="AF77" s="878"/>
      <c r="AG77" s="877"/>
      <c r="AH77" s="877"/>
      <c r="AI77" s="877"/>
      <c r="AJ77" s="833"/>
      <c r="AK77" s="878"/>
      <c r="AL77" s="877"/>
      <c r="AM77" s="877"/>
      <c r="AN77" s="877"/>
      <c r="AO77" s="833"/>
      <c r="AP77" s="878"/>
      <c r="AQ77" s="877"/>
      <c r="AR77" s="877"/>
      <c r="AS77" s="877"/>
      <c r="AT77" s="833"/>
      <c r="AU77" s="878"/>
      <c r="AV77" s="877"/>
      <c r="AW77" s="877"/>
      <c r="AX77" s="877"/>
      <c r="AY77" s="833"/>
      <c r="AZ77" s="831"/>
      <c r="BA77" s="831"/>
      <c r="BB77" s="831"/>
      <c r="BC77" s="831"/>
      <c r="BD77" s="832"/>
      <c r="BE77" s="240"/>
      <c r="BF77" s="240"/>
      <c r="BG77" s="240"/>
      <c r="BH77" s="240"/>
      <c r="BI77" s="240"/>
      <c r="BJ77" s="240"/>
      <c r="BK77" s="240"/>
      <c r="BL77" s="240"/>
      <c r="BM77" s="240"/>
      <c r="BN77" s="240"/>
      <c r="BO77" s="240"/>
      <c r="BP77" s="240"/>
      <c r="BQ77" s="237">
        <v>71</v>
      </c>
      <c r="BR77" s="242"/>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29"/>
    </row>
    <row r="78" spans="1:131" ht="26.25" customHeight="1" x14ac:dyDescent="0.2">
      <c r="A78" s="237">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40"/>
      <c r="BF78" s="240"/>
      <c r="BG78" s="240"/>
      <c r="BH78" s="240"/>
      <c r="BI78" s="240"/>
      <c r="BJ78" s="229"/>
      <c r="BK78" s="229"/>
      <c r="BL78" s="229"/>
      <c r="BM78" s="229"/>
      <c r="BN78" s="229"/>
      <c r="BO78" s="240"/>
      <c r="BP78" s="240"/>
      <c r="BQ78" s="237">
        <v>72</v>
      </c>
      <c r="BR78" s="242"/>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29"/>
    </row>
    <row r="79" spans="1:131" ht="26.25" customHeight="1" x14ac:dyDescent="0.2">
      <c r="A79" s="237">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40"/>
      <c r="BF79" s="240"/>
      <c r="BG79" s="240"/>
      <c r="BH79" s="240"/>
      <c r="BI79" s="240"/>
      <c r="BJ79" s="229"/>
      <c r="BK79" s="229"/>
      <c r="BL79" s="229"/>
      <c r="BM79" s="229"/>
      <c r="BN79" s="229"/>
      <c r="BO79" s="240"/>
      <c r="BP79" s="240"/>
      <c r="BQ79" s="237">
        <v>73</v>
      </c>
      <c r="BR79" s="242"/>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29"/>
    </row>
    <row r="80" spans="1:131" ht="26.25" customHeight="1" x14ac:dyDescent="0.2">
      <c r="A80" s="237">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40"/>
      <c r="BF80" s="240"/>
      <c r="BG80" s="240"/>
      <c r="BH80" s="240"/>
      <c r="BI80" s="240"/>
      <c r="BJ80" s="240"/>
      <c r="BK80" s="240"/>
      <c r="BL80" s="240"/>
      <c r="BM80" s="240"/>
      <c r="BN80" s="240"/>
      <c r="BO80" s="240"/>
      <c r="BP80" s="240"/>
      <c r="BQ80" s="237">
        <v>74</v>
      </c>
      <c r="BR80" s="242"/>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29"/>
    </row>
    <row r="81" spans="1:131" ht="26.25" customHeight="1" x14ac:dyDescent="0.2">
      <c r="A81" s="237">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40"/>
      <c r="BF81" s="240"/>
      <c r="BG81" s="240"/>
      <c r="BH81" s="240"/>
      <c r="BI81" s="240"/>
      <c r="BJ81" s="240"/>
      <c r="BK81" s="240"/>
      <c r="BL81" s="240"/>
      <c r="BM81" s="240"/>
      <c r="BN81" s="240"/>
      <c r="BO81" s="240"/>
      <c r="BP81" s="240"/>
      <c r="BQ81" s="237">
        <v>75</v>
      </c>
      <c r="BR81" s="242"/>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29"/>
    </row>
    <row r="82" spans="1:131" ht="26.25" customHeight="1" x14ac:dyDescent="0.2">
      <c r="A82" s="237">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40"/>
      <c r="BF82" s="240"/>
      <c r="BG82" s="240"/>
      <c r="BH82" s="240"/>
      <c r="BI82" s="240"/>
      <c r="BJ82" s="240"/>
      <c r="BK82" s="240"/>
      <c r="BL82" s="240"/>
      <c r="BM82" s="240"/>
      <c r="BN82" s="240"/>
      <c r="BO82" s="240"/>
      <c r="BP82" s="240"/>
      <c r="BQ82" s="237">
        <v>76</v>
      </c>
      <c r="BR82" s="242"/>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29"/>
    </row>
    <row r="83" spans="1:131" ht="26.25" customHeight="1" x14ac:dyDescent="0.2">
      <c r="A83" s="237">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0"/>
      <c r="BF83" s="240"/>
      <c r="BG83" s="240"/>
      <c r="BH83" s="240"/>
      <c r="BI83" s="240"/>
      <c r="BJ83" s="240"/>
      <c r="BK83" s="240"/>
      <c r="BL83" s="240"/>
      <c r="BM83" s="240"/>
      <c r="BN83" s="240"/>
      <c r="BO83" s="240"/>
      <c r="BP83" s="240"/>
      <c r="BQ83" s="237">
        <v>77</v>
      </c>
      <c r="BR83" s="242"/>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29"/>
    </row>
    <row r="84" spans="1:131" ht="26.25" customHeight="1" x14ac:dyDescent="0.2">
      <c r="A84" s="237">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0"/>
      <c r="BF84" s="240"/>
      <c r="BG84" s="240"/>
      <c r="BH84" s="240"/>
      <c r="BI84" s="240"/>
      <c r="BJ84" s="240"/>
      <c r="BK84" s="240"/>
      <c r="BL84" s="240"/>
      <c r="BM84" s="240"/>
      <c r="BN84" s="240"/>
      <c r="BO84" s="240"/>
      <c r="BP84" s="240"/>
      <c r="BQ84" s="237">
        <v>78</v>
      </c>
      <c r="BR84" s="242"/>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29"/>
    </row>
    <row r="85" spans="1:131" ht="26.25" customHeight="1" x14ac:dyDescent="0.2">
      <c r="A85" s="237">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0"/>
      <c r="BF85" s="240"/>
      <c r="BG85" s="240"/>
      <c r="BH85" s="240"/>
      <c r="BI85" s="240"/>
      <c r="BJ85" s="240"/>
      <c r="BK85" s="240"/>
      <c r="BL85" s="240"/>
      <c r="BM85" s="240"/>
      <c r="BN85" s="240"/>
      <c r="BO85" s="240"/>
      <c r="BP85" s="240"/>
      <c r="BQ85" s="237">
        <v>79</v>
      </c>
      <c r="BR85" s="242"/>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29"/>
    </row>
    <row r="86" spans="1:131" ht="26.25" customHeight="1" x14ac:dyDescent="0.2">
      <c r="A86" s="237">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0"/>
      <c r="BF86" s="240"/>
      <c r="BG86" s="240"/>
      <c r="BH86" s="240"/>
      <c r="BI86" s="240"/>
      <c r="BJ86" s="240"/>
      <c r="BK86" s="240"/>
      <c r="BL86" s="240"/>
      <c r="BM86" s="240"/>
      <c r="BN86" s="240"/>
      <c r="BO86" s="240"/>
      <c r="BP86" s="240"/>
      <c r="BQ86" s="237">
        <v>80</v>
      </c>
      <c r="BR86" s="242"/>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29"/>
    </row>
    <row r="87" spans="1:131" ht="26.25" customHeight="1" x14ac:dyDescent="0.2">
      <c r="A87" s="243">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0"/>
      <c r="BF87" s="240"/>
      <c r="BG87" s="240"/>
      <c r="BH87" s="240"/>
      <c r="BI87" s="240"/>
      <c r="BJ87" s="240"/>
      <c r="BK87" s="240"/>
      <c r="BL87" s="240"/>
      <c r="BM87" s="240"/>
      <c r="BN87" s="240"/>
      <c r="BO87" s="240"/>
      <c r="BP87" s="240"/>
      <c r="BQ87" s="237">
        <v>81</v>
      </c>
      <c r="BR87" s="242"/>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29"/>
    </row>
    <row r="88" spans="1:131" ht="26.25" customHeight="1" thickBot="1" x14ac:dyDescent="0.25">
      <c r="A88" s="239" t="s">
        <v>401</v>
      </c>
      <c r="B88" s="788" t="s">
        <v>435</v>
      </c>
      <c r="C88" s="789"/>
      <c r="D88" s="789"/>
      <c r="E88" s="789"/>
      <c r="F88" s="789"/>
      <c r="G88" s="789"/>
      <c r="H88" s="789"/>
      <c r="I88" s="789"/>
      <c r="J88" s="789"/>
      <c r="K88" s="789"/>
      <c r="L88" s="789"/>
      <c r="M88" s="789"/>
      <c r="N88" s="789"/>
      <c r="O88" s="789"/>
      <c r="P88" s="790"/>
      <c r="Q88" s="839"/>
      <c r="R88" s="840"/>
      <c r="S88" s="840"/>
      <c r="T88" s="840"/>
      <c r="U88" s="840"/>
      <c r="V88" s="840"/>
      <c r="W88" s="840"/>
      <c r="X88" s="840"/>
      <c r="Y88" s="840"/>
      <c r="Z88" s="840"/>
      <c r="AA88" s="840"/>
      <c r="AB88" s="840"/>
      <c r="AC88" s="840"/>
      <c r="AD88" s="840"/>
      <c r="AE88" s="840"/>
      <c r="AF88" s="843">
        <v>4797</v>
      </c>
      <c r="AG88" s="843"/>
      <c r="AH88" s="843"/>
      <c r="AI88" s="843"/>
      <c r="AJ88" s="843"/>
      <c r="AK88" s="840"/>
      <c r="AL88" s="840"/>
      <c r="AM88" s="840"/>
      <c r="AN88" s="840"/>
      <c r="AO88" s="840"/>
      <c r="AP88" s="843" t="s">
        <v>602</v>
      </c>
      <c r="AQ88" s="843"/>
      <c r="AR88" s="843"/>
      <c r="AS88" s="843"/>
      <c r="AT88" s="843"/>
      <c r="AU88" s="843" t="s">
        <v>602</v>
      </c>
      <c r="AV88" s="843"/>
      <c r="AW88" s="843"/>
      <c r="AX88" s="843"/>
      <c r="AY88" s="843"/>
      <c r="AZ88" s="848"/>
      <c r="BA88" s="848"/>
      <c r="BB88" s="848"/>
      <c r="BC88" s="848"/>
      <c r="BD88" s="849"/>
      <c r="BE88" s="240"/>
      <c r="BF88" s="240"/>
      <c r="BG88" s="240"/>
      <c r="BH88" s="240"/>
      <c r="BI88" s="240"/>
      <c r="BJ88" s="240"/>
      <c r="BK88" s="240"/>
      <c r="BL88" s="240"/>
      <c r="BM88" s="240"/>
      <c r="BN88" s="240"/>
      <c r="BO88" s="240"/>
      <c r="BP88" s="240"/>
      <c r="BQ88" s="237">
        <v>82</v>
      </c>
      <c r="BR88" s="242"/>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401</v>
      </c>
      <c r="BR102" s="788" t="s">
        <v>436</v>
      </c>
      <c r="BS102" s="789"/>
      <c r="BT102" s="789"/>
      <c r="BU102" s="789"/>
      <c r="BV102" s="789"/>
      <c r="BW102" s="789"/>
      <c r="BX102" s="789"/>
      <c r="BY102" s="789"/>
      <c r="BZ102" s="789"/>
      <c r="CA102" s="789"/>
      <c r="CB102" s="789"/>
      <c r="CC102" s="789"/>
      <c r="CD102" s="789"/>
      <c r="CE102" s="789"/>
      <c r="CF102" s="789"/>
      <c r="CG102" s="790"/>
      <c r="CH102" s="886"/>
      <c r="CI102" s="887"/>
      <c r="CJ102" s="887"/>
      <c r="CK102" s="887"/>
      <c r="CL102" s="888"/>
      <c r="CM102" s="886"/>
      <c r="CN102" s="887"/>
      <c r="CO102" s="887"/>
      <c r="CP102" s="887"/>
      <c r="CQ102" s="888"/>
      <c r="CR102" s="889">
        <f>SUM(CR7:CV88)</f>
        <v>778</v>
      </c>
      <c r="CS102" s="851"/>
      <c r="CT102" s="851"/>
      <c r="CU102" s="851"/>
      <c r="CV102" s="890"/>
      <c r="CW102" s="889">
        <f>SUM(CW7:DA88)</f>
        <v>382</v>
      </c>
      <c r="CX102" s="851"/>
      <c r="CY102" s="851"/>
      <c r="CZ102" s="851"/>
      <c r="DA102" s="890"/>
      <c r="DB102" s="889">
        <f t="shared" ref="DB102" si="0">SUM(DB7:DF88)</f>
        <v>500</v>
      </c>
      <c r="DC102" s="851"/>
      <c r="DD102" s="851"/>
      <c r="DE102" s="851"/>
      <c r="DF102" s="890"/>
      <c r="DG102" s="889">
        <f t="shared" ref="DG102" si="1">SUM(DG7:DK88)</f>
        <v>1780</v>
      </c>
      <c r="DH102" s="851"/>
      <c r="DI102" s="851"/>
      <c r="DJ102" s="851"/>
      <c r="DK102" s="890"/>
      <c r="DL102" s="889" t="s">
        <v>602</v>
      </c>
      <c r="DM102" s="851"/>
      <c r="DN102" s="851"/>
      <c r="DO102" s="851"/>
      <c r="DP102" s="890"/>
      <c r="DQ102" s="889" t="s">
        <v>602</v>
      </c>
      <c r="DR102" s="851"/>
      <c r="DS102" s="851"/>
      <c r="DT102" s="851"/>
      <c r="DU102" s="890"/>
      <c r="DV102" s="788" t="s">
        <v>535</v>
      </c>
      <c r="DW102" s="789"/>
      <c r="DX102" s="789"/>
      <c r="DY102" s="789"/>
      <c r="DZ102" s="913"/>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4" t="s">
        <v>437</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5" t="s">
        <v>438</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439</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440</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16" t="s">
        <v>441</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442</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9" customFormat="1" ht="26.25" customHeight="1" x14ac:dyDescent="0.2">
      <c r="A109" s="911" t="s">
        <v>443</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444</v>
      </c>
      <c r="AB109" s="892"/>
      <c r="AC109" s="892"/>
      <c r="AD109" s="892"/>
      <c r="AE109" s="893"/>
      <c r="AF109" s="891" t="s">
        <v>445</v>
      </c>
      <c r="AG109" s="892"/>
      <c r="AH109" s="892"/>
      <c r="AI109" s="892"/>
      <c r="AJ109" s="893"/>
      <c r="AK109" s="891" t="s">
        <v>311</v>
      </c>
      <c r="AL109" s="892"/>
      <c r="AM109" s="892"/>
      <c r="AN109" s="892"/>
      <c r="AO109" s="893"/>
      <c r="AP109" s="891" t="s">
        <v>446</v>
      </c>
      <c r="AQ109" s="892"/>
      <c r="AR109" s="892"/>
      <c r="AS109" s="892"/>
      <c r="AT109" s="894"/>
      <c r="AU109" s="911" t="s">
        <v>443</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444</v>
      </c>
      <c r="BR109" s="892"/>
      <c r="BS109" s="892"/>
      <c r="BT109" s="892"/>
      <c r="BU109" s="893"/>
      <c r="BV109" s="891" t="s">
        <v>445</v>
      </c>
      <c r="BW109" s="892"/>
      <c r="BX109" s="892"/>
      <c r="BY109" s="892"/>
      <c r="BZ109" s="893"/>
      <c r="CA109" s="891" t="s">
        <v>311</v>
      </c>
      <c r="CB109" s="892"/>
      <c r="CC109" s="892"/>
      <c r="CD109" s="892"/>
      <c r="CE109" s="893"/>
      <c r="CF109" s="912" t="s">
        <v>446</v>
      </c>
      <c r="CG109" s="912"/>
      <c r="CH109" s="912"/>
      <c r="CI109" s="912"/>
      <c r="CJ109" s="912"/>
      <c r="CK109" s="891" t="s">
        <v>447</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444</v>
      </c>
      <c r="DH109" s="892"/>
      <c r="DI109" s="892"/>
      <c r="DJ109" s="892"/>
      <c r="DK109" s="893"/>
      <c r="DL109" s="891" t="s">
        <v>445</v>
      </c>
      <c r="DM109" s="892"/>
      <c r="DN109" s="892"/>
      <c r="DO109" s="892"/>
      <c r="DP109" s="893"/>
      <c r="DQ109" s="891" t="s">
        <v>311</v>
      </c>
      <c r="DR109" s="892"/>
      <c r="DS109" s="892"/>
      <c r="DT109" s="892"/>
      <c r="DU109" s="893"/>
      <c r="DV109" s="891" t="s">
        <v>446</v>
      </c>
      <c r="DW109" s="892"/>
      <c r="DX109" s="892"/>
      <c r="DY109" s="892"/>
      <c r="DZ109" s="894"/>
    </row>
    <row r="110" spans="1:131" s="229" customFormat="1" ht="26.25" customHeight="1" x14ac:dyDescent="0.2">
      <c r="A110" s="895" t="s">
        <v>448</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14514755</v>
      </c>
      <c r="AB110" s="899"/>
      <c r="AC110" s="899"/>
      <c r="AD110" s="899"/>
      <c r="AE110" s="900"/>
      <c r="AF110" s="901">
        <v>13617878</v>
      </c>
      <c r="AG110" s="899"/>
      <c r="AH110" s="899"/>
      <c r="AI110" s="899"/>
      <c r="AJ110" s="900"/>
      <c r="AK110" s="901">
        <v>12942624</v>
      </c>
      <c r="AL110" s="899"/>
      <c r="AM110" s="899"/>
      <c r="AN110" s="899"/>
      <c r="AO110" s="900"/>
      <c r="AP110" s="902">
        <v>13.6</v>
      </c>
      <c r="AQ110" s="903"/>
      <c r="AR110" s="903"/>
      <c r="AS110" s="903"/>
      <c r="AT110" s="904"/>
      <c r="AU110" s="905" t="s">
        <v>75</v>
      </c>
      <c r="AV110" s="906"/>
      <c r="AW110" s="906"/>
      <c r="AX110" s="906"/>
      <c r="AY110" s="906"/>
      <c r="AZ110" s="928" t="s">
        <v>449</v>
      </c>
      <c r="BA110" s="896"/>
      <c r="BB110" s="896"/>
      <c r="BC110" s="896"/>
      <c r="BD110" s="896"/>
      <c r="BE110" s="896"/>
      <c r="BF110" s="896"/>
      <c r="BG110" s="896"/>
      <c r="BH110" s="896"/>
      <c r="BI110" s="896"/>
      <c r="BJ110" s="896"/>
      <c r="BK110" s="896"/>
      <c r="BL110" s="896"/>
      <c r="BM110" s="896"/>
      <c r="BN110" s="896"/>
      <c r="BO110" s="896"/>
      <c r="BP110" s="897"/>
      <c r="BQ110" s="929">
        <v>118217880</v>
      </c>
      <c r="BR110" s="930"/>
      <c r="BS110" s="930"/>
      <c r="BT110" s="930"/>
      <c r="BU110" s="930"/>
      <c r="BV110" s="930">
        <v>131038289</v>
      </c>
      <c r="BW110" s="930"/>
      <c r="BX110" s="930"/>
      <c r="BY110" s="930"/>
      <c r="BZ110" s="930"/>
      <c r="CA110" s="930">
        <v>144321772</v>
      </c>
      <c r="CB110" s="930"/>
      <c r="CC110" s="930"/>
      <c r="CD110" s="930"/>
      <c r="CE110" s="930"/>
      <c r="CF110" s="943">
        <v>151.30000000000001</v>
      </c>
      <c r="CG110" s="944"/>
      <c r="CH110" s="944"/>
      <c r="CI110" s="944"/>
      <c r="CJ110" s="944"/>
      <c r="CK110" s="945" t="s">
        <v>450</v>
      </c>
      <c r="CL110" s="946"/>
      <c r="CM110" s="928" t="s">
        <v>451</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v>2648536</v>
      </c>
      <c r="DH110" s="930"/>
      <c r="DI110" s="930"/>
      <c r="DJ110" s="930"/>
      <c r="DK110" s="930"/>
      <c r="DL110" s="930">
        <v>2317882</v>
      </c>
      <c r="DM110" s="930"/>
      <c r="DN110" s="930"/>
      <c r="DO110" s="930"/>
      <c r="DP110" s="930"/>
      <c r="DQ110" s="930">
        <v>1987113</v>
      </c>
      <c r="DR110" s="930"/>
      <c r="DS110" s="930"/>
      <c r="DT110" s="930"/>
      <c r="DU110" s="930"/>
      <c r="DV110" s="931">
        <v>2.1</v>
      </c>
      <c r="DW110" s="931"/>
      <c r="DX110" s="931"/>
      <c r="DY110" s="931"/>
      <c r="DZ110" s="932"/>
    </row>
    <row r="111" spans="1:131" s="229" customFormat="1" ht="26.25" customHeight="1" x14ac:dyDescent="0.2">
      <c r="A111" s="933" t="s">
        <v>452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403</v>
      </c>
      <c r="AB111" s="937"/>
      <c r="AC111" s="937"/>
      <c r="AD111" s="937"/>
      <c r="AE111" s="938"/>
      <c r="AF111" s="939" t="s">
        <v>403</v>
      </c>
      <c r="AG111" s="937"/>
      <c r="AH111" s="937"/>
      <c r="AI111" s="937"/>
      <c r="AJ111" s="938"/>
      <c r="AK111" s="939" t="s">
        <v>453</v>
      </c>
      <c r="AL111" s="937"/>
      <c r="AM111" s="937"/>
      <c r="AN111" s="937"/>
      <c r="AO111" s="938"/>
      <c r="AP111" s="940" t="s">
        <v>403</v>
      </c>
      <c r="AQ111" s="941"/>
      <c r="AR111" s="941"/>
      <c r="AS111" s="941"/>
      <c r="AT111" s="942"/>
      <c r="AU111" s="907"/>
      <c r="AV111" s="908"/>
      <c r="AW111" s="908"/>
      <c r="AX111" s="908"/>
      <c r="AY111" s="908"/>
      <c r="AZ111" s="921" t="s">
        <v>454</v>
      </c>
      <c r="BA111" s="922"/>
      <c r="BB111" s="922"/>
      <c r="BC111" s="922"/>
      <c r="BD111" s="922"/>
      <c r="BE111" s="922"/>
      <c r="BF111" s="922"/>
      <c r="BG111" s="922"/>
      <c r="BH111" s="922"/>
      <c r="BI111" s="922"/>
      <c r="BJ111" s="922"/>
      <c r="BK111" s="922"/>
      <c r="BL111" s="922"/>
      <c r="BM111" s="922"/>
      <c r="BN111" s="922"/>
      <c r="BO111" s="922"/>
      <c r="BP111" s="923"/>
      <c r="BQ111" s="924">
        <v>8338245</v>
      </c>
      <c r="BR111" s="925"/>
      <c r="BS111" s="925"/>
      <c r="BT111" s="925"/>
      <c r="BU111" s="925"/>
      <c r="BV111" s="925">
        <v>8887177</v>
      </c>
      <c r="BW111" s="925"/>
      <c r="BX111" s="925"/>
      <c r="BY111" s="925"/>
      <c r="BZ111" s="925"/>
      <c r="CA111" s="925">
        <v>12460614</v>
      </c>
      <c r="CB111" s="925"/>
      <c r="CC111" s="925"/>
      <c r="CD111" s="925"/>
      <c r="CE111" s="925"/>
      <c r="CF111" s="919">
        <v>13.1</v>
      </c>
      <c r="CG111" s="920"/>
      <c r="CH111" s="920"/>
      <c r="CI111" s="920"/>
      <c r="CJ111" s="920"/>
      <c r="CK111" s="947"/>
      <c r="CL111" s="948"/>
      <c r="CM111" s="921" t="s">
        <v>455</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453</v>
      </c>
      <c r="DH111" s="925"/>
      <c r="DI111" s="925"/>
      <c r="DJ111" s="925"/>
      <c r="DK111" s="925"/>
      <c r="DL111" s="925" t="s">
        <v>403</v>
      </c>
      <c r="DM111" s="925"/>
      <c r="DN111" s="925"/>
      <c r="DO111" s="925"/>
      <c r="DP111" s="925"/>
      <c r="DQ111" s="925" t="s">
        <v>453</v>
      </c>
      <c r="DR111" s="925"/>
      <c r="DS111" s="925"/>
      <c r="DT111" s="925"/>
      <c r="DU111" s="925"/>
      <c r="DV111" s="926" t="s">
        <v>403</v>
      </c>
      <c r="DW111" s="926"/>
      <c r="DX111" s="926"/>
      <c r="DY111" s="926"/>
      <c r="DZ111" s="927"/>
    </row>
    <row r="112" spans="1:131" s="229" customFormat="1" ht="26.25" customHeight="1" x14ac:dyDescent="0.2">
      <c r="A112" s="951" t="s">
        <v>456</v>
      </c>
      <c r="B112" s="952"/>
      <c r="C112" s="922" t="s">
        <v>457</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v>16667</v>
      </c>
      <c r="AB112" s="958"/>
      <c r="AC112" s="958"/>
      <c r="AD112" s="958"/>
      <c r="AE112" s="959"/>
      <c r="AF112" s="960" t="s">
        <v>453</v>
      </c>
      <c r="AG112" s="958"/>
      <c r="AH112" s="958"/>
      <c r="AI112" s="958"/>
      <c r="AJ112" s="959"/>
      <c r="AK112" s="960" t="s">
        <v>403</v>
      </c>
      <c r="AL112" s="958"/>
      <c r="AM112" s="958"/>
      <c r="AN112" s="958"/>
      <c r="AO112" s="959"/>
      <c r="AP112" s="961" t="s">
        <v>403</v>
      </c>
      <c r="AQ112" s="962"/>
      <c r="AR112" s="962"/>
      <c r="AS112" s="962"/>
      <c r="AT112" s="963"/>
      <c r="AU112" s="907"/>
      <c r="AV112" s="908"/>
      <c r="AW112" s="908"/>
      <c r="AX112" s="908"/>
      <c r="AY112" s="908"/>
      <c r="AZ112" s="921" t="s">
        <v>458</v>
      </c>
      <c r="BA112" s="922"/>
      <c r="BB112" s="922"/>
      <c r="BC112" s="922"/>
      <c r="BD112" s="922"/>
      <c r="BE112" s="922"/>
      <c r="BF112" s="922"/>
      <c r="BG112" s="922"/>
      <c r="BH112" s="922"/>
      <c r="BI112" s="922"/>
      <c r="BJ112" s="922"/>
      <c r="BK112" s="922"/>
      <c r="BL112" s="922"/>
      <c r="BM112" s="922"/>
      <c r="BN112" s="922"/>
      <c r="BO112" s="922"/>
      <c r="BP112" s="923"/>
      <c r="BQ112" s="924">
        <v>16153289</v>
      </c>
      <c r="BR112" s="925"/>
      <c r="BS112" s="925"/>
      <c r="BT112" s="925"/>
      <c r="BU112" s="925"/>
      <c r="BV112" s="925">
        <v>13823152</v>
      </c>
      <c r="BW112" s="925"/>
      <c r="BX112" s="925"/>
      <c r="BY112" s="925"/>
      <c r="BZ112" s="925"/>
      <c r="CA112" s="925">
        <v>14232355</v>
      </c>
      <c r="CB112" s="925"/>
      <c r="CC112" s="925"/>
      <c r="CD112" s="925"/>
      <c r="CE112" s="925"/>
      <c r="CF112" s="919">
        <v>14.9</v>
      </c>
      <c r="CG112" s="920"/>
      <c r="CH112" s="920"/>
      <c r="CI112" s="920"/>
      <c r="CJ112" s="920"/>
      <c r="CK112" s="947"/>
      <c r="CL112" s="948"/>
      <c r="CM112" s="921" t="s">
        <v>459</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403</v>
      </c>
      <c r="DH112" s="925"/>
      <c r="DI112" s="925"/>
      <c r="DJ112" s="925"/>
      <c r="DK112" s="925"/>
      <c r="DL112" s="925" t="s">
        <v>453</v>
      </c>
      <c r="DM112" s="925"/>
      <c r="DN112" s="925"/>
      <c r="DO112" s="925"/>
      <c r="DP112" s="925"/>
      <c r="DQ112" s="925" t="s">
        <v>453</v>
      </c>
      <c r="DR112" s="925"/>
      <c r="DS112" s="925"/>
      <c r="DT112" s="925"/>
      <c r="DU112" s="925"/>
      <c r="DV112" s="926" t="s">
        <v>453</v>
      </c>
      <c r="DW112" s="926"/>
      <c r="DX112" s="926"/>
      <c r="DY112" s="926"/>
      <c r="DZ112" s="927"/>
    </row>
    <row r="113" spans="1:130" s="229" customFormat="1" ht="26.25" customHeight="1" x14ac:dyDescent="0.2">
      <c r="A113" s="953"/>
      <c r="B113" s="954"/>
      <c r="C113" s="922" t="s">
        <v>460</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1921716</v>
      </c>
      <c r="AB113" s="937"/>
      <c r="AC113" s="937"/>
      <c r="AD113" s="937"/>
      <c r="AE113" s="938"/>
      <c r="AF113" s="939">
        <v>1325650</v>
      </c>
      <c r="AG113" s="937"/>
      <c r="AH113" s="937"/>
      <c r="AI113" s="937"/>
      <c r="AJ113" s="938"/>
      <c r="AK113" s="939">
        <v>2499959</v>
      </c>
      <c r="AL113" s="937"/>
      <c r="AM113" s="937"/>
      <c r="AN113" s="937"/>
      <c r="AO113" s="938"/>
      <c r="AP113" s="940">
        <v>2.6</v>
      </c>
      <c r="AQ113" s="941"/>
      <c r="AR113" s="941"/>
      <c r="AS113" s="941"/>
      <c r="AT113" s="942"/>
      <c r="AU113" s="907"/>
      <c r="AV113" s="908"/>
      <c r="AW113" s="908"/>
      <c r="AX113" s="908"/>
      <c r="AY113" s="908"/>
      <c r="AZ113" s="921" t="s">
        <v>461</v>
      </c>
      <c r="BA113" s="922"/>
      <c r="BB113" s="922"/>
      <c r="BC113" s="922"/>
      <c r="BD113" s="922"/>
      <c r="BE113" s="922"/>
      <c r="BF113" s="922"/>
      <c r="BG113" s="922"/>
      <c r="BH113" s="922"/>
      <c r="BI113" s="922"/>
      <c r="BJ113" s="922"/>
      <c r="BK113" s="922"/>
      <c r="BL113" s="922"/>
      <c r="BM113" s="922"/>
      <c r="BN113" s="922"/>
      <c r="BO113" s="922"/>
      <c r="BP113" s="923"/>
      <c r="BQ113" s="924" t="s">
        <v>453</v>
      </c>
      <c r="BR113" s="925"/>
      <c r="BS113" s="925"/>
      <c r="BT113" s="925"/>
      <c r="BU113" s="925"/>
      <c r="BV113" s="925" t="s">
        <v>453</v>
      </c>
      <c r="BW113" s="925"/>
      <c r="BX113" s="925"/>
      <c r="BY113" s="925"/>
      <c r="BZ113" s="925"/>
      <c r="CA113" s="925" t="s">
        <v>403</v>
      </c>
      <c r="CB113" s="925"/>
      <c r="CC113" s="925"/>
      <c r="CD113" s="925"/>
      <c r="CE113" s="925"/>
      <c r="CF113" s="919" t="s">
        <v>453</v>
      </c>
      <c r="CG113" s="920"/>
      <c r="CH113" s="920"/>
      <c r="CI113" s="920"/>
      <c r="CJ113" s="920"/>
      <c r="CK113" s="947"/>
      <c r="CL113" s="948"/>
      <c r="CM113" s="921" t="s">
        <v>462</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453</v>
      </c>
      <c r="DH113" s="958"/>
      <c r="DI113" s="958"/>
      <c r="DJ113" s="958"/>
      <c r="DK113" s="959"/>
      <c r="DL113" s="960" t="s">
        <v>403</v>
      </c>
      <c r="DM113" s="958"/>
      <c r="DN113" s="958"/>
      <c r="DO113" s="958"/>
      <c r="DP113" s="959"/>
      <c r="DQ113" s="960" t="s">
        <v>453</v>
      </c>
      <c r="DR113" s="958"/>
      <c r="DS113" s="958"/>
      <c r="DT113" s="958"/>
      <c r="DU113" s="959"/>
      <c r="DV113" s="961" t="s">
        <v>403</v>
      </c>
      <c r="DW113" s="962"/>
      <c r="DX113" s="962"/>
      <c r="DY113" s="962"/>
      <c r="DZ113" s="963"/>
    </row>
    <row r="114" spans="1:130" s="229" customFormat="1" ht="26.25" customHeight="1" x14ac:dyDescent="0.2">
      <c r="A114" s="953"/>
      <c r="B114" s="954"/>
      <c r="C114" s="922" t="s">
        <v>463</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t="s">
        <v>453</v>
      </c>
      <c r="AB114" s="958"/>
      <c r="AC114" s="958"/>
      <c r="AD114" s="958"/>
      <c r="AE114" s="959"/>
      <c r="AF114" s="960" t="s">
        <v>453</v>
      </c>
      <c r="AG114" s="958"/>
      <c r="AH114" s="958"/>
      <c r="AI114" s="958"/>
      <c r="AJ114" s="959"/>
      <c r="AK114" s="960" t="s">
        <v>453</v>
      </c>
      <c r="AL114" s="958"/>
      <c r="AM114" s="958"/>
      <c r="AN114" s="958"/>
      <c r="AO114" s="959"/>
      <c r="AP114" s="961" t="s">
        <v>453</v>
      </c>
      <c r="AQ114" s="962"/>
      <c r="AR114" s="962"/>
      <c r="AS114" s="962"/>
      <c r="AT114" s="963"/>
      <c r="AU114" s="907"/>
      <c r="AV114" s="908"/>
      <c r="AW114" s="908"/>
      <c r="AX114" s="908"/>
      <c r="AY114" s="908"/>
      <c r="AZ114" s="921" t="s">
        <v>464</v>
      </c>
      <c r="BA114" s="922"/>
      <c r="BB114" s="922"/>
      <c r="BC114" s="922"/>
      <c r="BD114" s="922"/>
      <c r="BE114" s="922"/>
      <c r="BF114" s="922"/>
      <c r="BG114" s="922"/>
      <c r="BH114" s="922"/>
      <c r="BI114" s="922"/>
      <c r="BJ114" s="922"/>
      <c r="BK114" s="922"/>
      <c r="BL114" s="922"/>
      <c r="BM114" s="922"/>
      <c r="BN114" s="922"/>
      <c r="BO114" s="922"/>
      <c r="BP114" s="923"/>
      <c r="BQ114" s="924">
        <v>23038515</v>
      </c>
      <c r="BR114" s="925"/>
      <c r="BS114" s="925"/>
      <c r="BT114" s="925"/>
      <c r="BU114" s="925"/>
      <c r="BV114" s="925">
        <v>22676905</v>
      </c>
      <c r="BW114" s="925"/>
      <c r="BX114" s="925"/>
      <c r="BY114" s="925"/>
      <c r="BZ114" s="925"/>
      <c r="CA114" s="925">
        <v>22224987</v>
      </c>
      <c r="CB114" s="925"/>
      <c r="CC114" s="925"/>
      <c r="CD114" s="925"/>
      <c r="CE114" s="925"/>
      <c r="CF114" s="919">
        <v>23.3</v>
      </c>
      <c r="CG114" s="920"/>
      <c r="CH114" s="920"/>
      <c r="CI114" s="920"/>
      <c r="CJ114" s="920"/>
      <c r="CK114" s="947"/>
      <c r="CL114" s="948"/>
      <c r="CM114" s="921" t="s">
        <v>465</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403</v>
      </c>
      <c r="DH114" s="958"/>
      <c r="DI114" s="958"/>
      <c r="DJ114" s="958"/>
      <c r="DK114" s="959"/>
      <c r="DL114" s="960" t="s">
        <v>453</v>
      </c>
      <c r="DM114" s="958"/>
      <c r="DN114" s="958"/>
      <c r="DO114" s="958"/>
      <c r="DP114" s="959"/>
      <c r="DQ114" s="960" t="s">
        <v>453</v>
      </c>
      <c r="DR114" s="958"/>
      <c r="DS114" s="958"/>
      <c r="DT114" s="958"/>
      <c r="DU114" s="959"/>
      <c r="DV114" s="961" t="s">
        <v>138</v>
      </c>
      <c r="DW114" s="962"/>
      <c r="DX114" s="962"/>
      <c r="DY114" s="962"/>
      <c r="DZ114" s="963"/>
    </row>
    <row r="115" spans="1:130" s="229" customFormat="1" ht="26.25" customHeight="1" x14ac:dyDescent="0.2">
      <c r="A115" s="953"/>
      <c r="B115" s="954"/>
      <c r="C115" s="922" t="s">
        <v>466</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330535</v>
      </c>
      <c r="AB115" s="937"/>
      <c r="AC115" s="937"/>
      <c r="AD115" s="937"/>
      <c r="AE115" s="938"/>
      <c r="AF115" s="939">
        <v>1338256</v>
      </c>
      <c r="AG115" s="937"/>
      <c r="AH115" s="937"/>
      <c r="AI115" s="937"/>
      <c r="AJ115" s="938"/>
      <c r="AK115" s="939">
        <v>330770</v>
      </c>
      <c r="AL115" s="937"/>
      <c r="AM115" s="937"/>
      <c r="AN115" s="937"/>
      <c r="AO115" s="938"/>
      <c r="AP115" s="940">
        <v>0.3</v>
      </c>
      <c r="AQ115" s="941"/>
      <c r="AR115" s="941"/>
      <c r="AS115" s="941"/>
      <c r="AT115" s="942"/>
      <c r="AU115" s="907"/>
      <c r="AV115" s="908"/>
      <c r="AW115" s="908"/>
      <c r="AX115" s="908"/>
      <c r="AY115" s="908"/>
      <c r="AZ115" s="921" t="s">
        <v>467</v>
      </c>
      <c r="BA115" s="922"/>
      <c r="BB115" s="922"/>
      <c r="BC115" s="922"/>
      <c r="BD115" s="922"/>
      <c r="BE115" s="922"/>
      <c r="BF115" s="922"/>
      <c r="BG115" s="922"/>
      <c r="BH115" s="922"/>
      <c r="BI115" s="922"/>
      <c r="BJ115" s="922"/>
      <c r="BK115" s="922"/>
      <c r="BL115" s="922"/>
      <c r="BM115" s="922"/>
      <c r="BN115" s="922"/>
      <c r="BO115" s="922"/>
      <c r="BP115" s="923"/>
      <c r="BQ115" s="924" t="s">
        <v>453</v>
      </c>
      <c r="BR115" s="925"/>
      <c r="BS115" s="925"/>
      <c r="BT115" s="925"/>
      <c r="BU115" s="925"/>
      <c r="BV115" s="925" t="s">
        <v>453</v>
      </c>
      <c r="BW115" s="925"/>
      <c r="BX115" s="925"/>
      <c r="BY115" s="925"/>
      <c r="BZ115" s="925"/>
      <c r="CA115" s="925" t="s">
        <v>453</v>
      </c>
      <c r="CB115" s="925"/>
      <c r="CC115" s="925"/>
      <c r="CD115" s="925"/>
      <c r="CE115" s="925"/>
      <c r="CF115" s="919" t="s">
        <v>453</v>
      </c>
      <c r="CG115" s="920"/>
      <c r="CH115" s="920"/>
      <c r="CI115" s="920"/>
      <c r="CJ115" s="920"/>
      <c r="CK115" s="947"/>
      <c r="CL115" s="948"/>
      <c r="CM115" s="921" t="s">
        <v>468</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v>3353223</v>
      </c>
      <c r="DH115" s="958"/>
      <c r="DI115" s="958"/>
      <c r="DJ115" s="958"/>
      <c r="DK115" s="959"/>
      <c r="DL115" s="960">
        <v>2345765</v>
      </c>
      <c r="DM115" s="958"/>
      <c r="DN115" s="958"/>
      <c r="DO115" s="958"/>
      <c r="DP115" s="959"/>
      <c r="DQ115" s="960">
        <v>2359985</v>
      </c>
      <c r="DR115" s="958"/>
      <c r="DS115" s="958"/>
      <c r="DT115" s="958"/>
      <c r="DU115" s="959"/>
      <c r="DV115" s="961">
        <v>2.5</v>
      </c>
      <c r="DW115" s="962"/>
      <c r="DX115" s="962"/>
      <c r="DY115" s="962"/>
      <c r="DZ115" s="963"/>
    </row>
    <row r="116" spans="1:130" s="229" customFormat="1" ht="26.25" customHeight="1" x14ac:dyDescent="0.2">
      <c r="A116" s="955"/>
      <c r="B116" s="956"/>
      <c r="C116" s="964" t="s">
        <v>469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65</v>
      </c>
      <c r="AB116" s="958"/>
      <c r="AC116" s="958"/>
      <c r="AD116" s="958"/>
      <c r="AE116" s="959"/>
      <c r="AF116" s="960">
        <v>300</v>
      </c>
      <c r="AG116" s="958"/>
      <c r="AH116" s="958"/>
      <c r="AI116" s="958"/>
      <c r="AJ116" s="959"/>
      <c r="AK116" s="960">
        <v>1367</v>
      </c>
      <c r="AL116" s="958"/>
      <c r="AM116" s="958"/>
      <c r="AN116" s="958"/>
      <c r="AO116" s="959"/>
      <c r="AP116" s="961">
        <v>0</v>
      </c>
      <c r="AQ116" s="962"/>
      <c r="AR116" s="962"/>
      <c r="AS116" s="962"/>
      <c r="AT116" s="963"/>
      <c r="AU116" s="907"/>
      <c r="AV116" s="908"/>
      <c r="AW116" s="908"/>
      <c r="AX116" s="908"/>
      <c r="AY116" s="908"/>
      <c r="AZ116" s="966" t="s">
        <v>470</v>
      </c>
      <c r="BA116" s="967"/>
      <c r="BB116" s="967"/>
      <c r="BC116" s="967"/>
      <c r="BD116" s="967"/>
      <c r="BE116" s="967"/>
      <c r="BF116" s="967"/>
      <c r="BG116" s="967"/>
      <c r="BH116" s="967"/>
      <c r="BI116" s="967"/>
      <c r="BJ116" s="967"/>
      <c r="BK116" s="967"/>
      <c r="BL116" s="967"/>
      <c r="BM116" s="967"/>
      <c r="BN116" s="967"/>
      <c r="BO116" s="967"/>
      <c r="BP116" s="968"/>
      <c r="BQ116" s="924" t="s">
        <v>453</v>
      </c>
      <c r="BR116" s="925"/>
      <c r="BS116" s="925"/>
      <c r="BT116" s="925"/>
      <c r="BU116" s="925"/>
      <c r="BV116" s="925" t="s">
        <v>403</v>
      </c>
      <c r="BW116" s="925"/>
      <c r="BX116" s="925"/>
      <c r="BY116" s="925"/>
      <c r="BZ116" s="925"/>
      <c r="CA116" s="925" t="s">
        <v>453</v>
      </c>
      <c r="CB116" s="925"/>
      <c r="CC116" s="925"/>
      <c r="CD116" s="925"/>
      <c r="CE116" s="925"/>
      <c r="CF116" s="919" t="s">
        <v>453</v>
      </c>
      <c r="CG116" s="920"/>
      <c r="CH116" s="920"/>
      <c r="CI116" s="920"/>
      <c r="CJ116" s="920"/>
      <c r="CK116" s="947"/>
      <c r="CL116" s="948"/>
      <c r="CM116" s="921" t="s">
        <v>471</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453</v>
      </c>
      <c r="DH116" s="958"/>
      <c r="DI116" s="958"/>
      <c r="DJ116" s="958"/>
      <c r="DK116" s="959"/>
      <c r="DL116" s="960" t="s">
        <v>453</v>
      </c>
      <c r="DM116" s="958"/>
      <c r="DN116" s="958"/>
      <c r="DO116" s="958"/>
      <c r="DP116" s="959"/>
      <c r="DQ116" s="960" t="s">
        <v>453</v>
      </c>
      <c r="DR116" s="958"/>
      <c r="DS116" s="958"/>
      <c r="DT116" s="958"/>
      <c r="DU116" s="959"/>
      <c r="DV116" s="961" t="s">
        <v>403</v>
      </c>
      <c r="DW116" s="962"/>
      <c r="DX116" s="962"/>
      <c r="DY116" s="962"/>
      <c r="DZ116" s="963"/>
    </row>
    <row r="117" spans="1:130" s="229" customFormat="1" ht="26.25" customHeight="1" x14ac:dyDescent="0.2">
      <c r="A117" s="91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472</v>
      </c>
      <c r="Z117" s="893"/>
      <c r="AA117" s="977">
        <v>16783738</v>
      </c>
      <c r="AB117" s="978"/>
      <c r="AC117" s="978"/>
      <c r="AD117" s="978"/>
      <c r="AE117" s="979"/>
      <c r="AF117" s="980">
        <v>16282084</v>
      </c>
      <c r="AG117" s="978"/>
      <c r="AH117" s="978"/>
      <c r="AI117" s="978"/>
      <c r="AJ117" s="979"/>
      <c r="AK117" s="980">
        <v>15774720</v>
      </c>
      <c r="AL117" s="978"/>
      <c r="AM117" s="978"/>
      <c r="AN117" s="978"/>
      <c r="AO117" s="979"/>
      <c r="AP117" s="981"/>
      <c r="AQ117" s="982"/>
      <c r="AR117" s="982"/>
      <c r="AS117" s="982"/>
      <c r="AT117" s="983"/>
      <c r="AU117" s="907"/>
      <c r="AV117" s="908"/>
      <c r="AW117" s="908"/>
      <c r="AX117" s="908"/>
      <c r="AY117" s="908"/>
      <c r="AZ117" s="973" t="s">
        <v>473</v>
      </c>
      <c r="BA117" s="974"/>
      <c r="BB117" s="974"/>
      <c r="BC117" s="974"/>
      <c r="BD117" s="974"/>
      <c r="BE117" s="974"/>
      <c r="BF117" s="974"/>
      <c r="BG117" s="974"/>
      <c r="BH117" s="974"/>
      <c r="BI117" s="974"/>
      <c r="BJ117" s="974"/>
      <c r="BK117" s="974"/>
      <c r="BL117" s="974"/>
      <c r="BM117" s="974"/>
      <c r="BN117" s="974"/>
      <c r="BO117" s="974"/>
      <c r="BP117" s="975"/>
      <c r="BQ117" s="924" t="s">
        <v>453</v>
      </c>
      <c r="BR117" s="925"/>
      <c r="BS117" s="925"/>
      <c r="BT117" s="925"/>
      <c r="BU117" s="925"/>
      <c r="BV117" s="925" t="s">
        <v>453</v>
      </c>
      <c r="BW117" s="925"/>
      <c r="BX117" s="925"/>
      <c r="BY117" s="925"/>
      <c r="BZ117" s="925"/>
      <c r="CA117" s="925" t="s">
        <v>403</v>
      </c>
      <c r="CB117" s="925"/>
      <c r="CC117" s="925"/>
      <c r="CD117" s="925"/>
      <c r="CE117" s="925"/>
      <c r="CF117" s="919" t="s">
        <v>453</v>
      </c>
      <c r="CG117" s="920"/>
      <c r="CH117" s="920"/>
      <c r="CI117" s="920"/>
      <c r="CJ117" s="920"/>
      <c r="CK117" s="947"/>
      <c r="CL117" s="948"/>
      <c r="CM117" s="921" t="s">
        <v>474</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138</v>
      </c>
      <c r="DH117" s="958"/>
      <c r="DI117" s="958"/>
      <c r="DJ117" s="958"/>
      <c r="DK117" s="959"/>
      <c r="DL117" s="960" t="s">
        <v>453</v>
      </c>
      <c r="DM117" s="958"/>
      <c r="DN117" s="958"/>
      <c r="DO117" s="958"/>
      <c r="DP117" s="959"/>
      <c r="DQ117" s="960" t="s">
        <v>453</v>
      </c>
      <c r="DR117" s="958"/>
      <c r="DS117" s="958"/>
      <c r="DT117" s="958"/>
      <c r="DU117" s="959"/>
      <c r="DV117" s="961" t="s">
        <v>453</v>
      </c>
      <c r="DW117" s="962"/>
      <c r="DX117" s="962"/>
      <c r="DY117" s="962"/>
      <c r="DZ117" s="963"/>
    </row>
    <row r="118" spans="1:130" s="229" customFormat="1" ht="26.25" customHeight="1" x14ac:dyDescent="0.2">
      <c r="A118" s="911" t="s">
        <v>447</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444</v>
      </c>
      <c r="AB118" s="892"/>
      <c r="AC118" s="892"/>
      <c r="AD118" s="892"/>
      <c r="AE118" s="893"/>
      <c r="AF118" s="891" t="s">
        <v>445</v>
      </c>
      <c r="AG118" s="892"/>
      <c r="AH118" s="892"/>
      <c r="AI118" s="892"/>
      <c r="AJ118" s="893"/>
      <c r="AK118" s="891" t="s">
        <v>311</v>
      </c>
      <c r="AL118" s="892"/>
      <c r="AM118" s="892"/>
      <c r="AN118" s="892"/>
      <c r="AO118" s="893"/>
      <c r="AP118" s="969" t="s">
        <v>446</v>
      </c>
      <c r="AQ118" s="970"/>
      <c r="AR118" s="970"/>
      <c r="AS118" s="970"/>
      <c r="AT118" s="971"/>
      <c r="AU118" s="907"/>
      <c r="AV118" s="908"/>
      <c r="AW118" s="908"/>
      <c r="AX118" s="908"/>
      <c r="AY118" s="908"/>
      <c r="AZ118" s="972" t="s">
        <v>475</v>
      </c>
      <c r="BA118" s="964"/>
      <c r="BB118" s="964"/>
      <c r="BC118" s="964"/>
      <c r="BD118" s="964"/>
      <c r="BE118" s="964"/>
      <c r="BF118" s="964"/>
      <c r="BG118" s="964"/>
      <c r="BH118" s="964"/>
      <c r="BI118" s="964"/>
      <c r="BJ118" s="964"/>
      <c r="BK118" s="964"/>
      <c r="BL118" s="964"/>
      <c r="BM118" s="964"/>
      <c r="BN118" s="964"/>
      <c r="BO118" s="964"/>
      <c r="BP118" s="965"/>
      <c r="BQ118" s="998" t="s">
        <v>453</v>
      </c>
      <c r="BR118" s="999"/>
      <c r="BS118" s="999"/>
      <c r="BT118" s="999"/>
      <c r="BU118" s="999"/>
      <c r="BV118" s="999" t="s">
        <v>453</v>
      </c>
      <c r="BW118" s="999"/>
      <c r="BX118" s="999"/>
      <c r="BY118" s="999"/>
      <c r="BZ118" s="999"/>
      <c r="CA118" s="999" t="s">
        <v>403</v>
      </c>
      <c r="CB118" s="999"/>
      <c r="CC118" s="999"/>
      <c r="CD118" s="999"/>
      <c r="CE118" s="999"/>
      <c r="CF118" s="919" t="s">
        <v>453</v>
      </c>
      <c r="CG118" s="920"/>
      <c r="CH118" s="920"/>
      <c r="CI118" s="920"/>
      <c r="CJ118" s="920"/>
      <c r="CK118" s="947"/>
      <c r="CL118" s="948"/>
      <c r="CM118" s="921" t="s">
        <v>476</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453</v>
      </c>
      <c r="DH118" s="958"/>
      <c r="DI118" s="958"/>
      <c r="DJ118" s="958"/>
      <c r="DK118" s="959"/>
      <c r="DL118" s="960" t="s">
        <v>403</v>
      </c>
      <c r="DM118" s="958"/>
      <c r="DN118" s="958"/>
      <c r="DO118" s="958"/>
      <c r="DP118" s="959"/>
      <c r="DQ118" s="960" t="s">
        <v>403</v>
      </c>
      <c r="DR118" s="958"/>
      <c r="DS118" s="958"/>
      <c r="DT118" s="958"/>
      <c r="DU118" s="959"/>
      <c r="DV118" s="961" t="s">
        <v>453</v>
      </c>
      <c r="DW118" s="962"/>
      <c r="DX118" s="962"/>
      <c r="DY118" s="962"/>
      <c r="DZ118" s="963"/>
    </row>
    <row r="119" spans="1:130" s="229" customFormat="1" ht="26.25" customHeight="1" x14ac:dyDescent="0.2">
      <c r="A119" s="1053" t="s">
        <v>450</v>
      </c>
      <c r="B119" s="946"/>
      <c r="C119" s="928" t="s">
        <v>451</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v>330535</v>
      </c>
      <c r="AB119" s="899"/>
      <c r="AC119" s="899"/>
      <c r="AD119" s="899"/>
      <c r="AE119" s="900"/>
      <c r="AF119" s="901">
        <v>330654</v>
      </c>
      <c r="AG119" s="899"/>
      <c r="AH119" s="899"/>
      <c r="AI119" s="899"/>
      <c r="AJ119" s="900"/>
      <c r="AK119" s="901">
        <v>330770</v>
      </c>
      <c r="AL119" s="899"/>
      <c r="AM119" s="899"/>
      <c r="AN119" s="899"/>
      <c r="AO119" s="900"/>
      <c r="AP119" s="902">
        <v>0.3</v>
      </c>
      <c r="AQ119" s="903"/>
      <c r="AR119" s="903"/>
      <c r="AS119" s="903"/>
      <c r="AT119" s="904"/>
      <c r="AU119" s="909"/>
      <c r="AV119" s="910"/>
      <c r="AW119" s="910"/>
      <c r="AX119" s="910"/>
      <c r="AY119" s="910"/>
      <c r="AZ119" s="250" t="s">
        <v>190</v>
      </c>
      <c r="BA119" s="250"/>
      <c r="BB119" s="250"/>
      <c r="BC119" s="250"/>
      <c r="BD119" s="250"/>
      <c r="BE119" s="250"/>
      <c r="BF119" s="250"/>
      <c r="BG119" s="250"/>
      <c r="BH119" s="250"/>
      <c r="BI119" s="250"/>
      <c r="BJ119" s="250"/>
      <c r="BK119" s="250"/>
      <c r="BL119" s="250"/>
      <c r="BM119" s="250"/>
      <c r="BN119" s="250"/>
      <c r="BO119" s="976" t="s">
        <v>477</v>
      </c>
      <c r="BP119" s="1004"/>
      <c r="BQ119" s="998">
        <v>165747929</v>
      </c>
      <c r="BR119" s="999"/>
      <c r="BS119" s="999"/>
      <c r="BT119" s="999"/>
      <c r="BU119" s="999"/>
      <c r="BV119" s="999">
        <v>176425523</v>
      </c>
      <c r="BW119" s="999"/>
      <c r="BX119" s="999"/>
      <c r="BY119" s="999"/>
      <c r="BZ119" s="999"/>
      <c r="CA119" s="999">
        <v>193239728</v>
      </c>
      <c r="CB119" s="999"/>
      <c r="CC119" s="999"/>
      <c r="CD119" s="999"/>
      <c r="CE119" s="999"/>
      <c r="CF119" s="1000"/>
      <c r="CG119" s="1001"/>
      <c r="CH119" s="1001"/>
      <c r="CI119" s="1001"/>
      <c r="CJ119" s="1002"/>
      <c r="CK119" s="949"/>
      <c r="CL119" s="950"/>
      <c r="CM119" s="972" t="s">
        <v>478</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2336486</v>
      </c>
      <c r="DH119" s="985"/>
      <c r="DI119" s="985"/>
      <c r="DJ119" s="985"/>
      <c r="DK119" s="986"/>
      <c r="DL119" s="984">
        <v>4223530</v>
      </c>
      <c r="DM119" s="985"/>
      <c r="DN119" s="985"/>
      <c r="DO119" s="985"/>
      <c r="DP119" s="986"/>
      <c r="DQ119" s="984">
        <v>8113516</v>
      </c>
      <c r="DR119" s="985"/>
      <c r="DS119" s="985"/>
      <c r="DT119" s="985"/>
      <c r="DU119" s="986"/>
      <c r="DV119" s="987">
        <v>8.5</v>
      </c>
      <c r="DW119" s="988"/>
      <c r="DX119" s="988"/>
      <c r="DY119" s="988"/>
      <c r="DZ119" s="989"/>
    </row>
    <row r="120" spans="1:130" s="229" customFormat="1" ht="26.25" customHeight="1" x14ac:dyDescent="0.2">
      <c r="A120" s="1054"/>
      <c r="B120" s="948"/>
      <c r="C120" s="921" t="s">
        <v>455</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138</v>
      </c>
      <c r="AB120" s="958"/>
      <c r="AC120" s="958"/>
      <c r="AD120" s="958"/>
      <c r="AE120" s="959"/>
      <c r="AF120" s="960" t="s">
        <v>453</v>
      </c>
      <c r="AG120" s="958"/>
      <c r="AH120" s="958"/>
      <c r="AI120" s="958"/>
      <c r="AJ120" s="959"/>
      <c r="AK120" s="960" t="s">
        <v>403</v>
      </c>
      <c r="AL120" s="958"/>
      <c r="AM120" s="958"/>
      <c r="AN120" s="958"/>
      <c r="AO120" s="959"/>
      <c r="AP120" s="961" t="s">
        <v>453</v>
      </c>
      <c r="AQ120" s="962"/>
      <c r="AR120" s="962"/>
      <c r="AS120" s="962"/>
      <c r="AT120" s="963"/>
      <c r="AU120" s="990" t="s">
        <v>479</v>
      </c>
      <c r="AV120" s="991"/>
      <c r="AW120" s="991"/>
      <c r="AX120" s="991"/>
      <c r="AY120" s="992"/>
      <c r="AZ120" s="928" t="s">
        <v>480</v>
      </c>
      <c r="BA120" s="896"/>
      <c r="BB120" s="896"/>
      <c r="BC120" s="896"/>
      <c r="BD120" s="896"/>
      <c r="BE120" s="896"/>
      <c r="BF120" s="896"/>
      <c r="BG120" s="896"/>
      <c r="BH120" s="896"/>
      <c r="BI120" s="896"/>
      <c r="BJ120" s="896"/>
      <c r="BK120" s="896"/>
      <c r="BL120" s="896"/>
      <c r="BM120" s="896"/>
      <c r="BN120" s="896"/>
      <c r="BO120" s="896"/>
      <c r="BP120" s="897"/>
      <c r="BQ120" s="929">
        <v>39534049</v>
      </c>
      <c r="BR120" s="930"/>
      <c r="BS120" s="930"/>
      <c r="BT120" s="930"/>
      <c r="BU120" s="930"/>
      <c r="BV120" s="930">
        <v>41001353</v>
      </c>
      <c r="BW120" s="930"/>
      <c r="BX120" s="930"/>
      <c r="BY120" s="930"/>
      <c r="BZ120" s="930"/>
      <c r="CA120" s="930">
        <v>37916813</v>
      </c>
      <c r="CB120" s="930"/>
      <c r="CC120" s="930"/>
      <c r="CD120" s="930"/>
      <c r="CE120" s="930"/>
      <c r="CF120" s="943">
        <v>39.799999999999997</v>
      </c>
      <c r="CG120" s="944"/>
      <c r="CH120" s="944"/>
      <c r="CI120" s="944"/>
      <c r="CJ120" s="944"/>
      <c r="CK120" s="1005" t="s">
        <v>481</v>
      </c>
      <c r="CL120" s="1006"/>
      <c r="CM120" s="1006"/>
      <c r="CN120" s="1006"/>
      <c r="CO120" s="1007"/>
      <c r="CP120" s="1013" t="s">
        <v>482</v>
      </c>
      <c r="CQ120" s="1014"/>
      <c r="CR120" s="1014"/>
      <c r="CS120" s="1014"/>
      <c r="CT120" s="1014"/>
      <c r="CU120" s="1014"/>
      <c r="CV120" s="1014"/>
      <c r="CW120" s="1014"/>
      <c r="CX120" s="1014"/>
      <c r="CY120" s="1014"/>
      <c r="CZ120" s="1014"/>
      <c r="DA120" s="1014"/>
      <c r="DB120" s="1014"/>
      <c r="DC120" s="1014"/>
      <c r="DD120" s="1014"/>
      <c r="DE120" s="1014"/>
      <c r="DF120" s="1015"/>
      <c r="DG120" s="929">
        <v>16000801</v>
      </c>
      <c r="DH120" s="930"/>
      <c r="DI120" s="930"/>
      <c r="DJ120" s="930"/>
      <c r="DK120" s="930"/>
      <c r="DL120" s="930">
        <v>12647947</v>
      </c>
      <c r="DM120" s="930"/>
      <c r="DN120" s="930"/>
      <c r="DO120" s="930"/>
      <c r="DP120" s="930"/>
      <c r="DQ120" s="930">
        <v>12645908</v>
      </c>
      <c r="DR120" s="930"/>
      <c r="DS120" s="930"/>
      <c r="DT120" s="930"/>
      <c r="DU120" s="930"/>
      <c r="DV120" s="931">
        <v>13.3</v>
      </c>
      <c r="DW120" s="931"/>
      <c r="DX120" s="931"/>
      <c r="DY120" s="931"/>
      <c r="DZ120" s="932"/>
    </row>
    <row r="121" spans="1:130" s="229" customFormat="1" ht="26.25" customHeight="1" x14ac:dyDescent="0.2">
      <c r="A121" s="1054"/>
      <c r="B121" s="948"/>
      <c r="C121" s="973" t="s">
        <v>483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403</v>
      </c>
      <c r="AB121" s="958"/>
      <c r="AC121" s="958"/>
      <c r="AD121" s="958"/>
      <c r="AE121" s="959"/>
      <c r="AF121" s="960" t="s">
        <v>403</v>
      </c>
      <c r="AG121" s="958"/>
      <c r="AH121" s="958"/>
      <c r="AI121" s="958"/>
      <c r="AJ121" s="959"/>
      <c r="AK121" s="960" t="s">
        <v>403</v>
      </c>
      <c r="AL121" s="958"/>
      <c r="AM121" s="958"/>
      <c r="AN121" s="958"/>
      <c r="AO121" s="959"/>
      <c r="AP121" s="961" t="s">
        <v>453</v>
      </c>
      <c r="AQ121" s="962"/>
      <c r="AR121" s="962"/>
      <c r="AS121" s="962"/>
      <c r="AT121" s="963"/>
      <c r="AU121" s="993"/>
      <c r="AV121" s="994"/>
      <c r="AW121" s="994"/>
      <c r="AX121" s="994"/>
      <c r="AY121" s="995"/>
      <c r="AZ121" s="921" t="s">
        <v>484</v>
      </c>
      <c r="BA121" s="922"/>
      <c r="BB121" s="922"/>
      <c r="BC121" s="922"/>
      <c r="BD121" s="922"/>
      <c r="BE121" s="922"/>
      <c r="BF121" s="922"/>
      <c r="BG121" s="922"/>
      <c r="BH121" s="922"/>
      <c r="BI121" s="922"/>
      <c r="BJ121" s="922"/>
      <c r="BK121" s="922"/>
      <c r="BL121" s="922"/>
      <c r="BM121" s="922"/>
      <c r="BN121" s="922"/>
      <c r="BO121" s="922"/>
      <c r="BP121" s="923"/>
      <c r="BQ121" s="924">
        <v>16103755</v>
      </c>
      <c r="BR121" s="925"/>
      <c r="BS121" s="925"/>
      <c r="BT121" s="925"/>
      <c r="BU121" s="925"/>
      <c r="BV121" s="925">
        <v>15642326</v>
      </c>
      <c r="BW121" s="925"/>
      <c r="BX121" s="925"/>
      <c r="BY121" s="925"/>
      <c r="BZ121" s="925"/>
      <c r="CA121" s="925">
        <v>16028796</v>
      </c>
      <c r="CB121" s="925"/>
      <c r="CC121" s="925"/>
      <c r="CD121" s="925"/>
      <c r="CE121" s="925"/>
      <c r="CF121" s="919">
        <v>16.8</v>
      </c>
      <c r="CG121" s="920"/>
      <c r="CH121" s="920"/>
      <c r="CI121" s="920"/>
      <c r="CJ121" s="920"/>
      <c r="CK121" s="1008"/>
      <c r="CL121" s="1009"/>
      <c r="CM121" s="1009"/>
      <c r="CN121" s="1009"/>
      <c r="CO121" s="1010"/>
      <c r="CP121" s="1018" t="s">
        <v>485</v>
      </c>
      <c r="CQ121" s="1019"/>
      <c r="CR121" s="1019"/>
      <c r="CS121" s="1019"/>
      <c r="CT121" s="1019"/>
      <c r="CU121" s="1019"/>
      <c r="CV121" s="1019"/>
      <c r="CW121" s="1019"/>
      <c r="CX121" s="1019"/>
      <c r="CY121" s="1019"/>
      <c r="CZ121" s="1019"/>
      <c r="DA121" s="1019"/>
      <c r="DB121" s="1019"/>
      <c r="DC121" s="1019"/>
      <c r="DD121" s="1019"/>
      <c r="DE121" s="1019"/>
      <c r="DF121" s="1020"/>
      <c r="DG121" s="924">
        <v>10578</v>
      </c>
      <c r="DH121" s="925"/>
      <c r="DI121" s="925"/>
      <c r="DJ121" s="925"/>
      <c r="DK121" s="925"/>
      <c r="DL121" s="925">
        <v>1040114</v>
      </c>
      <c r="DM121" s="925"/>
      <c r="DN121" s="925"/>
      <c r="DO121" s="925"/>
      <c r="DP121" s="925"/>
      <c r="DQ121" s="925">
        <v>1475650</v>
      </c>
      <c r="DR121" s="925"/>
      <c r="DS121" s="925"/>
      <c r="DT121" s="925"/>
      <c r="DU121" s="925"/>
      <c r="DV121" s="926">
        <v>1.5</v>
      </c>
      <c r="DW121" s="926"/>
      <c r="DX121" s="926"/>
      <c r="DY121" s="926"/>
      <c r="DZ121" s="927"/>
    </row>
    <row r="122" spans="1:130" s="229" customFormat="1" ht="26.25" customHeight="1" x14ac:dyDescent="0.2">
      <c r="A122" s="1054"/>
      <c r="B122" s="948"/>
      <c r="C122" s="921" t="s">
        <v>465</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403</v>
      </c>
      <c r="AB122" s="958"/>
      <c r="AC122" s="958"/>
      <c r="AD122" s="958"/>
      <c r="AE122" s="959"/>
      <c r="AF122" s="960" t="s">
        <v>403</v>
      </c>
      <c r="AG122" s="958"/>
      <c r="AH122" s="958"/>
      <c r="AI122" s="958"/>
      <c r="AJ122" s="959"/>
      <c r="AK122" s="960" t="s">
        <v>403</v>
      </c>
      <c r="AL122" s="958"/>
      <c r="AM122" s="958"/>
      <c r="AN122" s="958"/>
      <c r="AO122" s="959"/>
      <c r="AP122" s="961" t="s">
        <v>403</v>
      </c>
      <c r="AQ122" s="962"/>
      <c r="AR122" s="962"/>
      <c r="AS122" s="962"/>
      <c r="AT122" s="963"/>
      <c r="AU122" s="993"/>
      <c r="AV122" s="994"/>
      <c r="AW122" s="994"/>
      <c r="AX122" s="994"/>
      <c r="AY122" s="995"/>
      <c r="AZ122" s="972" t="s">
        <v>486</v>
      </c>
      <c r="BA122" s="964"/>
      <c r="BB122" s="964"/>
      <c r="BC122" s="964"/>
      <c r="BD122" s="964"/>
      <c r="BE122" s="964"/>
      <c r="BF122" s="964"/>
      <c r="BG122" s="964"/>
      <c r="BH122" s="964"/>
      <c r="BI122" s="964"/>
      <c r="BJ122" s="964"/>
      <c r="BK122" s="964"/>
      <c r="BL122" s="964"/>
      <c r="BM122" s="964"/>
      <c r="BN122" s="964"/>
      <c r="BO122" s="964"/>
      <c r="BP122" s="965"/>
      <c r="BQ122" s="998">
        <v>100852204</v>
      </c>
      <c r="BR122" s="999"/>
      <c r="BS122" s="999"/>
      <c r="BT122" s="999"/>
      <c r="BU122" s="999"/>
      <c r="BV122" s="999">
        <v>101246247</v>
      </c>
      <c r="BW122" s="999"/>
      <c r="BX122" s="999"/>
      <c r="BY122" s="999"/>
      <c r="BZ122" s="999"/>
      <c r="CA122" s="999">
        <v>98159898</v>
      </c>
      <c r="CB122" s="999"/>
      <c r="CC122" s="999"/>
      <c r="CD122" s="999"/>
      <c r="CE122" s="999"/>
      <c r="CF122" s="1016">
        <v>102.9</v>
      </c>
      <c r="CG122" s="1017"/>
      <c r="CH122" s="1017"/>
      <c r="CI122" s="1017"/>
      <c r="CJ122" s="1017"/>
      <c r="CK122" s="1008"/>
      <c r="CL122" s="1009"/>
      <c r="CM122" s="1009"/>
      <c r="CN122" s="1009"/>
      <c r="CO122" s="1010"/>
      <c r="CP122" s="1018" t="s">
        <v>487</v>
      </c>
      <c r="CQ122" s="1019"/>
      <c r="CR122" s="1019"/>
      <c r="CS122" s="1019"/>
      <c r="CT122" s="1019"/>
      <c r="CU122" s="1019"/>
      <c r="CV122" s="1019"/>
      <c r="CW122" s="1019"/>
      <c r="CX122" s="1019"/>
      <c r="CY122" s="1019"/>
      <c r="CZ122" s="1019"/>
      <c r="DA122" s="1019"/>
      <c r="DB122" s="1019"/>
      <c r="DC122" s="1019"/>
      <c r="DD122" s="1019"/>
      <c r="DE122" s="1019"/>
      <c r="DF122" s="1020"/>
      <c r="DG122" s="924">
        <v>141910</v>
      </c>
      <c r="DH122" s="925"/>
      <c r="DI122" s="925"/>
      <c r="DJ122" s="925"/>
      <c r="DK122" s="925"/>
      <c r="DL122" s="925">
        <v>135091</v>
      </c>
      <c r="DM122" s="925"/>
      <c r="DN122" s="925"/>
      <c r="DO122" s="925"/>
      <c r="DP122" s="925"/>
      <c r="DQ122" s="925">
        <v>110797</v>
      </c>
      <c r="DR122" s="925"/>
      <c r="DS122" s="925"/>
      <c r="DT122" s="925"/>
      <c r="DU122" s="925"/>
      <c r="DV122" s="926">
        <v>0.1</v>
      </c>
      <c r="DW122" s="926"/>
      <c r="DX122" s="926"/>
      <c r="DY122" s="926"/>
      <c r="DZ122" s="927"/>
    </row>
    <row r="123" spans="1:130" s="229" customFormat="1" ht="26.25" customHeight="1" x14ac:dyDescent="0.2">
      <c r="A123" s="1054"/>
      <c r="B123" s="948"/>
      <c r="C123" s="921" t="s">
        <v>471</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453</v>
      </c>
      <c r="AB123" s="958"/>
      <c r="AC123" s="958"/>
      <c r="AD123" s="958"/>
      <c r="AE123" s="959"/>
      <c r="AF123" s="960" t="s">
        <v>138</v>
      </c>
      <c r="AG123" s="958"/>
      <c r="AH123" s="958"/>
      <c r="AI123" s="958"/>
      <c r="AJ123" s="959"/>
      <c r="AK123" s="960" t="s">
        <v>453</v>
      </c>
      <c r="AL123" s="958"/>
      <c r="AM123" s="958"/>
      <c r="AN123" s="958"/>
      <c r="AO123" s="959"/>
      <c r="AP123" s="961" t="s">
        <v>403</v>
      </c>
      <c r="AQ123" s="962"/>
      <c r="AR123" s="962"/>
      <c r="AS123" s="962"/>
      <c r="AT123" s="963"/>
      <c r="AU123" s="996"/>
      <c r="AV123" s="997"/>
      <c r="AW123" s="997"/>
      <c r="AX123" s="997"/>
      <c r="AY123" s="997"/>
      <c r="AZ123" s="250" t="s">
        <v>190</v>
      </c>
      <c r="BA123" s="250"/>
      <c r="BB123" s="250"/>
      <c r="BC123" s="250"/>
      <c r="BD123" s="250"/>
      <c r="BE123" s="250"/>
      <c r="BF123" s="250"/>
      <c r="BG123" s="250"/>
      <c r="BH123" s="250"/>
      <c r="BI123" s="250"/>
      <c r="BJ123" s="250"/>
      <c r="BK123" s="250"/>
      <c r="BL123" s="250"/>
      <c r="BM123" s="250"/>
      <c r="BN123" s="250"/>
      <c r="BO123" s="976" t="s">
        <v>488</v>
      </c>
      <c r="BP123" s="1004"/>
      <c r="BQ123" s="1060">
        <v>156490008</v>
      </c>
      <c r="BR123" s="1061"/>
      <c r="BS123" s="1061"/>
      <c r="BT123" s="1061"/>
      <c r="BU123" s="1061"/>
      <c r="BV123" s="1061">
        <v>157889926</v>
      </c>
      <c r="BW123" s="1061"/>
      <c r="BX123" s="1061"/>
      <c r="BY123" s="1061"/>
      <c r="BZ123" s="1061"/>
      <c r="CA123" s="1061">
        <v>152105507</v>
      </c>
      <c r="CB123" s="1061"/>
      <c r="CC123" s="1061"/>
      <c r="CD123" s="1061"/>
      <c r="CE123" s="1061"/>
      <c r="CF123" s="1000"/>
      <c r="CG123" s="1001"/>
      <c r="CH123" s="1001"/>
      <c r="CI123" s="1001"/>
      <c r="CJ123" s="1002"/>
      <c r="CK123" s="1008"/>
      <c r="CL123" s="1009"/>
      <c r="CM123" s="1009"/>
      <c r="CN123" s="1009"/>
      <c r="CO123" s="1010"/>
      <c r="CP123" s="1018" t="s">
        <v>489</v>
      </c>
      <c r="CQ123" s="1019"/>
      <c r="CR123" s="1019"/>
      <c r="CS123" s="1019"/>
      <c r="CT123" s="1019"/>
      <c r="CU123" s="1019"/>
      <c r="CV123" s="1019"/>
      <c r="CW123" s="1019"/>
      <c r="CX123" s="1019"/>
      <c r="CY123" s="1019"/>
      <c r="CZ123" s="1019"/>
      <c r="DA123" s="1019"/>
      <c r="DB123" s="1019"/>
      <c r="DC123" s="1019"/>
      <c r="DD123" s="1019"/>
      <c r="DE123" s="1019"/>
      <c r="DF123" s="1020"/>
      <c r="DG123" s="957" t="s">
        <v>403</v>
      </c>
      <c r="DH123" s="958"/>
      <c r="DI123" s="958"/>
      <c r="DJ123" s="958"/>
      <c r="DK123" s="959"/>
      <c r="DL123" s="960" t="s">
        <v>403</v>
      </c>
      <c r="DM123" s="958"/>
      <c r="DN123" s="958"/>
      <c r="DO123" s="958"/>
      <c r="DP123" s="959"/>
      <c r="DQ123" s="960" t="s">
        <v>453</v>
      </c>
      <c r="DR123" s="958"/>
      <c r="DS123" s="958"/>
      <c r="DT123" s="958"/>
      <c r="DU123" s="959"/>
      <c r="DV123" s="961" t="s">
        <v>453</v>
      </c>
      <c r="DW123" s="962"/>
      <c r="DX123" s="962"/>
      <c r="DY123" s="962"/>
      <c r="DZ123" s="963"/>
    </row>
    <row r="124" spans="1:130" s="229" customFormat="1" ht="26.25" customHeight="1" thickBot="1" x14ac:dyDescent="0.25">
      <c r="A124" s="1054"/>
      <c r="B124" s="948"/>
      <c r="C124" s="921" t="s">
        <v>474</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453</v>
      </c>
      <c r="AB124" s="958"/>
      <c r="AC124" s="958"/>
      <c r="AD124" s="958"/>
      <c r="AE124" s="959"/>
      <c r="AF124" s="960" t="s">
        <v>453</v>
      </c>
      <c r="AG124" s="958"/>
      <c r="AH124" s="958"/>
      <c r="AI124" s="958"/>
      <c r="AJ124" s="959"/>
      <c r="AK124" s="960" t="s">
        <v>403</v>
      </c>
      <c r="AL124" s="958"/>
      <c r="AM124" s="958"/>
      <c r="AN124" s="958"/>
      <c r="AO124" s="959"/>
      <c r="AP124" s="961" t="s">
        <v>138</v>
      </c>
      <c r="AQ124" s="962"/>
      <c r="AR124" s="962"/>
      <c r="AS124" s="962"/>
      <c r="AT124" s="963"/>
      <c r="AU124" s="1056" t="s">
        <v>490</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9.9</v>
      </c>
      <c r="BR124" s="1026"/>
      <c r="BS124" s="1026"/>
      <c r="BT124" s="1026"/>
      <c r="BU124" s="1026"/>
      <c r="BV124" s="1026">
        <v>19.2</v>
      </c>
      <c r="BW124" s="1026"/>
      <c r="BX124" s="1026"/>
      <c r="BY124" s="1026"/>
      <c r="BZ124" s="1026"/>
      <c r="CA124" s="1026">
        <v>43.1</v>
      </c>
      <c r="CB124" s="1026"/>
      <c r="CC124" s="1026"/>
      <c r="CD124" s="1026"/>
      <c r="CE124" s="1026"/>
      <c r="CF124" s="1027"/>
      <c r="CG124" s="1028"/>
      <c r="CH124" s="1028"/>
      <c r="CI124" s="1028"/>
      <c r="CJ124" s="1029"/>
      <c r="CK124" s="1011"/>
      <c r="CL124" s="1011"/>
      <c r="CM124" s="1011"/>
      <c r="CN124" s="1011"/>
      <c r="CO124" s="1012"/>
      <c r="CP124" s="1018" t="s">
        <v>491</v>
      </c>
      <c r="CQ124" s="1019"/>
      <c r="CR124" s="1019"/>
      <c r="CS124" s="1019"/>
      <c r="CT124" s="1019"/>
      <c r="CU124" s="1019"/>
      <c r="CV124" s="1019"/>
      <c r="CW124" s="1019"/>
      <c r="CX124" s="1019"/>
      <c r="CY124" s="1019"/>
      <c r="CZ124" s="1019"/>
      <c r="DA124" s="1019"/>
      <c r="DB124" s="1019"/>
      <c r="DC124" s="1019"/>
      <c r="DD124" s="1019"/>
      <c r="DE124" s="1019"/>
      <c r="DF124" s="1020"/>
      <c r="DG124" s="1003" t="s">
        <v>492</v>
      </c>
      <c r="DH124" s="985"/>
      <c r="DI124" s="985"/>
      <c r="DJ124" s="985"/>
      <c r="DK124" s="986"/>
      <c r="DL124" s="984" t="s">
        <v>493</v>
      </c>
      <c r="DM124" s="985"/>
      <c r="DN124" s="985"/>
      <c r="DO124" s="985"/>
      <c r="DP124" s="986"/>
      <c r="DQ124" s="984" t="s">
        <v>494</v>
      </c>
      <c r="DR124" s="985"/>
      <c r="DS124" s="985"/>
      <c r="DT124" s="985"/>
      <c r="DU124" s="986"/>
      <c r="DV124" s="987" t="s">
        <v>138</v>
      </c>
      <c r="DW124" s="988"/>
      <c r="DX124" s="988"/>
      <c r="DY124" s="988"/>
      <c r="DZ124" s="989"/>
    </row>
    <row r="125" spans="1:130" s="229" customFormat="1" ht="26.25" customHeight="1" x14ac:dyDescent="0.2">
      <c r="A125" s="1054"/>
      <c r="B125" s="948"/>
      <c r="C125" s="921" t="s">
        <v>476</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398</v>
      </c>
      <c r="AB125" s="958"/>
      <c r="AC125" s="958"/>
      <c r="AD125" s="958"/>
      <c r="AE125" s="959"/>
      <c r="AF125" s="960" t="s">
        <v>398</v>
      </c>
      <c r="AG125" s="958"/>
      <c r="AH125" s="958"/>
      <c r="AI125" s="958"/>
      <c r="AJ125" s="959"/>
      <c r="AK125" s="960" t="s">
        <v>138</v>
      </c>
      <c r="AL125" s="958"/>
      <c r="AM125" s="958"/>
      <c r="AN125" s="958"/>
      <c r="AO125" s="959"/>
      <c r="AP125" s="961" t="s">
        <v>495</v>
      </c>
      <c r="AQ125" s="962"/>
      <c r="AR125" s="962"/>
      <c r="AS125" s="962"/>
      <c r="AT125" s="963"/>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21" t="s">
        <v>496</v>
      </c>
      <c r="CL125" s="1006"/>
      <c r="CM125" s="1006"/>
      <c r="CN125" s="1006"/>
      <c r="CO125" s="1007"/>
      <c r="CP125" s="928" t="s">
        <v>497</v>
      </c>
      <c r="CQ125" s="896"/>
      <c r="CR125" s="896"/>
      <c r="CS125" s="896"/>
      <c r="CT125" s="896"/>
      <c r="CU125" s="896"/>
      <c r="CV125" s="896"/>
      <c r="CW125" s="896"/>
      <c r="CX125" s="896"/>
      <c r="CY125" s="896"/>
      <c r="CZ125" s="896"/>
      <c r="DA125" s="896"/>
      <c r="DB125" s="896"/>
      <c r="DC125" s="896"/>
      <c r="DD125" s="896"/>
      <c r="DE125" s="896"/>
      <c r="DF125" s="897"/>
      <c r="DG125" s="929" t="s">
        <v>492</v>
      </c>
      <c r="DH125" s="930"/>
      <c r="DI125" s="930"/>
      <c r="DJ125" s="930"/>
      <c r="DK125" s="930"/>
      <c r="DL125" s="930" t="s">
        <v>492</v>
      </c>
      <c r="DM125" s="930"/>
      <c r="DN125" s="930"/>
      <c r="DO125" s="930"/>
      <c r="DP125" s="930"/>
      <c r="DQ125" s="930" t="s">
        <v>494</v>
      </c>
      <c r="DR125" s="930"/>
      <c r="DS125" s="930"/>
      <c r="DT125" s="930"/>
      <c r="DU125" s="930"/>
      <c r="DV125" s="931" t="s">
        <v>498</v>
      </c>
      <c r="DW125" s="931"/>
      <c r="DX125" s="931"/>
      <c r="DY125" s="931"/>
      <c r="DZ125" s="932"/>
    </row>
    <row r="126" spans="1:130" s="229" customFormat="1" ht="26.25" customHeight="1" thickBot="1" x14ac:dyDescent="0.25">
      <c r="A126" s="1054"/>
      <c r="B126" s="948"/>
      <c r="C126" s="921" t="s">
        <v>478</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495</v>
      </c>
      <c r="AB126" s="958"/>
      <c r="AC126" s="958"/>
      <c r="AD126" s="958"/>
      <c r="AE126" s="959"/>
      <c r="AF126" s="960">
        <v>1007602</v>
      </c>
      <c r="AG126" s="958"/>
      <c r="AH126" s="958"/>
      <c r="AI126" s="958"/>
      <c r="AJ126" s="959"/>
      <c r="AK126" s="960" t="s">
        <v>499</v>
      </c>
      <c r="AL126" s="958"/>
      <c r="AM126" s="958"/>
      <c r="AN126" s="958"/>
      <c r="AO126" s="959"/>
      <c r="AP126" s="961" t="s">
        <v>495</v>
      </c>
      <c r="AQ126" s="962"/>
      <c r="AR126" s="962"/>
      <c r="AS126" s="962"/>
      <c r="AT126" s="963"/>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22"/>
      <c r="CL126" s="1009"/>
      <c r="CM126" s="1009"/>
      <c r="CN126" s="1009"/>
      <c r="CO126" s="1010"/>
      <c r="CP126" s="921" t="s">
        <v>500</v>
      </c>
      <c r="CQ126" s="922"/>
      <c r="CR126" s="922"/>
      <c r="CS126" s="922"/>
      <c r="CT126" s="922"/>
      <c r="CU126" s="922"/>
      <c r="CV126" s="922"/>
      <c r="CW126" s="922"/>
      <c r="CX126" s="922"/>
      <c r="CY126" s="922"/>
      <c r="CZ126" s="922"/>
      <c r="DA126" s="922"/>
      <c r="DB126" s="922"/>
      <c r="DC126" s="922"/>
      <c r="DD126" s="922"/>
      <c r="DE126" s="922"/>
      <c r="DF126" s="923"/>
      <c r="DG126" s="924" t="s">
        <v>498</v>
      </c>
      <c r="DH126" s="925"/>
      <c r="DI126" s="925"/>
      <c r="DJ126" s="925"/>
      <c r="DK126" s="925"/>
      <c r="DL126" s="925" t="s">
        <v>398</v>
      </c>
      <c r="DM126" s="925"/>
      <c r="DN126" s="925"/>
      <c r="DO126" s="925"/>
      <c r="DP126" s="925"/>
      <c r="DQ126" s="925" t="s">
        <v>494</v>
      </c>
      <c r="DR126" s="925"/>
      <c r="DS126" s="925"/>
      <c r="DT126" s="925"/>
      <c r="DU126" s="925"/>
      <c r="DV126" s="926" t="s">
        <v>493</v>
      </c>
      <c r="DW126" s="926"/>
      <c r="DX126" s="926"/>
      <c r="DY126" s="926"/>
      <c r="DZ126" s="927"/>
    </row>
    <row r="127" spans="1:130" s="229" customFormat="1" ht="26.25" customHeight="1" x14ac:dyDescent="0.2">
      <c r="A127" s="1055"/>
      <c r="B127" s="950"/>
      <c r="C127" s="972" t="s">
        <v>501</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495</v>
      </c>
      <c r="AB127" s="958"/>
      <c r="AC127" s="958"/>
      <c r="AD127" s="958"/>
      <c r="AE127" s="959"/>
      <c r="AF127" s="960" t="s">
        <v>495</v>
      </c>
      <c r="AG127" s="958"/>
      <c r="AH127" s="958"/>
      <c r="AI127" s="958"/>
      <c r="AJ127" s="959"/>
      <c r="AK127" s="960" t="s">
        <v>495</v>
      </c>
      <c r="AL127" s="958"/>
      <c r="AM127" s="958"/>
      <c r="AN127" s="958"/>
      <c r="AO127" s="959"/>
      <c r="AP127" s="961" t="s">
        <v>502</v>
      </c>
      <c r="AQ127" s="962"/>
      <c r="AR127" s="962"/>
      <c r="AS127" s="962"/>
      <c r="AT127" s="963"/>
      <c r="AU127" s="231"/>
      <c r="AV127" s="231"/>
      <c r="AW127" s="231"/>
      <c r="AX127" s="1030" t="s">
        <v>503</v>
      </c>
      <c r="AY127" s="1031"/>
      <c r="AZ127" s="1031"/>
      <c r="BA127" s="1031"/>
      <c r="BB127" s="1031"/>
      <c r="BC127" s="1031"/>
      <c r="BD127" s="1031"/>
      <c r="BE127" s="1032"/>
      <c r="BF127" s="1033" t="s">
        <v>504</v>
      </c>
      <c r="BG127" s="1031"/>
      <c r="BH127" s="1031"/>
      <c r="BI127" s="1031"/>
      <c r="BJ127" s="1031"/>
      <c r="BK127" s="1031"/>
      <c r="BL127" s="1032"/>
      <c r="BM127" s="1033" t="s">
        <v>505</v>
      </c>
      <c r="BN127" s="1031"/>
      <c r="BO127" s="1031"/>
      <c r="BP127" s="1031"/>
      <c r="BQ127" s="1031"/>
      <c r="BR127" s="1031"/>
      <c r="BS127" s="1032"/>
      <c r="BT127" s="1033" t="s">
        <v>506</v>
      </c>
      <c r="BU127" s="1031"/>
      <c r="BV127" s="1031"/>
      <c r="BW127" s="1031"/>
      <c r="BX127" s="1031"/>
      <c r="BY127" s="1031"/>
      <c r="BZ127" s="1052"/>
      <c r="CA127" s="231"/>
      <c r="CB127" s="231"/>
      <c r="CC127" s="231"/>
      <c r="CD127" s="254"/>
      <c r="CE127" s="254"/>
      <c r="CF127" s="254"/>
      <c r="CG127" s="231"/>
      <c r="CH127" s="231"/>
      <c r="CI127" s="231"/>
      <c r="CJ127" s="253"/>
      <c r="CK127" s="1022"/>
      <c r="CL127" s="1009"/>
      <c r="CM127" s="1009"/>
      <c r="CN127" s="1009"/>
      <c r="CO127" s="1010"/>
      <c r="CP127" s="921" t="s">
        <v>507</v>
      </c>
      <c r="CQ127" s="922"/>
      <c r="CR127" s="922"/>
      <c r="CS127" s="922"/>
      <c r="CT127" s="922"/>
      <c r="CU127" s="922"/>
      <c r="CV127" s="922"/>
      <c r="CW127" s="922"/>
      <c r="CX127" s="922"/>
      <c r="CY127" s="922"/>
      <c r="CZ127" s="922"/>
      <c r="DA127" s="922"/>
      <c r="DB127" s="922"/>
      <c r="DC127" s="922"/>
      <c r="DD127" s="922"/>
      <c r="DE127" s="922"/>
      <c r="DF127" s="923"/>
      <c r="DG127" s="924" t="s">
        <v>398</v>
      </c>
      <c r="DH127" s="925"/>
      <c r="DI127" s="925"/>
      <c r="DJ127" s="925"/>
      <c r="DK127" s="925"/>
      <c r="DL127" s="925" t="s">
        <v>498</v>
      </c>
      <c r="DM127" s="925"/>
      <c r="DN127" s="925"/>
      <c r="DO127" s="925"/>
      <c r="DP127" s="925"/>
      <c r="DQ127" s="925" t="s">
        <v>398</v>
      </c>
      <c r="DR127" s="925"/>
      <c r="DS127" s="925"/>
      <c r="DT127" s="925"/>
      <c r="DU127" s="925"/>
      <c r="DV127" s="926" t="s">
        <v>495</v>
      </c>
      <c r="DW127" s="926"/>
      <c r="DX127" s="926"/>
      <c r="DY127" s="926"/>
      <c r="DZ127" s="927"/>
    </row>
    <row r="128" spans="1:130" s="229" customFormat="1" ht="26.25" customHeight="1" thickBot="1" x14ac:dyDescent="0.25">
      <c r="A128" s="1038" t="s">
        <v>508</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509</v>
      </c>
      <c r="X128" s="1040"/>
      <c r="Y128" s="1040"/>
      <c r="Z128" s="1041"/>
      <c r="AA128" s="1042">
        <v>2590133</v>
      </c>
      <c r="AB128" s="1043"/>
      <c r="AC128" s="1043"/>
      <c r="AD128" s="1043"/>
      <c r="AE128" s="1044"/>
      <c r="AF128" s="1045">
        <v>2230040</v>
      </c>
      <c r="AG128" s="1043"/>
      <c r="AH128" s="1043"/>
      <c r="AI128" s="1043"/>
      <c r="AJ128" s="1044"/>
      <c r="AK128" s="1045">
        <v>2491320</v>
      </c>
      <c r="AL128" s="1043"/>
      <c r="AM128" s="1043"/>
      <c r="AN128" s="1043"/>
      <c r="AO128" s="1044"/>
      <c r="AP128" s="1046"/>
      <c r="AQ128" s="1047"/>
      <c r="AR128" s="1047"/>
      <c r="AS128" s="1047"/>
      <c r="AT128" s="1048"/>
      <c r="AU128" s="231"/>
      <c r="AV128" s="231"/>
      <c r="AW128" s="231"/>
      <c r="AX128" s="895" t="s">
        <v>510</v>
      </c>
      <c r="AY128" s="896"/>
      <c r="AZ128" s="896"/>
      <c r="BA128" s="896"/>
      <c r="BB128" s="896"/>
      <c r="BC128" s="896"/>
      <c r="BD128" s="896"/>
      <c r="BE128" s="897"/>
      <c r="BF128" s="1049" t="s">
        <v>492</v>
      </c>
      <c r="BG128" s="1050"/>
      <c r="BH128" s="1050"/>
      <c r="BI128" s="1050"/>
      <c r="BJ128" s="1050"/>
      <c r="BK128" s="1050"/>
      <c r="BL128" s="1051"/>
      <c r="BM128" s="1049">
        <v>11.25</v>
      </c>
      <c r="BN128" s="1050"/>
      <c r="BO128" s="1050"/>
      <c r="BP128" s="1050"/>
      <c r="BQ128" s="1050"/>
      <c r="BR128" s="1050"/>
      <c r="BS128" s="1051"/>
      <c r="BT128" s="1049">
        <v>20</v>
      </c>
      <c r="BU128" s="1050"/>
      <c r="BV128" s="1050"/>
      <c r="BW128" s="1050"/>
      <c r="BX128" s="1050"/>
      <c r="BY128" s="1050"/>
      <c r="BZ128" s="1072"/>
      <c r="CA128" s="254"/>
      <c r="CB128" s="254"/>
      <c r="CC128" s="254"/>
      <c r="CD128" s="254"/>
      <c r="CE128" s="254"/>
      <c r="CF128" s="254"/>
      <c r="CG128" s="231"/>
      <c r="CH128" s="231"/>
      <c r="CI128" s="231"/>
      <c r="CJ128" s="253"/>
      <c r="CK128" s="1023"/>
      <c r="CL128" s="1024"/>
      <c r="CM128" s="1024"/>
      <c r="CN128" s="1024"/>
      <c r="CO128" s="1025"/>
      <c r="CP128" s="1073" t="s">
        <v>511</v>
      </c>
      <c r="CQ128" s="725"/>
      <c r="CR128" s="725"/>
      <c r="CS128" s="725"/>
      <c r="CT128" s="725"/>
      <c r="CU128" s="725"/>
      <c r="CV128" s="725"/>
      <c r="CW128" s="725"/>
      <c r="CX128" s="725"/>
      <c r="CY128" s="725"/>
      <c r="CZ128" s="725"/>
      <c r="DA128" s="725"/>
      <c r="DB128" s="725"/>
      <c r="DC128" s="725"/>
      <c r="DD128" s="725"/>
      <c r="DE128" s="725"/>
      <c r="DF128" s="1074"/>
      <c r="DG128" s="1034" t="s">
        <v>398</v>
      </c>
      <c r="DH128" s="1035"/>
      <c r="DI128" s="1035"/>
      <c r="DJ128" s="1035"/>
      <c r="DK128" s="1035"/>
      <c r="DL128" s="1035" t="s">
        <v>398</v>
      </c>
      <c r="DM128" s="1035"/>
      <c r="DN128" s="1035"/>
      <c r="DO128" s="1035"/>
      <c r="DP128" s="1035"/>
      <c r="DQ128" s="1035" t="s">
        <v>495</v>
      </c>
      <c r="DR128" s="1035"/>
      <c r="DS128" s="1035"/>
      <c r="DT128" s="1035"/>
      <c r="DU128" s="1035"/>
      <c r="DV128" s="1036" t="s">
        <v>512</v>
      </c>
      <c r="DW128" s="1036"/>
      <c r="DX128" s="1036"/>
      <c r="DY128" s="1036"/>
      <c r="DZ128" s="1037"/>
    </row>
    <row r="129" spans="1:131" s="229" customFormat="1" ht="26.25" customHeight="1" x14ac:dyDescent="0.2">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6" t="s">
        <v>513</v>
      </c>
      <c r="X129" s="1067"/>
      <c r="Y129" s="1067"/>
      <c r="Z129" s="1068"/>
      <c r="AA129" s="957">
        <v>103904018</v>
      </c>
      <c r="AB129" s="958"/>
      <c r="AC129" s="958"/>
      <c r="AD129" s="958"/>
      <c r="AE129" s="959"/>
      <c r="AF129" s="960">
        <v>106411513</v>
      </c>
      <c r="AG129" s="958"/>
      <c r="AH129" s="958"/>
      <c r="AI129" s="958"/>
      <c r="AJ129" s="959"/>
      <c r="AK129" s="960">
        <v>105084251</v>
      </c>
      <c r="AL129" s="958"/>
      <c r="AM129" s="958"/>
      <c r="AN129" s="958"/>
      <c r="AO129" s="959"/>
      <c r="AP129" s="1069"/>
      <c r="AQ129" s="1070"/>
      <c r="AR129" s="1070"/>
      <c r="AS129" s="1070"/>
      <c r="AT129" s="1071"/>
      <c r="AU129" s="232"/>
      <c r="AV129" s="232"/>
      <c r="AW129" s="232"/>
      <c r="AX129" s="1099" t="s">
        <v>514</v>
      </c>
      <c r="AY129" s="922"/>
      <c r="AZ129" s="922"/>
      <c r="BA129" s="922"/>
      <c r="BB129" s="922"/>
      <c r="BC129" s="922"/>
      <c r="BD129" s="922"/>
      <c r="BE129" s="923"/>
      <c r="BF129" s="1062" t="s">
        <v>495</v>
      </c>
      <c r="BG129" s="1063"/>
      <c r="BH129" s="1063"/>
      <c r="BI129" s="1063"/>
      <c r="BJ129" s="1063"/>
      <c r="BK129" s="1063"/>
      <c r="BL129" s="1064"/>
      <c r="BM129" s="1062">
        <v>16.25</v>
      </c>
      <c r="BN129" s="1063"/>
      <c r="BO129" s="1063"/>
      <c r="BP129" s="1063"/>
      <c r="BQ129" s="1063"/>
      <c r="BR129" s="1063"/>
      <c r="BS129" s="1064"/>
      <c r="BT129" s="1062">
        <v>30</v>
      </c>
      <c r="BU129" s="1063"/>
      <c r="BV129" s="1063"/>
      <c r="BW129" s="1063"/>
      <c r="BX129" s="1063"/>
      <c r="BY129" s="1063"/>
      <c r="BZ129" s="1065"/>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933" t="s">
        <v>515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6" t="s">
        <v>516</v>
      </c>
      <c r="X130" s="1067"/>
      <c r="Y130" s="1067"/>
      <c r="Z130" s="1068"/>
      <c r="AA130" s="957">
        <v>10569032</v>
      </c>
      <c r="AB130" s="958"/>
      <c r="AC130" s="958"/>
      <c r="AD130" s="958"/>
      <c r="AE130" s="959"/>
      <c r="AF130" s="960">
        <v>10103985</v>
      </c>
      <c r="AG130" s="958"/>
      <c r="AH130" s="958"/>
      <c r="AI130" s="958"/>
      <c r="AJ130" s="959"/>
      <c r="AK130" s="960">
        <v>9711674</v>
      </c>
      <c r="AL130" s="958"/>
      <c r="AM130" s="958"/>
      <c r="AN130" s="958"/>
      <c r="AO130" s="959"/>
      <c r="AP130" s="1069"/>
      <c r="AQ130" s="1070"/>
      <c r="AR130" s="1070"/>
      <c r="AS130" s="1070"/>
      <c r="AT130" s="1071"/>
      <c r="AU130" s="232"/>
      <c r="AV130" s="232"/>
      <c r="AW130" s="232"/>
      <c r="AX130" s="1099" t="s">
        <v>517</v>
      </c>
      <c r="AY130" s="922"/>
      <c r="AZ130" s="922"/>
      <c r="BA130" s="922"/>
      <c r="BB130" s="922"/>
      <c r="BC130" s="922"/>
      <c r="BD130" s="922"/>
      <c r="BE130" s="923"/>
      <c r="BF130" s="1100">
        <v>3.9</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518</v>
      </c>
      <c r="X131" s="1107"/>
      <c r="Y131" s="1107"/>
      <c r="Z131" s="1108"/>
      <c r="AA131" s="1003">
        <v>93334986</v>
      </c>
      <c r="AB131" s="985"/>
      <c r="AC131" s="985"/>
      <c r="AD131" s="985"/>
      <c r="AE131" s="986"/>
      <c r="AF131" s="984">
        <v>96307528</v>
      </c>
      <c r="AG131" s="985"/>
      <c r="AH131" s="985"/>
      <c r="AI131" s="985"/>
      <c r="AJ131" s="986"/>
      <c r="AK131" s="984">
        <v>95372577</v>
      </c>
      <c r="AL131" s="985"/>
      <c r="AM131" s="985"/>
      <c r="AN131" s="985"/>
      <c r="AO131" s="986"/>
      <c r="AP131" s="1109"/>
      <c r="AQ131" s="1110"/>
      <c r="AR131" s="1110"/>
      <c r="AS131" s="1110"/>
      <c r="AT131" s="1111"/>
      <c r="AU131" s="232"/>
      <c r="AV131" s="232"/>
      <c r="AW131" s="232"/>
      <c r="AX131" s="1081" t="s">
        <v>519</v>
      </c>
      <c r="AY131" s="725"/>
      <c r="AZ131" s="725"/>
      <c r="BA131" s="725"/>
      <c r="BB131" s="725"/>
      <c r="BC131" s="725"/>
      <c r="BD131" s="725"/>
      <c r="BE131" s="1074"/>
      <c r="BF131" s="1082">
        <v>43.1</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1088" t="s">
        <v>520</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521</v>
      </c>
      <c r="W132" s="1092"/>
      <c r="X132" s="1092"/>
      <c r="Y132" s="1092"/>
      <c r="Z132" s="1093"/>
      <c r="AA132" s="1094">
        <v>3.8834023069999999</v>
      </c>
      <c r="AB132" s="1095"/>
      <c r="AC132" s="1095"/>
      <c r="AD132" s="1095"/>
      <c r="AE132" s="1096"/>
      <c r="AF132" s="1097">
        <v>4.0994292779999997</v>
      </c>
      <c r="AG132" s="1095"/>
      <c r="AH132" s="1095"/>
      <c r="AI132" s="1095"/>
      <c r="AJ132" s="1096"/>
      <c r="AK132" s="1097">
        <v>3.745024232</v>
      </c>
      <c r="AL132" s="1095"/>
      <c r="AM132" s="1095"/>
      <c r="AN132" s="1095"/>
      <c r="AO132" s="1096"/>
      <c r="AP132" s="1000"/>
      <c r="AQ132" s="1001"/>
      <c r="AR132" s="1001"/>
      <c r="AS132" s="1001"/>
      <c r="AT132" s="1098"/>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522</v>
      </c>
      <c r="W133" s="1075"/>
      <c r="X133" s="1075"/>
      <c r="Y133" s="1075"/>
      <c r="Z133" s="1076"/>
      <c r="AA133" s="1077">
        <v>4.4000000000000004</v>
      </c>
      <c r="AB133" s="1078"/>
      <c r="AC133" s="1078"/>
      <c r="AD133" s="1078"/>
      <c r="AE133" s="1079"/>
      <c r="AF133" s="1077">
        <v>4.0999999999999996</v>
      </c>
      <c r="AG133" s="1078"/>
      <c r="AH133" s="1078"/>
      <c r="AI133" s="1078"/>
      <c r="AJ133" s="1079"/>
      <c r="AK133" s="1077">
        <v>3.9</v>
      </c>
      <c r="AL133" s="1078"/>
      <c r="AM133" s="1078"/>
      <c r="AN133" s="1078"/>
      <c r="AO133" s="1079"/>
      <c r="AP133" s="1027"/>
      <c r="AQ133" s="1028"/>
      <c r="AR133" s="1028"/>
      <c r="AS133" s="1028"/>
      <c r="AT133" s="1080"/>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g0sMIkLWzGdigesdKkN1nZ3z0YLG45L6m/eVneItPOK+Qsa3yjWKnWMkEgaCCRwwrX8kMw8jXpn20fNEQVA63A==" saltValue="djoao2PJ0cTXA5y1doOWIg==" spinCount="100000" sheet="1" objects="1" scenarios="1" formatRows="0"/>
  <mergeCells count="2035">
    <mergeCell ref="AP69:AT69"/>
    <mergeCell ref="AU69:AY69"/>
    <mergeCell ref="AP70:AT70"/>
    <mergeCell ref="AU70:AY70"/>
    <mergeCell ref="AP71:AT71"/>
    <mergeCell ref="AU71:AY71"/>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DV70:DZ70"/>
    <mergeCell ref="Q71:U71"/>
    <mergeCell ref="V71:Z71"/>
    <mergeCell ref="AA71:AE71"/>
    <mergeCell ref="AF71:AJ71"/>
    <mergeCell ref="AK71:AO71"/>
    <mergeCell ref="AZ71:BD71"/>
    <mergeCell ref="CR70:CV70"/>
    <mergeCell ref="CW70:DA70"/>
    <mergeCell ref="DB70:DF70"/>
    <mergeCell ref="DG70:DK70"/>
    <mergeCell ref="DL70:DP70"/>
    <mergeCell ref="DQ70:DU70"/>
    <mergeCell ref="AZ70:BD70"/>
    <mergeCell ref="BS70:CG70"/>
    <mergeCell ref="CH70:CL70"/>
    <mergeCell ref="CM70:CQ70"/>
    <mergeCell ref="B68:P68"/>
    <mergeCell ref="B70:P70"/>
    <mergeCell ref="B69:P69"/>
    <mergeCell ref="AP68:AT68"/>
    <mergeCell ref="AU68:AY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Z69:BD69"/>
    <mergeCell ref="CR66:CV66"/>
    <mergeCell ref="BS67:CG67"/>
    <mergeCell ref="CH67:CL67"/>
    <mergeCell ref="CM67:CQ67"/>
    <mergeCell ref="CR67:CV67"/>
    <mergeCell ref="AZ68:BD68"/>
    <mergeCell ref="BS68:CG68"/>
    <mergeCell ref="CH68:CL68"/>
    <mergeCell ref="CM68:CQ68"/>
    <mergeCell ref="Q68:U68"/>
    <mergeCell ref="V68:Z68"/>
    <mergeCell ref="AA68:AE68"/>
    <mergeCell ref="AF68:AJ68"/>
    <mergeCell ref="AK68:AO68"/>
    <mergeCell ref="DL65:DP65"/>
    <mergeCell ref="DQ65:DU65"/>
    <mergeCell ref="DV65:DZ65"/>
    <mergeCell ref="CW68:DA68"/>
    <mergeCell ref="DB68:DF68"/>
    <mergeCell ref="DG68:DK68"/>
    <mergeCell ref="DL68:DP68"/>
    <mergeCell ref="DQ68:DU68"/>
    <mergeCell ref="CR68:CV68"/>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364B-72F0-42F8-AE1E-CF862FB15EF2}">
  <sheetPr>
    <pageSetUpPr fitToPage="1"/>
  </sheetPr>
  <dimension ref="A1:DQ105"/>
  <sheetViews>
    <sheetView showGridLines="0" view="pageBreakPreview" topLeftCell="AB52" zoomScaleNormal="85" zoomScaleSheetLayoutView="100" workbookViewId="0">
      <selection activeCell="BG55" sqref="BG55"/>
    </sheetView>
  </sheetViews>
  <sheetFormatPr defaultColWidth="0" defaultRowHeight="13.5" customHeight="1" zeroHeight="1" x14ac:dyDescent="0.2"/>
  <cols>
    <col min="1" max="120" width="2.7265625" style="259" customWidth="1"/>
    <col min="121" max="121" width="0" style="258" hidden="1" customWidth="1"/>
    <col min="122" max="16384" width="9" style="258" hidden="1"/>
  </cols>
  <sheetData>
    <row r="1" spans="1:120" ht="13"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8"/>
    </row>
    <row r="17" spans="119:120" ht="13" x14ac:dyDescent="0.2">
      <c r="DP17" s="258"/>
    </row>
    <row r="18" spans="119:120" ht="13" x14ac:dyDescent="0.2"/>
    <row r="19" spans="119:120" ht="13" x14ac:dyDescent="0.2"/>
    <row r="20" spans="119:120" ht="13" x14ac:dyDescent="0.2">
      <c r="DO20" s="258"/>
      <c r="DP20" s="258"/>
    </row>
    <row r="21" spans="119:120" ht="13" x14ac:dyDescent="0.2">
      <c r="DP21" s="258"/>
    </row>
    <row r="22" spans="119:120" ht="13" x14ac:dyDescent="0.2"/>
    <row r="23" spans="119:120" ht="13" x14ac:dyDescent="0.2">
      <c r="DO23" s="258"/>
      <c r="DP23" s="258"/>
    </row>
    <row r="24" spans="119:120" ht="13" x14ac:dyDescent="0.2">
      <c r="DP24" s="258"/>
    </row>
    <row r="25" spans="119:120" ht="13" x14ac:dyDescent="0.2">
      <c r="DP25" s="258"/>
    </row>
    <row r="26" spans="119:120" ht="13" x14ac:dyDescent="0.2">
      <c r="DO26" s="258"/>
      <c r="DP26" s="258"/>
    </row>
    <row r="27" spans="119:120" ht="13" x14ac:dyDescent="0.2"/>
    <row r="28" spans="119:120" ht="13" x14ac:dyDescent="0.2">
      <c r="DO28" s="258"/>
      <c r="DP28" s="258"/>
    </row>
    <row r="29" spans="119:120" ht="13" x14ac:dyDescent="0.2">
      <c r="DP29" s="258"/>
    </row>
    <row r="30" spans="119:120" ht="13" x14ac:dyDescent="0.2"/>
    <row r="31" spans="119:120" ht="13" x14ac:dyDescent="0.2">
      <c r="DO31" s="258"/>
      <c r="DP31" s="258"/>
    </row>
    <row r="32" spans="119:120" ht="13" x14ac:dyDescent="0.2"/>
    <row r="33" spans="98:120" ht="13" x14ac:dyDescent="0.2">
      <c r="DO33" s="258"/>
      <c r="DP33" s="258"/>
    </row>
    <row r="34" spans="98:120" ht="13" x14ac:dyDescent="0.2">
      <c r="DM34" s="258"/>
    </row>
    <row r="35" spans="98:120" ht="13" x14ac:dyDescent="0.2">
      <c r="CT35" s="258"/>
      <c r="CU35" s="258"/>
      <c r="CV35" s="258"/>
      <c r="CY35" s="258"/>
      <c r="CZ35" s="258"/>
      <c r="DA35" s="258"/>
      <c r="DD35" s="258"/>
      <c r="DE35" s="258"/>
      <c r="DF35" s="258"/>
      <c r="DI35" s="258"/>
      <c r="DJ35" s="258"/>
      <c r="DK35" s="258"/>
      <c r="DM35" s="258"/>
      <c r="DN35" s="258"/>
      <c r="DO35" s="258"/>
      <c r="DP35" s="258"/>
    </row>
    <row r="36" spans="98:120" ht="13" x14ac:dyDescent="0.2"/>
    <row r="37" spans="98:120" ht="13" x14ac:dyDescent="0.2">
      <c r="CW37" s="258"/>
      <c r="DB37" s="258"/>
      <c r="DG37" s="258"/>
      <c r="DL37" s="258"/>
      <c r="DP37" s="258"/>
    </row>
    <row r="38" spans="98:120" ht="13"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8"/>
      <c r="DO49" s="258"/>
      <c r="DP49" s="25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8"/>
      <c r="CS63" s="258"/>
      <c r="CX63" s="258"/>
      <c r="DC63" s="258"/>
      <c r="DH63" s="258"/>
    </row>
    <row r="64" spans="22:120" ht="13" x14ac:dyDescent="0.2">
      <c r="V64" s="258"/>
    </row>
    <row r="65" spans="15:120" ht="13"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 x14ac:dyDescent="0.2">
      <c r="Q66" s="258"/>
      <c r="S66" s="258"/>
      <c r="U66" s="258"/>
      <c r="DM66" s="258"/>
    </row>
    <row r="67" spans="15:120" ht="13"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 x14ac:dyDescent="0.2"/>
    <row r="69" spans="15:120" ht="13" x14ac:dyDescent="0.2"/>
    <row r="70" spans="15:120" ht="13" x14ac:dyDescent="0.2"/>
    <row r="71" spans="15:120" ht="13" x14ac:dyDescent="0.2"/>
    <row r="72" spans="15:120" ht="13" x14ac:dyDescent="0.2">
      <c r="DP72" s="258"/>
    </row>
    <row r="73" spans="15:120" ht="13" x14ac:dyDescent="0.2">
      <c r="DP73" s="25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8"/>
      <c r="CX96" s="258"/>
      <c r="DC96" s="258"/>
      <c r="DH96" s="258"/>
    </row>
    <row r="97" spans="24:120" ht="13" x14ac:dyDescent="0.2">
      <c r="CS97" s="258"/>
      <c r="CX97" s="258"/>
      <c r="DC97" s="258"/>
      <c r="DH97" s="258"/>
      <c r="DP97" s="259" t="s">
        <v>523</v>
      </c>
    </row>
    <row r="98" spans="24:120" ht="13" hidden="1" x14ac:dyDescent="0.2">
      <c r="CS98" s="258"/>
      <c r="CX98" s="258"/>
      <c r="DC98" s="258"/>
      <c r="DH98" s="258"/>
    </row>
    <row r="99" spans="24:120" ht="13"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 hidden="1" x14ac:dyDescent="0.2">
      <c r="CT103" s="258"/>
      <c r="CV103" s="258"/>
      <c r="CW103" s="258"/>
      <c r="CY103" s="258"/>
      <c r="DA103" s="258"/>
      <c r="DB103" s="258"/>
      <c r="DD103" s="258"/>
      <c r="DF103" s="258"/>
      <c r="DG103" s="258"/>
      <c r="DI103" s="258"/>
      <c r="DK103" s="258"/>
      <c r="DL103" s="258"/>
      <c r="DM103" s="258"/>
      <c r="DN103" s="258"/>
      <c r="DO103" s="258"/>
      <c r="DP103" s="258"/>
    </row>
    <row r="104" spans="24:120" ht="13" hidden="1" x14ac:dyDescent="0.2">
      <c r="CV104" s="258"/>
      <c r="CW104" s="258"/>
      <c r="DA104" s="258"/>
      <c r="DB104" s="258"/>
      <c r="DF104" s="258"/>
      <c r="DG104" s="258"/>
      <c r="DK104" s="258"/>
      <c r="DL104" s="258"/>
      <c r="DN104" s="258"/>
      <c r="DO104" s="258"/>
      <c r="DP104" s="258"/>
    </row>
    <row r="105" spans="24:120" ht="12.75" hidden="1" customHeight="1" x14ac:dyDescent="0.2"/>
  </sheetData>
  <sheetProtection algorithmName="SHA-512" hashValue="mLzLDYrT38cnIXpYCCDSys6MYaQbCJ1UqO3PPRp3T0GR/SYWlEKuv9DwKufsfA8gZE3aDZZLVMUEZv1r2HBL1A==" saltValue="aRVS35iXKLH1R5fmL18b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topLeftCell="A19" zoomScale="70" zoomScaleNormal="70" zoomScaleSheetLayoutView="55" workbookViewId="0"/>
  </sheetViews>
  <sheetFormatPr defaultColWidth="0" defaultRowHeight="13.5" customHeight="1" zeroHeight="1" x14ac:dyDescent="0.2"/>
  <cols>
    <col min="1" max="116" width="2.6328125" style="259" customWidth="1"/>
    <col min="117" max="16384" width="9" style="258" hidden="1"/>
  </cols>
  <sheetData>
    <row r="1" spans="2:116" ht="13"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 x14ac:dyDescent="0.2"/>
    <row r="3" spans="2:116" ht="13" x14ac:dyDescent="0.2"/>
    <row r="4" spans="2:116" ht="13"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 x14ac:dyDescent="0.2"/>
    <row r="20" spans="9:116" ht="13" x14ac:dyDescent="0.2"/>
    <row r="21" spans="9:116" ht="13" x14ac:dyDescent="0.2">
      <c r="DL21" s="258"/>
    </row>
    <row r="22" spans="9:116" ht="13" x14ac:dyDescent="0.2">
      <c r="DI22" s="258"/>
      <c r="DJ22" s="258"/>
      <c r="DK22" s="258"/>
      <c r="DL22" s="258"/>
    </row>
    <row r="23" spans="9:116" ht="13" x14ac:dyDescent="0.2">
      <c r="CY23" s="258"/>
      <c r="CZ23" s="258"/>
      <c r="DA23" s="258"/>
      <c r="DB23" s="258"/>
      <c r="DC23" s="258"/>
      <c r="DD23" s="258"/>
      <c r="DE23" s="258"/>
      <c r="DF23" s="258"/>
      <c r="DG23" s="258"/>
      <c r="DH23" s="258"/>
      <c r="DI23" s="258"/>
      <c r="DJ23" s="258"/>
      <c r="DK23" s="258"/>
      <c r="DL23" s="25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8"/>
      <c r="DA35" s="258"/>
      <c r="DB35" s="258"/>
      <c r="DC35" s="258"/>
      <c r="DD35" s="258"/>
      <c r="DE35" s="258"/>
      <c r="DF35" s="258"/>
      <c r="DG35" s="258"/>
      <c r="DH35" s="258"/>
      <c r="DI35" s="258"/>
      <c r="DJ35" s="258"/>
      <c r="DK35" s="258"/>
      <c r="DL35" s="258"/>
    </row>
    <row r="36" spans="15:116" ht="13" x14ac:dyDescent="0.2"/>
    <row r="37" spans="15:116" ht="13" x14ac:dyDescent="0.2">
      <c r="DL37" s="258"/>
    </row>
    <row r="38" spans="15:116" ht="13" x14ac:dyDescent="0.2">
      <c r="DI38" s="258"/>
      <c r="DJ38" s="258"/>
      <c r="DK38" s="258"/>
      <c r="DL38" s="258"/>
    </row>
    <row r="39" spans="15:116" ht="13" x14ac:dyDescent="0.2"/>
    <row r="40" spans="15:116" ht="13" x14ac:dyDescent="0.2"/>
    <row r="41" spans="15:116" ht="13" x14ac:dyDescent="0.2"/>
    <row r="42" spans="15:116" ht="13" x14ac:dyDescent="0.2"/>
    <row r="43" spans="15:116" ht="13"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 x14ac:dyDescent="0.2">
      <c r="DL44" s="258"/>
    </row>
    <row r="45" spans="15:116" ht="13" x14ac:dyDescent="0.2"/>
    <row r="46" spans="15:116" ht="13" x14ac:dyDescent="0.2">
      <c r="DA46" s="258"/>
      <c r="DB46" s="258"/>
      <c r="DC46" s="258"/>
      <c r="DD46" s="258"/>
      <c r="DE46" s="258"/>
      <c r="DF46" s="258"/>
      <c r="DG46" s="258"/>
      <c r="DH46" s="258"/>
      <c r="DI46" s="258"/>
      <c r="DJ46" s="258"/>
      <c r="DK46" s="258"/>
      <c r="DL46" s="258"/>
    </row>
    <row r="47" spans="15:116" ht="13" x14ac:dyDescent="0.2"/>
    <row r="48" spans="15:116" ht="13" x14ac:dyDescent="0.2"/>
    <row r="49" spans="104:116" ht="13" x14ac:dyDescent="0.2"/>
    <row r="50" spans="104:116" ht="13" x14ac:dyDescent="0.2">
      <c r="CZ50" s="258"/>
      <c r="DA50" s="258"/>
      <c r="DB50" s="258"/>
      <c r="DC50" s="258"/>
      <c r="DD50" s="258"/>
      <c r="DE50" s="258"/>
      <c r="DF50" s="258"/>
      <c r="DG50" s="258"/>
      <c r="DH50" s="258"/>
      <c r="DI50" s="258"/>
      <c r="DJ50" s="258"/>
      <c r="DK50" s="258"/>
      <c r="DL50" s="258"/>
    </row>
    <row r="51" spans="104:116" ht="13" x14ac:dyDescent="0.2"/>
    <row r="52" spans="104:116" ht="13" x14ac:dyDescent="0.2"/>
    <row r="53" spans="104:116" ht="13" x14ac:dyDescent="0.2">
      <c r="DL53" s="25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8"/>
      <c r="DD67" s="258"/>
      <c r="DE67" s="258"/>
      <c r="DF67" s="258"/>
      <c r="DG67" s="258"/>
      <c r="DH67" s="258"/>
      <c r="DI67" s="258"/>
      <c r="DJ67" s="258"/>
      <c r="DK67" s="258"/>
      <c r="DL67" s="25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XwoA7gYiCxIen4RfZWBMSWj4RBH7PEVhwvWc6ql4qNG4dikt6uZ9wH8iHjP5fV/8zigM/ZuO5FUQY2N5JdDOQ==" saltValue="qTjkVuOumE+VMGEm00RS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H27" sqref="AH27"/>
    </sheetView>
  </sheetViews>
  <sheetFormatPr defaultColWidth="0" defaultRowHeight="13.5" customHeight="1" zeroHeight="1" x14ac:dyDescent="0.2"/>
  <cols>
    <col min="1" max="36" width="2.453125" style="260" customWidth="1"/>
    <col min="37" max="44" width="17" style="260" customWidth="1"/>
    <col min="45" max="45" width="6.08984375" style="267" customWidth="1"/>
    <col min="46" max="46" width="3" style="265" customWidth="1"/>
    <col min="47" max="47" width="19.08984375" style="260" hidden="1" customWidth="1"/>
    <col min="48" max="52" width="12.6328125" style="260" hidden="1" customWidth="1"/>
    <col min="53" max="16384" width="8.6328125" style="260" hidden="1"/>
  </cols>
  <sheetData>
    <row r="1" spans="1:46" ht="13" x14ac:dyDescent="0.2">
      <c r="AS1" s="261"/>
      <c r="AT1" s="261"/>
    </row>
    <row r="2" spans="1:46" ht="13" x14ac:dyDescent="0.2">
      <c r="AS2" s="261"/>
      <c r="AT2" s="261"/>
    </row>
    <row r="3" spans="1:46" ht="13" x14ac:dyDescent="0.2">
      <c r="AS3" s="261"/>
      <c r="AT3" s="261"/>
    </row>
    <row r="4" spans="1:46" ht="13" x14ac:dyDescent="0.2">
      <c r="AS4" s="261"/>
      <c r="AT4" s="261"/>
    </row>
    <row r="5" spans="1:46" ht="16.5" x14ac:dyDescent="0.2">
      <c r="A5" s="262" t="s">
        <v>524</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525</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3" t="s">
        <v>526</v>
      </c>
      <c r="AP7" s="271"/>
      <c r="AQ7" s="272" t="s">
        <v>527</v>
      </c>
      <c r="AR7" s="273"/>
    </row>
    <row r="8" spans="1:46" ht="13"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4"/>
      <c r="AP8" s="277" t="s">
        <v>528</v>
      </c>
      <c r="AQ8" s="278" t="s">
        <v>529</v>
      </c>
      <c r="AR8" s="279" t="s">
        <v>530</v>
      </c>
    </row>
    <row r="9" spans="1:46" ht="13"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15" t="s">
        <v>531</v>
      </c>
      <c r="AL9" s="1116"/>
      <c r="AM9" s="1116"/>
      <c r="AN9" s="1117"/>
      <c r="AO9" s="280">
        <v>30346118</v>
      </c>
      <c r="AP9" s="280">
        <v>58640</v>
      </c>
      <c r="AQ9" s="281">
        <v>63571</v>
      </c>
      <c r="AR9" s="282">
        <v>-7.8</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15" t="s">
        <v>532</v>
      </c>
      <c r="AL10" s="1116"/>
      <c r="AM10" s="1116"/>
      <c r="AN10" s="1117"/>
      <c r="AO10" s="283">
        <v>40872</v>
      </c>
      <c r="AP10" s="283">
        <v>79</v>
      </c>
      <c r="AQ10" s="284">
        <v>1690</v>
      </c>
      <c r="AR10" s="285">
        <v>-95.3</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15" t="s">
        <v>533</v>
      </c>
      <c r="AL11" s="1116"/>
      <c r="AM11" s="1116"/>
      <c r="AN11" s="1117"/>
      <c r="AO11" s="283">
        <v>10059</v>
      </c>
      <c r="AP11" s="283">
        <v>19</v>
      </c>
      <c r="AQ11" s="284">
        <v>679</v>
      </c>
      <c r="AR11" s="285">
        <v>-97.2</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15" t="s">
        <v>534</v>
      </c>
      <c r="AL12" s="1116"/>
      <c r="AM12" s="1116"/>
      <c r="AN12" s="1117"/>
      <c r="AO12" s="283" t="s">
        <v>535</v>
      </c>
      <c r="AP12" s="283" t="s">
        <v>535</v>
      </c>
      <c r="AQ12" s="284">
        <v>23</v>
      </c>
      <c r="AR12" s="285" t="s">
        <v>535</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15" t="s">
        <v>536</v>
      </c>
      <c r="AL13" s="1116"/>
      <c r="AM13" s="1116"/>
      <c r="AN13" s="1117"/>
      <c r="AO13" s="283">
        <v>755841</v>
      </c>
      <c r="AP13" s="283">
        <v>1461</v>
      </c>
      <c r="AQ13" s="284">
        <v>1992</v>
      </c>
      <c r="AR13" s="285">
        <v>-26.7</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15" t="s">
        <v>537</v>
      </c>
      <c r="AL14" s="1116"/>
      <c r="AM14" s="1116"/>
      <c r="AN14" s="1117"/>
      <c r="AO14" s="283">
        <v>853027</v>
      </c>
      <c r="AP14" s="283">
        <v>1648</v>
      </c>
      <c r="AQ14" s="284">
        <v>1254</v>
      </c>
      <c r="AR14" s="285">
        <v>31.4</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18" t="s">
        <v>538</v>
      </c>
      <c r="AL15" s="1119"/>
      <c r="AM15" s="1119"/>
      <c r="AN15" s="1120"/>
      <c r="AO15" s="283">
        <v>-1913939</v>
      </c>
      <c r="AP15" s="283">
        <v>-3698</v>
      </c>
      <c r="AQ15" s="284">
        <v>-3845</v>
      </c>
      <c r="AR15" s="285">
        <v>-3.8</v>
      </c>
    </row>
    <row r="16" spans="1:46" ht="13"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18" t="s">
        <v>190</v>
      </c>
      <c r="AL16" s="1119"/>
      <c r="AM16" s="1119"/>
      <c r="AN16" s="1120"/>
      <c r="AO16" s="283">
        <v>30091978</v>
      </c>
      <c r="AP16" s="283">
        <v>58149</v>
      </c>
      <c r="AQ16" s="284">
        <v>65365</v>
      </c>
      <c r="AR16" s="285">
        <v>-11</v>
      </c>
    </row>
    <row r="17" spans="1:46" ht="13"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539</v>
      </c>
      <c r="AL19" s="261"/>
      <c r="AM19" s="261"/>
      <c r="AN19" s="261"/>
      <c r="AO19" s="261"/>
      <c r="AP19" s="261"/>
      <c r="AQ19" s="261"/>
      <c r="AR19" s="261"/>
    </row>
    <row r="20" spans="1:46" ht="13"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540</v>
      </c>
      <c r="AP20" s="292" t="s">
        <v>541</v>
      </c>
      <c r="AQ20" s="293" t="s">
        <v>542</v>
      </c>
      <c r="AR20" s="294"/>
    </row>
    <row r="21" spans="1:46" s="300" customFormat="1" ht="13"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21" t="s">
        <v>543</v>
      </c>
      <c r="AL21" s="1122"/>
      <c r="AM21" s="1122"/>
      <c r="AN21" s="1123"/>
      <c r="AO21" s="296">
        <v>5.74</v>
      </c>
      <c r="AP21" s="297">
        <v>6.46</v>
      </c>
      <c r="AQ21" s="298">
        <v>-0.72</v>
      </c>
      <c r="AR21" s="266"/>
      <c r="AS21" s="299"/>
      <c r="AT21" s="295"/>
    </row>
    <row r="22" spans="1:46" s="300" customFormat="1" ht="13"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21" t="s">
        <v>544</v>
      </c>
      <c r="AL22" s="1122"/>
      <c r="AM22" s="1122"/>
      <c r="AN22" s="1123"/>
      <c r="AO22" s="301">
        <v>101.7</v>
      </c>
      <c r="AP22" s="302">
        <v>99.4</v>
      </c>
      <c r="AQ22" s="303">
        <v>2.2999999999999998</v>
      </c>
      <c r="AR22" s="287"/>
      <c r="AS22" s="299"/>
      <c r="AT22" s="295"/>
    </row>
    <row r="23" spans="1:46" s="300" customFormat="1" ht="13"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 x14ac:dyDescent="0.2">
      <c r="A26" s="1112" t="s">
        <v>545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6"/>
    </row>
    <row r="27" spans="1:46" ht="13" x14ac:dyDescent="0.2">
      <c r="A27" s="308"/>
      <c r="AO27" s="261"/>
      <c r="AP27" s="261"/>
      <c r="AQ27" s="261"/>
      <c r="AR27" s="261"/>
      <c r="AS27" s="261"/>
      <c r="AT27" s="261"/>
    </row>
    <row r="28" spans="1:46" ht="16.5" x14ac:dyDescent="0.2">
      <c r="A28" s="262" t="s">
        <v>546</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547</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3" t="s">
        <v>526</v>
      </c>
      <c r="AP30" s="271"/>
      <c r="AQ30" s="272" t="s">
        <v>527</v>
      </c>
      <c r="AR30" s="273"/>
    </row>
    <row r="31" spans="1:46" ht="13"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4"/>
      <c r="AP31" s="277" t="s">
        <v>528</v>
      </c>
      <c r="AQ31" s="278" t="s">
        <v>529</v>
      </c>
      <c r="AR31" s="279" t="s">
        <v>530</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29" t="s">
        <v>548</v>
      </c>
      <c r="AL32" s="1130"/>
      <c r="AM32" s="1130"/>
      <c r="AN32" s="1131"/>
      <c r="AO32" s="311">
        <v>12942624</v>
      </c>
      <c r="AP32" s="311">
        <v>25010</v>
      </c>
      <c r="AQ32" s="312">
        <v>37452</v>
      </c>
      <c r="AR32" s="313">
        <v>-33.200000000000003</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29" t="s">
        <v>549</v>
      </c>
      <c r="AL33" s="1130"/>
      <c r="AM33" s="1130"/>
      <c r="AN33" s="1131"/>
      <c r="AO33" s="311" t="s">
        <v>535</v>
      </c>
      <c r="AP33" s="311" t="s">
        <v>535</v>
      </c>
      <c r="AQ33" s="312" t="s">
        <v>535</v>
      </c>
      <c r="AR33" s="313" t="s">
        <v>535</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29" t="s">
        <v>550</v>
      </c>
      <c r="AL34" s="1130"/>
      <c r="AM34" s="1130"/>
      <c r="AN34" s="1131"/>
      <c r="AO34" s="311" t="s">
        <v>535</v>
      </c>
      <c r="AP34" s="311" t="s">
        <v>535</v>
      </c>
      <c r="AQ34" s="312">
        <v>45</v>
      </c>
      <c r="AR34" s="313" t="s">
        <v>535</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29" t="s">
        <v>551</v>
      </c>
      <c r="AL35" s="1130"/>
      <c r="AM35" s="1130"/>
      <c r="AN35" s="1131"/>
      <c r="AO35" s="311">
        <v>2499959</v>
      </c>
      <c r="AP35" s="311">
        <v>4831</v>
      </c>
      <c r="AQ35" s="312">
        <v>8356</v>
      </c>
      <c r="AR35" s="313">
        <v>-42.2</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29" t="s">
        <v>552</v>
      </c>
      <c r="AL36" s="1130"/>
      <c r="AM36" s="1130"/>
      <c r="AN36" s="1131"/>
      <c r="AO36" s="311" t="s">
        <v>535</v>
      </c>
      <c r="AP36" s="311" t="s">
        <v>535</v>
      </c>
      <c r="AQ36" s="312">
        <v>443</v>
      </c>
      <c r="AR36" s="313" t="s">
        <v>535</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29" t="s">
        <v>553</v>
      </c>
      <c r="AL37" s="1130"/>
      <c r="AM37" s="1130"/>
      <c r="AN37" s="1131"/>
      <c r="AO37" s="311">
        <v>330770</v>
      </c>
      <c r="AP37" s="311">
        <v>639</v>
      </c>
      <c r="AQ37" s="312">
        <v>649</v>
      </c>
      <c r="AR37" s="313">
        <v>-1.5</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32" t="s">
        <v>554</v>
      </c>
      <c r="AL38" s="1133"/>
      <c r="AM38" s="1133"/>
      <c r="AN38" s="1134"/>
      <c r="AO38" s="314">
        <v>1367</v>
      </c>
      <c r="AP38" s="314">
        <v>3</v>
      </c>
      <c r="AQ38" s="315">
        <v>1</v>
      </c>
      <c r="AR38" s="303">
        <v>200</v>
      </c>
      <c r="AS38" s="310"/>
    </row>
    <row r="39" spans="1:46" ht="13"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32" t="s">
        <v>555</v>
      </c>
      <c r="AL39" s="1133"/>
      <c r="AM39" s="1133"/>
      <c r="AN39" s="1134"/>
      <c r="AO39" s="311">
        <v>-2491320</v>
      </c>
      <c r="AP39" s="311">
        <v>-4814</v>
      </c>
      <c r="AQ39" s="312">
        <v>-7867</v>
      </c>
      <c r="AR39" s="313">
        <v>-38.799999999999997</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29" t="s">
        <v>556</v>
      </c>
      <c r="AL40" s="1130"/>
      <c r="AM40" s="1130"/>
      <c r="AN40" s="1131"/>
      <c r="AO40" s="311">
        <v>-9711674</v>
      </c>
      <c r="AP40" s="311">
        <v>-18767</v>
      </c>
      <c r="AQ40" s="312">
        <v>-28343</v>
      </c>
      <c r="AR40" s="313">
        <v>-33.799999999999997</v>
      </c>
      <c r="AS40" s="310"/>
    </row>
    <row r="41" spans="1:46" ht="13"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5" t="s">
        <v>303</v>
      </c>
      <c r="AL41" s="1136"/>
      <c r="AM41" s="1136"/>
      <c r="AN41" s="1137"/>
      <c r="AO41" s="311">
        <v>3571726</v>
      </c>
      <c r="AP41" s="311">
        <v>6902</v>
      </c>
      <c r="AQ41" s="312">
        <v>10736</v>
      </c>
      <c r="AR41" s="313">
        <v>-35.700000000000003</v>
      </c>
      <c r="AS41" s="310"/>
    </row>
    <row r="42" spans="1:46" ht="13"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557</v>
      </c>
      <c r="AL42" s="261"/>
      <c r="AM42" s="261"/>
      <c r="AN42" s="261"/>
      <c r="AO42" s="261"/>
      <c r="AP42" s="261"/>
      <c r="AQ42" s="287"/>
      <c r="AR42" s="287"/>
      <c r="AS42" s="310"/>
    </row>
    <row r="43" spans="1:46" ht="13"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558</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559</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24" t="s">
        <v>526</v>
      </c>
      <c r="AN49" s="1126" t="s">
        <v>560</v>
      </c>
      <c r="AO49" s="1127"/>
      <c r="AP49" s="1127"/>
      <c r="AQ49" s="1127"/>
      <c r="AR49" s="1128"/>
    </row>
    <row r="50" spans="1:44" ht="13"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25"/>
      <c r="AN50" s="327" t="s">
        <v>561</v>
      </c>
      <c r="AO50" s="328" t="s">
        <v>562</v>
      </c>
      <c r="AP50" s="329" t="s">
        <v>563</v>
      </c>
      <c r="AQ50" s="330" t="s">
        <v>564</v>
      </c>
      <c r="AR50" s="331" t="s">
        <v>565</v>
      </c>
    </row>
    <row r="51" spans="1:44" ht="13"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566</v>
      </c>
      <c r="AL51" s="324"/>
      <c r="AM51" s="332">
        <v>36197287</v>
      </c>
      <c r="AN51" s="333">
        <v>69252</v>
      </c>
      <c r="AO51" s="334">
        <v>26.4</v>
      </c>
      <c r="AP51" s="335">
        <v>46457</v>
      </c>
      <c r="AQ51" s="336">
        <v>-3.4</v>
      </c>
      <c r="AR51" s="337">
        <v>29.8</v>
      </c>
    </row>
    <row r="52" spans="1:44" ht="13"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567</v>
      </c>
      <c r="AM52" s="340">
        <v>12324711</v>
      </c>
      <c r="AN52" s="341">
        <v>23579</v>
      </c>
      <c r="AO52" s="342">
        <v>-10.199999999999999</v>
      </c>
      <c r="AP52" s="343">
        <v>24020</v>
      </c>
      <c r="AQ52" s="344">
        <v>-4.5999999999999996</v>
      </c>
      <c r="AR52" s="345">
        <v>-5.6</v>
      </c>
    </row>
    <row r="53" spans="1:44" ht="13"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568</v>
      </c>
      <c r="AL53" s="324"/>
      <c r="AM53" s="332">
        <v>47812522</v>
      </c>
      <c r="AN53" s="333">
        <v>91638</v>
      </c>
      <c r="AO53" s="334">
        <v>32.299999999999997</v>
      </c>
      <c r="AP53" s="335">
        <v>51849</v>
      </c>
      <c r="AQ53" s="336">
        <v>11.6</v>
      </c>
      <c r="AR53" s="337">
        <v>20.7</v>
      </c>
    </row>
    <row r="54" spans="1:44" ht="13"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567</v>
      </c>
      <c r="AM54" s="340">
        <v>14514708</v>
      </c>
      <c r="AN54" s="341">
        <v>27819</v>
      </c>
      <c r="AO54" s="342">
        <v>18</v>
      </c>
      <c r="AP54" s="343">
        <v>26326</v>
      </c>
      <c r="AQ54" s="344">
        <v>9.6</v>
      </c>
      <c r="AR54" s="345">
        <v>8.4</v>
      </c>
    </row>
    <row r="55" spans="1:44" ht="13"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569</v>
      </c>
      <c r="AL55" s="324"/>
      <c r="AM55" s="332">
        <v>44918303</v>
      </c>
      <c r="AN55" s="333">
        <v>86198</v>
      </c>
      <c r="AO55" s="334">
        <v>-5.9</v>
      </c>
      <c r="AP55" s="335">
        <v>52191</v>
      </c>
      <c r="AQ55" s="336">
        <v>0.7</v>
      </c>
      <c r="AR55" s="337">
        <v>-6.6</v>
      </c>
    </row>
    <row r="56" spans="1:44" ht="13"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567</v>
      </c>
      <c r="AM56" s="340">
        <v>18448709</v>
      </c>
      <c r="AN56" s="341">
        <v>35403</v>
      </c>
      <c r="AO56" s="342">
        <v>27.3</v>
      </c>
      <c r="AP56" s="343">
        <v>26807</v>
      </c>
      <c r="AQ56" s="344">
        <v>1.8</v>
      </c>
      <c r="AR56" s="345">
        <v>25.5</v>
      </c>
    </row>
    <row r="57" spans="1:44" ht="13"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570</v>
      </c>
      <c r="AL57" s="324"/>
      <c r="AM57" s="332">
        <v>46428330</v>
      </c>
      <c r="AN57" s="333">
        <v>89434</v>
      </c>
      <c r="AO57" s="334">
        <v>3.8</v>
      </c>
      <c r="AP57" s="335">
        <v>48105</v>
      </c>
      <c r="AQ57" s="336">
        <v>-7.8</v>
      </c>
      <c r="AR57" s="337">
        <v>11.6</v>
      </c>
    </row>
    <row r="58" spans="1:44" ht="13"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567</v>
      </c>
      <c r="AM58" s="340">
        <v>18297506</v>
      </c>
      <c r="AN58" s="341">
        <v>35246</v>
      </c>
      <c r="AO58" s="342">
        <v>-0.4</v>
      </c>
      <c r="AP58" s="343">
        <v>24072</v>
      </c>
      <c r="AQ58" s="344">
        <v>-10.199999999999999</v>
      </c>
      <c r="AR58" s="345">
        <v>9.8000000000000007</v>
      </c>
    </row>
    <row r="59" spans="1:44" ht="13"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571</v>
      </c>
      <c r="AL59" s="324"/>
      <c r="AM59" s="332">
        <v>58261588</v>
      </c>
      <c r="AN59" s="333">
        <v>112583</v>
      </c>
      <c r="AO59" s="334">
        <v>25.9</v>
      </c>
      <c r="AP59" s="335">
        <v>47446</v>
      </c>
      <c r="AQ59" s="336">
        <v>-1.4</v>
      </c>
      <c r="AR59" s="337">
        <v>27.3</v>
      </c>
    </row>
    <row r="60" spans="1:44" ht="13"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567</v>
      </c>
      <c r="AM60" s="340">
        <v>19503214</v>
      </c>
      <c r="AN60" s="341">
        <v>37688</v>
      </c>
      <c r="AO60" s="342">
        <v>6.9</v>
      </c>
      <c r="AP60" s="343">
        <v>24371</v>
      </c>
      <c r="AQ60" s="344">
        <v>1.2</v>
      </c>
      <c r="AR60" s="345">
        <v>5.7</v>
      </c>
    </row>
    <row r="61" spans="1:44" ht="13"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572</v>
      </c>
      <c r="AL61" s="346"/>
      <c r="AM61" s="347">
        <v>46723606</v>
      </c>
      <c r="AN61" s="348">
        <v>89821</v>
      </c>
      <c r="AO61" s="349">
        <v>16.5</v>
      </c>
      <c r="AP61" s="350">
        <v>49210</v>
      </c>
      <c r="AQ61" s="351">
        <v>-0.1</v>
      </c>
      <c r="AR61" s="337">
        <v>16.600000000000001</v>
      </c>
    </row>
    <row r="62" spans="1:44" ht="13"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567</v>
      </c>
      <c r="AM62" s="340">
        <v>16617770</v>
      </c>
      <c r="AN62" s="341">
        <v>31947</v>
      </c>
      <c r="AO62" s="342">
        <v>8.3000000000000007</v>
      </c>
      <c r="AP62" s="343">
        <v>25119</v>
      </c>
      <c r="AQ62" s="344">
        <v>-0.4</v>
      </c>
      <c r="AR62" s="345">
        <v>8.6999999999999993</v>
      </c>
    </row>
    <row r="63" spans="1:44" ht="13"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 hidden="1" x14ac:dyDescent="0.2">
      <c r="AK70" s="261"/>
      <c r="AL70" s="261"/>
      <c r="AM70" s="261"/>
      <c r="AN70" s="261"/>
      <c r="AO70" s="261"/>
      <c r="AP70" s="261"/>
      <c r="AQ70" s="261"/>
      <c r="AR70" s="261"/>
    </row>
    <row r="71" spans="1:46" ht="13" hidden="1" x14ac:dyDescent="0.2">
      <c r="AK71" s="261"/>
      <c r="AL71" s="261"/>
      <c r="AM71" s="261"/>
      <c r="AN71" s="261"/>
      <c r="AO71" s="261"/>
      <c r="AP71" s="261"/>
      <c r="AQ71" s="261"/>
      <c r="AR71" s="261"/>
    </row>
    <row r="72" spans="1:46" ht="13" hidden="1" x14ac:dyDescent="0.2">
      <c r="AK72" s="261"/>
      <c r="AL72" s="261"/>
      <c r="AM72" s="261"/>
      <c r="AN72" s="261"/>
      <c r="AO72" s="261"/>
      <c r="AP72" s="261"/>
      <c r="AQ72" s="261"/>
      <c r="AR72" s="261"/>
    </row>
    <row r="73" spans="1:46" ht="13" hidden="1" x14ac:dyDescent="0.2">
      <c r="AK73" s="261"/>
      <c r="AL73" s="261"/>
      <c r="AM73" s="261"/>
      <c r="AN73" s="261"/>
      <c r="AO73" s="261"/>
      <c r="AP73" s="261"/>
      <c r="AQ73" s="261"/>
      <c r="AR73" s="261"/>
    </row>
  </sheetData>
  <sheetProtection algorithmName="SHA-512" hashValue="lC631f8iEUD0F9NdMadZL+3lAMBySlr6SjP2ATbbxx535EZZ9X+yI+YAGsJ+RENwAbuXVgpDYCg2ognvKememg==" saltValue="Xqto+Lng+8pJ73MDozAD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2" zoomScale="85" zoomScaleNormal="85" zoomScaleSheetLayoutView="55" workbookViewId="0">
      <selection activeCell="AD78" sqref="AD78"/>
    </sheetView>
  </sheetViews>
  <sheetFormatPr defaultColWidth="0" defaultRowHeight="13.5" customHeight="1" zeroHeight="1" x14ac:dyDescent="0.2"/>
  <cols>
    <col min="1" max="125" width="2.4531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 x14ac:dyDescent="0.2">
      <c r="B2" s="258"/>
      <c r="DG2" s="258"/>
    </row>
    <row r="3" spans="2:125" ht="13"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 x14ac:dyDescent="0.2"/>
    <row r="5" spans="2:125" ht="13" x14ac:dyDescent="0.2"/>
    <row r="6" spans="2:125" ht="13" x14ac:dyDescent="0.2"/>
    <row r="7" spans="2:125" ht="13" x14ac:dyDescent="0.2"/>
    <row r="8" spans="2:125" ht="13" x14ac:dyDescent="0.2"/>
    <row r="9" spans="2:125" ht="13" x14ac:dyDescent="0.2">
      <c r="DU9" s="25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8"/>
    </row>
    <row r="18" spans="125:125" ht="13" x14ac:dyDescent="0.2"/>
    <row r="19" spans="125:125" ht="13" x14ac:dyDescent="0.2"/>
    <row r="20" spans="125:125" ht="13" x14ac:dyDescent="0.2">
      <c r="DU20" s="258"/>
    </row>
    <row r="21" spans="125:125" ht="13" x14ac:dyDescent="0.2">
      <c r="DU21" s="25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8"/>
    </row>
    <row r="29" spans="125:125" ht="13" x14ac:dyDescent="0.2"/>
    <row r="30" spans="125:125" ht="13" x14ac:dyDescent="0.2"/>
    <row r="31" spans="125:125" ht="13" x14ac:dyDescent="0.2"/>
    <row r="32" spans="125:125" ht="13" x14ac:dyDescent="0.2"/>
    <row r="33" spans="2:125" ht="13" x14ac:dyDescent="0.2">
      <c r="B33" s="258"/>
      <c r="G33" s="258"/>
      <c r="I33" s="258"/>
    </row>
    <row r="34" spans="2:125" ht="13" x14ac:dyDescent="0.2">
      <c r="C34" s="258"/>
      <c r="P34" s="258"/>
      <c r="DE34" s="258"/>
      <c r="DH34" s="258"/>
    </row>
    <row r="35" spans="2:125" ht="13" x14ac:dyDescent="0.2">
      <c r="D35" s="258"/>
      <c r="E35" s="258"/>
      <c r="DG35" s="258"/>
      <c r="DJ35" s="258"/>
      <c r="DP35" s="258"/>
      <c r="DQ35" s="258"/>
      <c r="DR35" s="258"/>
      <c r="DS35" s="258"/>
      <c r="DT35" s="258"/>
      <c r="DU35" s="258"/>
    </row>
    <row r="36" spans="2:125" ht="13"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 x14ac:dyDescent="0.2">
      <c r="DU37" s="258"/>
    </row>
    <row r="38" spans="2:125" ht="13" x14ac:dyDescent="0.2">
      <c r="DT38" s="258"/>
      <c r="DU38" s="258"/>
    </row>
    <row r="39" spans="2:125" ht="13" x14ac:dyDescent="0.2"/>
    <row r="40" spans="2:125" ht="13" x14ac:dyDescent="0.2">
      <c r="DH40" s="258"/>
    </row>
    <row r="41" spans="2:125" ht="13" x14ac:dyDescent="0.2">
      <c r="DE41" s="258"/>
    </row>
    <row r="42" spans="2:125" ht="13" x14ac:dyDescent="0.2">
      <c r="DG42" s="258"/>
      <c r="DJ42" s="258"/>
    </row>
    <row r="43" spans="2:125" ht="13"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 x14ac:dyDescent="0.2">
      <c r="DU44" s="258"/>
    </row>
    <row r="45" spans="2:125" ht="13" x14ac:dyDescent="0.2"/>
    <row r="46" spans="2:125" ht="13" x14ac:dyDescent="0.2"/>
    <row r="47" spans="2:125" ht="13" x14ac:dyDescent="0.2"/>
    <row r="48" spans="2:125" ht="13" x14ac:dyDescent="0.2">
      <c r="DT48" s="258"/>
      <c r="DU48" s="258"/>
    </row>
    <row r="49" spans="120:125" ht="13" x14ac:dyDescent="0.2">
      <c r="DU49" s="258"/>
    </row>
    <row r="50" spans="120:125" ht="13" x14ac:dyDescent="0.2">
      <c r="DU50" s="258"/>
    </row>
    <row r="51" spans="120:125" ht="13" x14ac:dyDescent="0.2">
      <c r="DP51" s="258"/>
      <c r="DQ51" s="258"/>
      <c r="DR51" s="258"/>
      <c r="DS51" s="258"/>
      <c r="DT51" s="258"/>
      <c r="DU51" s="258"/>
    </row>
    <row r="52" spans="120:125" ht="13" x14ac:dyDescent="0.2"/>
    <row r="53" spans="120:125" ht="13" x14ac:dyDescent="0.2"/>
    <row r="54" spans="120:125" ht="13" x14ac:dyDescent="0.2">
      <c r="DU54" s="258"/>
    </row>
    <row r="55" spans="120:125" ht="13" x14ac:dyDescent="0.2"/>
    <row r="56" spans="120:125" ht="13" x14ac:dyDescent="0.2"/>
    <row r="57" spans="120:125" ht="13" x14ac:dyDescent="0.2"/>
    <row r="58" spans="120:125" ht="13" x14ac:dyDescent="0.2">
      <c r="DU58" s="258"/>
    </row>
    <row r="59" spans="120:125" ht="13" x14ac:dyDescent="0.2"/>
    <row r="60" spans="120:125" ht="13" x14ac:dyDescent="0.2"/>
    <row r="61" spans="120:125" ht="13" x14ac:dyDescent="0.2"/>
    <row r="62" spans="120:125" ht="13" x14ac:dyDescent="0.2"/>
    <row r="63" spans="120:125" ht="13" x14ac:dyDescent="0.2">
      <c r="DU63" s="258"/>
    </row>
    <row r="64" spans="120:125" ht="13" x14ac:dyDescent="0.2">
      <c r="DT64" s="258"/>
      <c r="DU64" s="258"/>
    </row>
    <row r="65" spans="123:125" ht="13" x14ac:dyDescent="0.2"/>
    <row r="66" spans="123:125" ht="13" x14ac:dyDescent="0.2"/>
    <row r="67" spans="123:125" ht="13" x14ac:dyDescent="0.2"/>
    <row r="68" spans="123:125" ht="13" x14ac:dyDescent="0.2"/>
    <row r="69" spans="123:125" ht="13" x14ac:dyDescent="0.2">
      <c r="DS69" s="258"/>
      <c r="DT69" s="258"/>
      <c r="DU69" s="25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8"/>
    </row>
    <row r="83" spans="116:125" ht="13" x14ac:dyDescent="0.2">
      <c r="DM83" s="258"/>
      <c r="DN83" s="258"/>
      <c r="DO83" s="258"/>
      <c r="DP83" s="258"/>
      <c r="DQ83" s="258"/>
      <c r="DR83" s="258"/>
      <c r="DS83" s="258"/>
      <c r="DT83" s="258"/>
      <c r="DU83" s="258"/>
    </row>
    <row r="84" spans="116:125" ht="13" x14ac:dyDescent="0.2"/>
    <row r="85" spans="116:125" ht="13" x14ac:dyDescent="0.2"/>
    <row r="86" spans="116:125" ht="13" x14ac:dyDescent="0.2"/>
    <row r="87" spans="116:125" ht="13" x14ac:dyDescent="0.2"/>
    <row r="88" spans="116:125" ht="13" x14ac:dyDescent="0.2">
      <c r="DU88" s="25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574</v>
      </c>
    </row>
    <row r="121" spans="125:125" ht="13.5" hidden="1" customHeight="1" x14ac:dyDescent="0.2">
      <c r="DU121" s="258"/>
    </row>
  </sheetData>
  <sheetProtection algorithmName="SHA-512" hashValue="0xz378TTnu+my1H82CU/9x0cta9d/6KOSCTSHSa1aP/fPBRQLKIvGPIRakasAPnOdeLCIDaqQ9gsiXSxklp1xA==" saltValue="ANPR91TH5PlrtJmp8nAG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I100" sqref="BI100"/>
    </sheetView>
  </sheetViews>
  <sheetFormatPr defaultColWidth="0" defaultRowHeight="13.5" customHeight="1" zeroHeight="1" x14ac:dyDescent="0.2"/>
  <cols>
    <col min="1" max="125" width="2.4531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 x14ac:dyDescent="0.2">
      <c r="B2" s="258"/>
      <c r="T2" s="258"/>
    </row>
    <row r="3" spans="1:125"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8"/>
      <c r="G33" s="258"/>
      <c r="I33" s="258"/>
    </row>
    <row r="34" spans="2:125" ht="13" x14ac:dyDescent="0.2">
      <c r="C34" s="258"/>
      <c r="P34" s="258"/>
      <c r="R34" s="258"/>
      <c r="U34" s="258"/>
    </row>
    <row r="35" spans="2:125" ht="13"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 x14ac:dyDescent="0.2">
      <c r="F36" s="258"/>
      <c r="H36" s="258"/>
      <c r="J36" s="258"/>
      <c r="K36" s="258"/>
      <c r="L36" s="258"/>
      <c r="M36" s="258"/>
      <c r="N36" s="258"/>
      <c r="O36" s="258"/>
      <c r="Q36" s="258"/>
      <c r="S36" s="258"/>
      <c r="V36" s="258"/>
    </row>
    <row r="37" spans="2:125" ht="13" x14ac:dyDescent="0.2"/>
    <row r="38" spans="2:125" ht="13" x14ac:dyDescent="0.2"/>
    <row r="39" spans="2:125" ht="13" x14ac:dyDescent="0.2"/>
    <row r="40" spans="2:125" ht="13" x14ac:dyDescent="0.2">
      <c r="U40" s="258"/>
    </row>
    <row r="41" spans="2:125" ht="13" x14ac:dyDescent="0.2">
      <c r="R41" s="258"/>
    </row>
    <row r="42" spans="2:125" ht="13"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 x14ac:dyDescent="0.2">
      <c r="Q43" s="258"/>
      <c r="S43" s="258"/>
      <c r="V43" s="25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575</v>
      </c>
    </row>
  </sheetData>
  <sheetProtection algorithmName="SHA-512" hashValue="WzwJeS7q245BQh+qPPpLcVBM7XCeBuFGOcYIgDgQaX4LLGWtMz/Bo3kFUPsvYBVma22cUAIoTjKAJLWy0LHBLQ==" saltValue="TKqwoSy1zPaqPGlDnJ4V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election activeCell="P39" sqref="P3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576</v>
      </c>
      <c r="G46" s="8" t="s">
        <v>577</v>
      </c>
      <c r="H46" s="8" t="s">
        <v>578</v>
      </c>
      <c r="I46" s="8" t="s">
        <v>579</v>
      </c>
      <c r="J46" s="9" t="s">
        <v>580</v>
      </c>
    </row>
    <row r="47" spans="2:10" ht="57.75" customHeight="1" x14ac:dyDescent="0.2">
      <c r="B47" s="10"/>
      <c r="C47" s="1138" t="s">
        <v>3</v>
      </c>
      <c r="D47" s="1138"/>
      <c r="E47" s="1139"/>
      <c r="F47" s="11">
        <v>17.190000000000001</v>
      </c>
      <c r="G47" s="12">
        <v>14.27</v>
      </c>
      <c r="H47" s="12">
        <v>13.06</v>
      </c>
      <c r="I47" s="12">
        <v>13.61</v>
      </c>
      <c r="J47" s="13">
        <v>12.37</v>
      </c>
    </row>
    <row r="48" spans="2:10" ht="57.75" customHeight="1" x14ac:dyDescent="0.2">
      <c r="B48" s="14"/>
      <c r="C48" s="1140" t="s">
        <v>4</v>
      </c>
      <c r="D48" s="1140"/>
      <c r="E48" s="1141"/>
      <c r="F48" s="15">
        <v>1.24</v>
      </c>
      <c r="G48" s="16">
        <v>1.29</v>
      </c>
      <c r="H48" s="16">
        <v>1.51</v>
      </c>
      <c r="I48" s="16">
        <v>6.06</v>
      </c>
      <c r="J48" s="17">
        <v>3.66</v>
      </c>
    </row>
    <row r="49" spans="2:10" ht="57.75" customHeight="1" thickBot="1" x14ac:dyDescent="0.25">
      <c r="B49" s="18"/>
      <c r="C49" s="1142" t="s">
        <v>5</v>
      </c>
      <c r="D49" s="1142"/>
      <c r="E49" s="1143"/>
      <c r="F49" s="19" t="s">
        <v>581</v>
      </c>
      <c r="G49" s="20" t="s">
        <v>582</v>
      </c>
      <c r="H49" s="20" t="s">
        <v>583</v>
      </c>
      <c r="I49" s="20">
        <v>4.5999999999999996</v>
      </c>
      <c r="J49" s="21" t="s">
        <v>584</v>
      </c>
    </row>
    <row r="50" spans="2:10" ht="13" x14ac:dyDescent="0.2"/>
  </sheetData>
  <sheetProtection algorithmName="SHA-512" hashValue="i5s481enEbbO/RqR6O+3M2fh84RHVg1FAo6/CI7Faou+6juGvPskBAkL7wW1qYcMb1KKj1QT5pj4Gk1+fDXvYg==" saltValue="sQ+JvY9CgeGVRX2DZXeL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2024-03-13T06:12:14Z</cp:lastPrinted>
  <dcterms:created xsi:type="dcterms:W3CDTF">2024-02-05T00:24:10Z</dcterms:created>
  <dcterms:modified xsi:type="dcterms:W3CDTF">2024-03-15T08:04:09Z</dcterms:modified>
  <cp:category/>
</cp:coreProperties>
</file>