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7680" windowHeight="9375" activeTab="0"/>
  </bookViews>
  <sheets>
    <sheet name="HYOU6" sheetId="1" r:id="rId1"/>
  </sheets>
  <definedNames>
    <definedName name="_xlnm.Print_Area" localSheetId="0">'HYOU6'!$A$1:$O$67</definedName>
    <definedName name="_xlnm.Print_Titles" localSheetId="0">'HYOU6'!$2:$4</definedName>
  </definedNames>
  <calcPr fullCalcOnLoad="1"/>
</workbook>
</file>

<file path=xl/sharedStrings.xml><?xml version="1.0" encoding="utf-8"?>
<sst xmlns="http://schemas.openxmlformats.org/spreadsheetml/2006/main" count="108" uniqueCount="88">
  <si>
    <t>計</t>
  </si>
  <si>
    <t>（万円）</t>
  </si>
  <si>
    <t>宇都宮市</t>
  </si>
  <si>
    <t>足利市</t>
  </si>
  <si>
    <t>栃木市</t>
  </si>
  <si>
    <t>佐野市</t>
  </si>
  <si>
    <t>鹿沼市</t>
  </si>
  <si>
    <t>小山市</t>
  </si>
  <si>
    <t>真岡市</t>
  </si>
  <si>
    <t>上三川町</t>
  </si>
  <si>
    <t>南河内町</t>
  </si>
  <si>
    <t>上河内町</t>
  </si>
  <si>
    <t>河内町</t>
  </si>
  <si>
    <t>西方町</t>
  </si>
  <si>
    <t>粟野町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</si>
  <si>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</si>
  <si>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</si>
  <si>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</si>
  <si>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</si>
  <si>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</si>
  <si>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</si>
  <si>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</si>
  <si>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</si>
  <si>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</si>
  <si>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</si>
  <si>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</si>
  <si>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</si>
  <si>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</si>
  <si>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南那須町</t>
  </si>
  <si>
    <t>烏山町</t>
  </si>
  <si>
    <t>馬頭町</t>
  </si>
  <si>
    <t>小川町</t>
  </si>
  <si>
    <t>田沼町</t>
  </si>
  <si>
    <t>葛生町</t>
  </si>
  <si>
    <t>従業者数、年間商品販売額</t>
  </si>
  <si>
    <t>年間商品販売額</t>
  </si>
  <si>
    <t>（人）</t>
  </si>
  <si>
    <t>増減数</t>
  </si>
  <si>
    <t>従業者数</t>
  </si>
  <si>
    <t>商品販売額</t>
  </si>
  <si>
    <t>県　　　　　　　　　計</t>
  </si>
  <si>
    <t>県北</t>
  </si>
  <si>
    <t>県　　　　北　　　　計</t>
  </si>
  <si>
    <t>那須</t>
  </si>
  <si>
    <t>大田原市</t>
  </si>
  <si>
    <t>黒磯市</t>
  </si>
  <si>
    <t>湯津上村</t>
  </si>
  <si>
    <t>黒羽町</t>
  </si>
  <si>
    <t>那須町</t>
  </si>
  <si>
    <t>西那須野町</t>
  </si>
  <si>
    <t>塩原町</t>
  </si>
  <si>
    <t>日光</t>
  </si>
  <si>
    <t>日光市</t>
  </si>
  <si>
    <t>今市市</t>
  </si>
  <si>
    <t>足尾町</t>
  </si>
  <si>
    <t>栗山村</t>
  </si>
  <si>
    <t>藤原町</t>
  </si>
  <si>
    <t>塩谷</t>
  </si>
  <si>
    <t>矢板市</t>
  </si>
  <si>
    <t>塩谷町</t>
  </si>
  <si>
    <t>氏家町</t>
  </si>
  <si>
    <t>高根沢町</t>
  </si>
  <si>
    <t>喜連川町</t>
  </si>
  <si>
    <t>南那須</t>
  </si>
  <si>
    <t>計</t>
  </si>
  <si>
    <t>県央</t>
  </si>
  <si>
    <t>宇都宮</t>
  </si>
  <si>
    <t>鹿沼</t>
  </si>
  <si>
    <t>芳賀</t>
  </si>
  <si>
    <t>県　　　　南　　　　計</t>
  </si>
  <si>
    <t>小山</t>
  </si>
  <si>
    <t>栃木</t>
  </si>
  <si>
    <t>両毛</t>
  </si>
  <si>
    <t>地域</t>
  </si>
  <si>
    <t>広域行政圏</t>
  </si>
  <si>
    <t>市町村</t>
  </si>
  <si>
    <t>県　　　　央　　　　計</t>
  </si>
  <si>
    <t>県南</t>
  </si>
  <si>
    <t>事　業　所　数</t>
  </si>
  <si>
    <t>第６表　地域別の事業所数、</t>
  </si>
  <si>
    <t>構成比(％)</t>
  </si>
  <si>
    <t>対平成14年</t>
  </si>
  <si>
    <t>増減率(％)</t>
  </si>
  <si>
    <t>14年</t>
  </si>
  <si>
    <t>従　業　者　数</t>
  </si>
  <si>
    <t>平成14年、平成16年対象表</t>
  </si>
  <si>
    <t>16年</t>
  </si>
  <si>
    <t>事業所数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</si>
</sst>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%"/>
    <numFmt numFmtId="180" formatCode="0_ "/>
    <numFmt numFmtId="181" formatCode="0.0_);[Red]\(0.0\)"/>
    <numFmt numFmtId="182" formatCode="#,##0;&quot;△ &quot;#,##0"/>
    <numFmt numFmtId="183" formatCode="#,##0.0;&quot;△ &quot;#,##0.0"/>
    <numFmt numFmtId="184" formatCode="#,##0.0_);[Red]\(#,##0.0\)"/>
    <numFmt numFmtId="185" formatCode="0;&quot;△ &quot;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color indexed="8"/>
      <name val="ＭＳ 明朝"/>
      <family val="1"/>
    </font>
    <font>
      <sz val="10.5"/>
      <name val="ＭＳ ゴシック"/>
      <family val="3"/>
    </font>
    <font>
      <sz val="14"/>
      <name val="ＭＳ 明朝"/>
      <family val="1"/>
    </font>
    <font>
      <sz val="10.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6" xfId="17" applyFont="1" applyBorder="1" applyAlignment="1">
      <alignment vertical="center"/>
    </xf>
    <xf numFmtId="181" fontId="3" fillId="0" borderId="0" xfId="15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38" fontId="3" fillId="0" borderId="8" xfId="17" applyFont="1" applyBorder="1" applyAlignment="1">
      <alignment vertical="center"/>
    </xf>
    <xf numFmtId="181" fontId="3" fillId="0" borderId="9" xfId="15" applyNumberFormat="1" applyFont="1" applyBorder="1" applyAlignment="1">
      <alignment vertical="center"/>
    </xf>
    <xf numFmtId="182" fontId="3" fillId="0" borderId="9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184" fontId="3" fillId="0" borderId="9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horizontal="right" vertical="center"/>
    </xf>
    <xf numFmtId="183" fontId="3" fillId="0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38" fontId="6" fillId="0" borderId="11" xfId="17" applyFont="1" applyBorder="1" applyAlignment="1">
      <alignment vertical="center"/>
    </xf>
    <xf numFmtId="181" fontId="6" fillId="0" borderId="12" xfId="15" applyNumberFormat="1" applyFont="1" applyBorder="1" applyAlignment="1">
      <alignment vertical="center"/>
    </xf>
    <xf numFmtId="182" fontId="6" fillId="0" borderId="12" xfId="0" applyNumberFormat="1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38" fontId="6" fillId="0" borderId="6" xfId="17" applyFont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2" fontId="6" fillId="0" borderId="0" xfId="17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4" fontId="6" fillId="0" borderId="12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2" borderId="19" xfId="0" applyNumberFormat="1" applyFont="1" applyFill="1" applyBorder="1" applyAlignment="1">
      <alignment vertical="center"/>
    </xf>
    <xf numFmtId="178" fontId="6" fillId="2" borderId="20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81" fontId="6" fillId="0" borderId="0" xfId="15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3" borderId="23" xfId="0" applyNumberFormat="1" applyFont="1" applyFill="1" applyBorder="1" applyAlignment="1">
      <alignment vertical="center"/>
    </xf>
    <xf numFmtId="178" fontId="6" fillId="3" borderId="24" xfId="0" applyNumberFormat="1" applyFont="1" applyFill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4" borderId="23" xfId="0" applyNumberFormat="1" applyFont="1" applyFill="1" applyBorder="1" applyAlignment="1">
      <alignment vertical="center"/>
    </xf>
    <xf numFmtId="178" fontId="3" fillId="4" borderId="24" xfId="0" applyNumberFormat="1" applyFont="1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0" fontId="3" fillId="0" borderId="26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178" fontId="6" fillId="0" borderId="23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3" fillId="5" borderId="23" xfId="0" applyNumberFormat="1" applyFont="1" applyFill="1" applyBorder="1" applyAlignment="1">
      <alignment vertical="center"/>
    </xf>
    <xf numFmtId="178" fontId="3" fillId="5" borderId="24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distributed" vertical="center" indent="1"/>
    </xf>
    <xf numFmtId="178" fontId="6" fillId="6" borderId="23" xfId="0" applyNumberFormat="1" applyFont="1" applyFill="1" applyBorder="1" applyAlignment="1">
      <alignment vertical="center"/>
    </xf>
    <xf numFmtId="178" fontId="6" fillId="6" borderId="24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6" fillId="0" borderId="28" xfId="0" applyFont="1" applyFill="1" applyBorder="1" applyAlignment="1">
      <alignment horizontal="distributed" vertical="center" indent="1"/>
    </xf>
    <xf numFmtId="38" fontId="3" fillId="0" borderId="30" xfId="17" applyFont="1" applyBorder="1" applyAlignment="1">
      <alignment vertical="center"/>
    </xf>
    <xf numFmtId="181" fontId="3" fillId="0" borderId="31" xfId="15" applyNumberFormat="1" applyFont="1" applyBorder="1" applyAlignment="1">
      <alignment vertical="center"/>
    </xf>
    <xf numFmtId="182" fontId="3" fillId="0" borderId="31" xfId="0" applyNumberFormat="1" applyFont="1" applyBorder="1" applyAlignment="1">
      <alignment horizontal="right" vertical="center"/>
    </xf>
    <xf numFmtId="183" fontId="3" fillId="0" borderId="26" xfId="0" applyNumberFormat="1" applyFont="1" applyBorder="1" applyAlignment="1">
      <alignment horizontal="right" vertical="center"/>
    </xf>
    <xf numFmtId="184" fontId="3" fillId="0" borderId="31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vertical="center"/>
    </xf>
    <xf numFmtId="178" fontId="6" fillId="7" borderId="23" xfId="0" applyNumberFormat="1" applyFont="1" applyFill="1" applyBorder="1" applyAlignment="1">
      <alignment vertical="center"/>
    </xf>
    <xf numFmtId="178" fontId="6" fillId="7" borderId="24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 indent="1"/>
    </xf>
    <xf numFmtId="178" fontId="3" fillId="0" borderId="33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44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 indent="3"/>
    </xf>
    <xf numFmtId="0" fontId="6" fillId="0" borderId="42" xfId="0" applyFont="1" applyFill="1" applyBorder="1" applyAlignment="1">
      <alignment horizontal="distributed" vertical="center" indent="3"/>
    </xf>
    <xf numFmtId="0" fontId="3" fillId="0" borderId="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0" fontId="2" fillId="0" borderId="4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workbookViewId="0" topLeftCell="M4">
      <selection activeCell="R9" sqref="R9"/>
    </sheetView>
  </sheetViews>
  <sheetFormatPr defaultColWidth="9.00390625" defaultRowHeight="13.5"/>
  <cols>
    <col min="1" max="1" width="14.25390625" style="32" customWidth="1"/>
    <col min="2" max="2" width="14.75390625" style="32" customWidth="1"/>
    <col min="3" max="3" width="15.50390625" style="32" customWidth="1"/>
    <col min="4" max="6" width="11.75390625" style="20" customWidth="1"/>
    <col min="7" max="7" width="11.75390625" style="14" customWidth="1"/>
    <col min="8" max="8" width="9.875" style="19" customWidth="1"/>
    <col min="9" max="10" width="11.625" style="19" customWidth="1"/>
    <col min="11" max="11" width="10.875" style="19" customWidth="1"/>
    <col min="12" max="13" width="11.625" style="19" customWidth="1"/>
    <col min="14" max="14" width="13.125" style="19" bestFit="1" customWidth="1"/>
    <col min="15" max="15" width="11.625" style="19" customWidth="1"/>
    <col min="16" max="16" width="12.125" style="19" customWidth="1"/>
    <col min="17" max="17" width="7.625" style="19" bestFit="1" customWidth="1"/>
    <col min="18" max="18" width="9.375" style="19" customWidth="1"/>
    <col min="19" max="19" width="8.875" style="19" customWidth="1"/>
    <col min="20" max="20" width="9.50390625" style="19" customWidth="1"/>
    <col min="21" max="21" width="11.50390625" style="19" customWidth="1"/>
    <col min="22" max="22" width="13.75390625" style="19" customWidth="1"/>
    <col min="23" max="23" width="9.875" style="19" bestFit="1" customWidth="1"/>
    <col min="24" max="16384" width="9.00390625" style="14" customWidth="1"/>
  </cols>
  <sheetData>
    <row r="1" spans="1:23" s="2" customFormat="1" ht="30" customHeight="1" thickBot="1">
      <c r="A1" s="133" t="s">
        <v>79</v>
      </c>
      <c r="B1" s="133"/>
      <c r="C1" s="133"/>
      <c r="D1" s="133"/>
      <c r="E1" s="133"/>
      <c r="F1" s="133"/>
      <c r="G1" s="133"/>
      <c r="H1" s="134" t="s">
        <v>34</v>
      </c>
      <c r="I1" s="134"/>
      <c r="J1" s="134"/>
      <c r="K1" s="134"/>
      <c r="L1" s="134"/>
      <c r="M1" s="134"/>
      <c r="N1" s="134"/>
      <c r="O1" s="134"/>
      <c r="P1" s="1"/>
      <c r="Q1" s="1"/>
      <c r="R1" s="1"/>
      <c r="S1" s="1"/>
      <c r="T1" s="1"/>
      <c r="U1" s="1"/>
      <c r="V1" s="1"/>
      <c r="W1" s="1"/>
    </row>
    <row r="2" spans="1:23" s="9" customFormat="1" ht="21.75" customHeight="1" thickTop="1">
      <c r="A2" s="124" t="s">
        <v>73</v>
      </c>
      <c r="B2" s="127" t="s">
        <v>74</v>
      </c>
      <c r="C2" s="127" t="s">
        <v>75</v>
      </c>
      <c r="D2" s="3"/>
      <c r="E2" s="104" t="s">
        <v>78</v>
      </c>
      <c r="F2" s="104"/>
      <c r="G2" s="4"/>
      <c r="H2" s="5"/>
      <c r="I2" s="132" t="s">
        <v>84</v>
      </c>
      <c r="J2" s="132"/>
      <c r="K2" s="6"/>
      <c r="L2" s="5"/>
      <c r="M2" s="132" t="s">
        <v>35</v>
      </c>
      <c r="N2" s="132"/>
      <c r="O2" s="7"/>
      <c r="P2" s="8"/>
      <c r="Q2" s="8"/>
      <c r="R2" s="8"/>
      <c r="S2" s="8"/>
      <c r="T2" s="8"/>
      <c r="U2" s="8"/>
      <c r="V2" s="8"/>
      <c r="W2" s="8"/>
    </row>
    <row r="3" spans="1:23" s="9" customFormat="1" ht="27.75" customHeight="1">
      <c r="A3" s="125"/>
      <c r="B3" s="128"/>
      <c r="C3" s="128"/>
      <c r="D3" s="101"/>
      <c r="E3" s="103" t="s">
        <v>80</v>
      </c>
      <c r="F3" s="103" t="s">
        <v>81</v>
      </c>
      <c r="G3" s="103"/>
      <c r="H3" s="141" t="s">
        <v>36</v>
      </c>
      <c r="I3" s="140" t="s">
        <v>80</v>
      </c>
      <c r="J3" s="103" t="s">
        <v>81</v>
      </c>
      <c r="K3" s="103"/>
      <c r="L3" s="137" t="s">
        <v>1</v>
      </c>
      <c r="M3" s="140" t="s">
        <v>80</v>
      </c>
      <c r="N3" s="103" t="s">
        <v>81</v>
      </c>
      <c r="O3" s="139"/>
      <c r="P3" s="8"/>
      <c r="Q3" s="105" t="s">
        <v>85</v>
      </c>
      <c r="R3" s="105"/>
      <c r="S3" s="105"/>
      <c r="T3" s="105"/>
      <c r="U3" s="105"/>
      <c r="V3" s="105"/>
      <c r="W3" s="8"/>
    </row>
    <row r="4" spans="1:23" s="9" customFormat="1" ht="22.5" customHeight="1">
      <c r="A4" s="126"/>
      <c r="B4" s="129"/>
      <c r="C4" s="129"/>
      <c r="D4" s="102"/>
      <c r="E4" s="103"/>
      <c r="F4" s="10" t="s">
        <v>37</v>
      </c>
      <c r="G4" s="12" t="s">
        <v>82</v>
      </c>
      <c r="H4" s="142"/>
      <c r="I4" s="140"/>
      <c r="J4" s="11" t="s">
        <v>37</v>
      </c>
      <c r="K4" s="11" t="s">
        <v>82</v>
      </c>
      <c r="L4" s="138"/>
      <c r="M4" s="140"/>
      <c r="N4" s="11" t="s">
        <v>37</v>
      </c>
      <c r="O4" s="13" t="s">
        <v>82</v>
      </c>
      <c r="P4" s="8"/>
      <c r="Q4" s="106" t="s">
        <v>87</v>
      </c>
      <c r="R4" s="107"/>
      <c r="S4" s="106" t="s">
        <v>38</v>
      </c>
      <c r="T4" s="108"/>
      <c r="U4" s="109" t="s">
        <v>39</v>
      </c>
      <c r="V4" s="110"/>
      <c r="W4" s="8"/>
    </row>
    <row r="5" spans="1:23" s="48" customFormat="1" ht="12.75">
      <c r="A5" s="130" t="s">
        <v>40</v>
      </c>
      <c r="B5" s="130"/>
      <c r="C5" s="131"/>
      <c r="D5" s="33">
        <v>25752</v>
      </c>
      <c r="E5" s="34">
        <f>SUM(E6,E32,E50)</f>
        <v>100</v>
      </c>
      <c r="F5" s="35">
        <f aca="true" t="shared" si="0" ref="F5:F36">IF(Q6-R6=0,"-",Q6-R6)</f>
        <v>-1184</v>
      </c>
      <c r="G5" s="36">
        <f aca="true" t="shared" si="1" ref="G5:G36">IF(F5="-","-",ROUND(F5/R6*100,2))</f>
        <v>-4.4</v>
      </c>
      <c r="H5" s="37">
        <v>165252</v>
      </c>
      <c r="I5" s="38">
        <f>SUM(I6,I32,I50)</f>
        <v>99.99000000000001</v>
      </c>
      <c r="J5" s="39">
        <f aca="true" t="shared" si="2" ref="J5:J36">IF(S6-T6=0,"-",S6-T6)</f>
        <v>-5815</v>
      </c>
      <c r="K5" s="40">
        <f aca="true" t="shared" si="3" ref="K5:K36">IF(J5="-","-",ROUND(J5/T6*100,2))</f>
        <v>-3.4</v>
      </c>
      <c r="L5" s="33">
        <v>547239577</v>
      </c>
      <c r="M5" s="38">
        <f>SUM(M6,M32,M50)</f>
        <v>99.99000000000001</v>
      </c>
      <c r="N5" s="41">
        <f aca="true" t="shared" si="4" ref="N5:N36">IF(U6-V6=0,"-",U6-V6)</f>
        <v>-17406464</v>
      </c>
      <c r="O5" s="40">
        <f aca="true" t="shared" si="5" ref="O5:O36">IF(N5="-","-",ROUND(N5/V6*100,2))</f>
        <v>-3.08</v>
      </c>
      <c r="P5" s="42"/>
      <c r="Q5" s="43" t="s">
        <v>86</v>
      </c>
      <c r="R5" s="44" t="s">
        <v>83</v>
      </c>
      <c r="S5" s="45" t="s">
        <v>86</v>
      </c>
      <c r="T5" s="46" t="s">
        <v>83</v>
      </c>
      <c r="U5" s="47" t="s">
        <v>86</v>
      </c>
      <c r="V5" s="46" t="s">
        <v>83</v>
      </c>
      <c r="W5" s="42"/>
    </row>
    <row r="6" spans="1:23" s="48" customFormat="1" ht="12.75">
      <c r="A6" s="111" t="s">
        <v>41</v>
      </c>
      <c r="B6" s="122" t="s">
        <v>42</v>
      </c>
      <c r="C6" s="123"/>
      <c r="D6" s="33">
        <v>6120</v>
      </c>
      <c r="E6" s="34">
        <f aca="true" t="shared" si="6" ref="E6:E37">ROUND((D6/$D$5)*100,2)</f>
        <v>23.77</v>
      </c>
      <c r="F6" s="35">
        <f t="shared" si="0"/>
        <v>-313</v>
      </c>
      <c r="G6" s="36">
        <f t="shared" si="1"/>
        <v>-4.87</v>
      </c>
      <c r="H6" s="33">
        <v>34307</v>
      </c>
      <c r="I6" s="49">
        <f aca="true" t="shared" si="7" ref="I6:I37">ROUND((H6/$H$5)*100,2)</f>
        <v>20.76</v>
      </c>
      <c r="J6" s="50">
        <f t="shared" si="2"/>
        <v>-959</v>
      </c>
      <c r="K6" s="51">
        <f t="shared" si="3"/>
        <v>-2.72</v>
      </c>
      <c r="L6" s="33">
        <v>69022493</v>
      </c>
      <c r="M6" s="52">
        <f aca="true" t="shared" si="8" ref="M6:M37">ROUND((L6/$L$5)*100,2)</f>
        <v>12.61</v>
      </c>
      <c r="N6" s="50">
        <f t="shared" si="4"/>
        <v>3369972</v>
      </c>
      <c r="O6" s="51">
        <f t="shared" si="5"/>
        <v>5.13</v>
      </c>
      <c r="P6" s="42"/>
      <c r="Q6" s="53">
        <v>25752</v>
      </c>
      <c r="R6" s="54">
        <v>26936</v>
      </c>
      <c r="S6" s="53">
        <v>165252</v>
      </c>
      <c r="T6" s="55">
        <v>171067</v>
      </c>
      <c r="U6" s="56">
        <v>547239577</v>
      </c>
      <c r="V6" s="55">
        <v>564646041</v>
      </c>
      <c r="W6" s="42"/>
    </row>
    <row r="7" spans="1:23" s="48" customFormat="1" ht="12.75">
      <c r="A7" s="112"/>
      <c r="B7" s="121" t="s">
        <v>43</v>
      </c>
      <c r="C7" s="58" t="s">
        <v>0</v>
      </c>
      <c r="D7" s="37">
        <v>2672</v>
      </c>
      <c r="E7" s="59">
        <f t="shared" si="6"/>
        <v>10.38</v>
      </c>
      <c r="F7" s="60">
        <f t="shared" si="0"/>
        <v>-117</v>
      </c>
      <c r="G7" s="61">
        <f t="shared" si="1"/>
        <v>-4.2</v>
      </c>
      <c r="H7" s="37">
        <v>16223</v>
      </c>
      <c r="I7" s="38">
        <f t="shared" si="7"/>
        <v>9.82</v>
      </c>
      <c r="J7" s="39">
        <f t="shared" si="2"/>
        <v>-589</v>
      </c>
      <c r="K7" s="40">
        <f t="shared" si="3"/>
        <v>-3.5</v>
      </c>
      <c r="L7" s="37">
        <v>36673026</v>
      </c>
      <c r="M7" s="62">
        <f t="shared" si="8"/>
        <v>6.7</v>
      </c>
      <c r="N7" s="39">
        <f t="shared" si="4"/>
        <v>2418408</v>
      </c>
      <c r="O7" s="40">
        <f t="shared" si="5"/>
        <v>7.06</v>
      </c>
      <c r="P7" s="42"/>
      <c r="Q7" s="63">
        <v>6120</v>
      </c>
      <c r="R7" s="64">
        <v>6433</v>
      </c>
      <c r="S7" s="63">
        <v>34307</v>
      </c>
      <c r="T7" s="65">
        <v>35266</v>
      </c>
      <c r="U7" s="66">
        <v>69022493</v>
      </c>
      <c r="V7" s="65">
        <v>65652521</v>
      </c>
      <c r="W7" s="42"/>
    </row>
    <row r="8" spans="1:22" ht="12.75">
      <c r="A8" s="112"/>
      <c r="B8" s="121"/>
      <c r="C8" s="57" t="s">
        <v>44</v>
      </c>
      <c r="D8" s="15">
        <v>698</v>
      </c>
      <c r="E8" s="16">
        <f t="shared" si="6"/>
        <v>2.71</v>
      </c>
      <c r="F8" s="17">
        <f t="shared" si="0"/>
        <v>-21</v>
      </c>
      <c r="G8" s="18">
        <f t="shared" si="1"/>
        <v>-2.92</v>
      </c>
      <c r="H8" s="15">
        <v>4755</v>
      </c>
      <c r="I8" s="21">
        <f t="shared" si="7"/>
        <v>2.88</v>
      </c>
      <c r="J8" s="22">
        <f t="shared" si="2"/>
        <v>5</v>
      </c>
      <c r="K8" s="23">
        <f t="shared" si="3"/>
        <v>0.11</v>
      </c>
      <c r="L8" s="15">
        <v>11809298</v>
      </c>
      <c r="M8" s="67">
        <f t="shared" si="8"/>
        <v>2.16</v>
      </c>
      <c r="N8" s="22">
        <f t="shared" si="4"/>
        <v>1653362</v>
      </c>
      <c r="O8" s="23">
        <f t="shared" si="5"/>
        <v>16.28</v>
      </c>
      <c r="Q8" s="68">
        <v>2672</v>
      </c>
      <c r="R8" s="69">
        <v>2789</v>
      </c>
      <c r="S8" s="68">
        <v>16223</v>
      </c>
      <c r="T8" s="70">
        <v>16812</v>
      </c>
      <c r="U8" s="71">
        <v>36673026</v>
      </c>
      <c r="V8" s="70">
        <v>34254618</v>
      </c>
    </row>
    <row r="9" spans="1:22" ht="12.75">
      <c r="A9" s="112"/>
      <c r="B9" s="121"/>
      <c r="C9" s="57" t="s">
        <v>45</v>
      </c>
      <c r="D9" s="15">
        <v>735</v>
      </c>
      <c r="E9" s="16">
        <f t="shared" si="6"/>
        <v>2.85</v>
      </c>
      <c r="F9" s="17">
        <f t="shared" si="0"/>
        <v>-48</v>
      </c>
      <c r="G9" s="18">
        <f t="shared" si="1"/>
        <v>-6.13</v>
      </c>
      <c r="H9" s="15">
        <v>4321</v>
      </c>
      <c r="I9" s="21">
        <f t="shared" si="7"/>
        <v>2.61</v>
      </c>
      <c r="J9" s="22">
        <f t="shared" si="2"/>
        <v>-378</v>
      </c>
      <c r="K9" s="23">
        <f t="shared" si="3"/>
        <v>-8.04</v>
      </c>
      <c r="L9" s="15">
        <v>10056705</v>
      </c>
      <c r="M9" s="67">
        <f t="shared" si="8"/>
        <v>1.84</v>
      </c>
      <c r="N9" s="22">
        <f t="shared" si="4"/>
        <v>384030</v>
      </c>
      <c r="O9" s="23">
        <f t="shared" si="5"/>
        <v>3.97</v>
      </c>
      <c r="Q9" s="68">
        <v>698</v>
      </c>
      <c r="R9" s="72">
        <v>719</v>
      </c>
      <c r="S9" s="68">
        <v>4755</v>
      </c>
      <c r="T9" s="73">
        <v>4750</v>
      </c>
      <c r="U9" s="71">
        <v>11809298</v>
      </c>
      <c r="V9" s="73">
        <v>10155936</v>
      </c>
    </row>
    <row r="10" spans="1:22" ht="12.75">
      <c r="A10" s="112"/>
      <c r="B10" s="121"/>
      <c r="C10" s="57" t="s">
        <v>46</v>
      </c>
      <c r="D10" s="15">
        <v>47</v>
      </c>
      <c r="E10" s="16">
        <f t="shared" si="6"/>
        <v>0.18</v>
      </c>
      <c r="F10" s="17">
        <f t="shared" si="0"/>
        <v>-9</v>
      </c>
      <c r="G10" s="18">
        <f t="shared" si="1"/>
        <v>-16.07</v>
      </c>
      <c r="H10" s="15">
        <v>186</v>
      </c>
      <c r="I10" s="21">
        <f t="shared" si="7"/>
        <v>0.11</v>
      </c>
      <c r="J10" s="22">
        <f t="shared" si="2"/>
        <v>18</v>
      </c>
      <c r="K10" s="23">
        <f t="shared" si="3"/>
        <v>10.71</v>
      </c>
      <c r="L10" s="15">
        <v>250797</v>
      </c>
      <c r="M10" s="67">
        <f t="shared" si="8"/>
        <v>0.05</v>
      </c>
      <c r="N10" s="22">
        <f t="shared" si="4"/>
        <v>-49400</v>
      </c>
      <c r="O10" s="23">
        <f t="shared" si="5"/>
        <v>-16.46</v>
      </c>
      <c r="Q10" s="68">
        <v>735</v>
      </c>
      <c r="R10" s="72">
        <v>783</v>
      </c>
      <c r="S10" s="68">
        <v>4321</v>
      </c>
      <c r="T10" s="73">
        <v>4699</v>
      </c>
      <c r="U10" s="71">
        <v>10056705</v>
      </c>
      <c r="V10" s="73">
        <v>9672675</v>
      </c>
    </row>
    <row r="11" spans="1:22" ht="12.75">
      <c r="A11" s="112"/>
      <c r="B11" s="121"/>
      <c r="C11" s="57" t="s">
        <v>47</v>
      </c>
      <c r="D11" s="15">
        <v>199</v>
      </c>
      <c r="E11" s="16">
        <f t="shared" si="6"/>
        <v>0.77</v>
      </c>
      <c r="F11" s="17">
        <f t="shared" si="0"/>
        <v>-20</v>
      </c>
      <c r="G11" s="18">
        <f t="shared" si="1"/>
        <v>-9.13</v>
      </c>
      <c r="H11" s="15">
        <v>762</v>
      </c>
      <c r="I11" s="21">
        <f t="shared" si="7"/>
        <v>0.46</v>
      </c>
      <c r="J11" s="22">
        <f t="shared" si="2"/>
        <v>46</v>
      </c>
      <c r="K11" s="23">
        <f t="shared" si="3"/>
        <v>6.42</v>
      </c>
      <c r="L11" s="15">
        <v>961464</v>
      </c>
      <c r="M11" s="67">
        <f t="shared" si="8"/>
        <v>0.18</v>
      </c>
      <c r="N11" s="22">
        <f t="shared" si="4"/>
        <v>91157</v>
      </c>
      <c r="O11" s="23">
        <f t="shared" si="5"/>
        <v>10.47</v>
      </c>
      <c r="Q11" s="68">
        <v>47</v>
      </c>
      <c r="R11" s="72">
        <v>56</v>
      </c>
      <c r="S11" s="68">
        <v>186</v>
      </c>
      <c r="T11" s="73">
        <v>168</v>
      </c>
      <c r="U11" s="71">
        <v>250797</v>
      </c>
      <c r="V11" s="73">
        <v>300197</v>
      </c>
    </row>
    <row r="12" spans="1:22" ht="12.75">
      <c r="A12" s="112"/>
      <c r="B12" s="121"/>
      <c r="C12" s="57" t="s">
        <v>48</v>
      </c>
      <c r="D12" s="15">
        <v>332</v>
      </c>
      <c r="E12" s="16">
        <f t="shared" si="6"/>
        <v>1.29</v>
      </c>
      <c r="F12" s="17">
        <f t="shared" si="0"/>
        <v>-17</v>
      </c>
      <c r="G12" s="18">
        <f t="shared" si="1"/>
        <v>-4.87</v>
      </c>
      <c r="H12" s="15">
        <v>1726</v>
      </c>
      <c r="I12" s="21">
        <f t="shared" si="7"/>
        <v>1.04</v>
      </c>
      <c r="J12" s="22">
        <f t="shared" si="2"/>
        <v>-180</v>
      </c>
      <c r="K12" s="23">
        <f t="shared" si="3"/>
        <v>-9.44</v>
      </c>
      <c r="L12" s="15">
        <v>2653893</v>
      </c>
      <c r="M12" s="67">
        <f t="shared" si="8"/>
        <v>0.48</v>
      </c>
      <c r="N12" s="22">
        <f t="shared" si="4"/>
        <v>-164397</v>
      </c>
      <c r="O12" s="23">
        <f t="shared" si="5"/>
        <v>-5.83</v>
      </c>
      <c r="Q12" s="68">
        <v>199</v>
      </c>
      <c r="R12" s="72">
        <v>219</v>
      </c>
      <c r="S12" s="68">
        <v>762</v>
      </c>
      <c r="T12" s="73">
        <v>716</v>
      </c>
      <c r="U12" s="71">
        <v>961464</v>
      </c>
      <c r="V12" s="73">
        <v>870307</v>
      </c>
    </row>
    <row r="13" spans="1:22" ht="12.75">
      <c r="A13" s="112"/>
      <c r="B13" s="121"/>
      <c r="C13" s="57" t="s">
        <v>49</v>
      </c>
      <c r="D13" s="15">
        <v>507</v>
      </c>
      <c r="E13" s="16">
        <f t="shared" si="6"/>
        <v>1.97</v>
      </c>
      <c r="F13" s="17">
        <f t="shared" si="0"/>
        <v>1</v>
      </c>
      <c r="G13" s="18">
        <f t="shared" si="1"/>
        <v>0.2</v>
      </c>
      <c r="H13" s="15">
        <v>3856</v>
      </c>
      <c r="I13" s="21">
        <f t="shared" si="7"/>
        <v>2.33</v>
      </c>
      <c r="J13" s="22">
        <f t="shared" si="2"/>
        <v>-71</v>
      </c>
      <c r="K13" s="23">
        <f t="shared" si="3"/>
        <v>-1.81</v>
      </c>
      <c r="L13" s="15">
        <v>9912840</v>
      </c>
      <c r="M13" s="67">
        <f t="shared" si="8"/>
        <v>1.81</v>
      </c>
      <c r="N13" s="22">
        <f t="shared" si="4"/>
        <v>311931</v>
      </c>
      <c r="O13" s="23">
        <f t="shared" si="5"/>
        <v>3.25</v>
      </c>
      <c r="Q13" s="68">
        <v>332</v>
      </c>
      <c r="R13" s="72">
        <v>349</v>
      </c>
      <c r="S13" s="68">
        <v>1726</v>
      </c>
      <c r="T13" s="73">
        <v>1906</v>
      </c>
      <c r="U13" s="71">
        <v>2653893</v>
      </c>
      <c r="V13" s="73">
        <v>2818290</v>
      </c>
    </row>
    <row r="14" spans="1:22" ht="12.75">
      <c r="A14" s="112"/>
      <c r="B14" s="121"/>
      <c r="C14" s="74" t="s">
        <v>50</v>
      </c>
      <c r="D14" s="15">
        <v>154</v>
      </c>
      <c r="E14" s="16">
        <f t="shared" si="6"/>
        <v>0.6</v>
      </c>
      <c r="F14" s="17">
        <f t="shared" si="0"/>
        <v>-3</v>
      </c>
      <c r="G14" s="18">
        <f t="shared" si="1"/>
        <v>-1.91</v>
      </c>
      <c r="H14" s="15">
        <v>617</v>
      </c>
      <c r="I14" s="21">
        <f t="shared" si="7"/>
        <v>0.37</v>
      </c>
      <c r="J14" s="22">
        <f t="shared" si="2"/>
        <v>-29</v>
      </c>
      <c r="K14" s="23">
        <f t="shared" si="3"/>
        <v>-4.49</v>
      </c>
      <c r="L14" s="15">
        <v>1028029</v>
      </c>
      <c r="M14" s="67">
        <f t="shared" si="8"/>
        <v>0.19</v>
      </c>
      <c r="N14" s="22">
        <f t="shared" si="4"/>
        <v>191725</v>
      </c>
      <c r="O14" s="23">
        <f t="shared" si="5"/>
        <v>22.93</v>
      </c>
      <c r="Q14" s="68">
        <v>507</v>
      </c>
      <c r="R14" s="72">
        <v>506</v>
      </c>
      <c r="S14" s="68">
        <v>3856</v>
      </c>
      <c r="T14" s="73">
        <v>3927</v>
      </c>
      <c r="U14" s="71">
        <v>9912840</v>
      </c>
      <c r="V14" s="73">
        <v>9600909</v>
      </c>
    </row>
    <row r="15" spans="1:23" s="48" customFormat="1" ht="12.75">
      <c r="A15" s="112"/>
      <c r="B15" s="121" t="s">
        <v>51</v>
      </c>
      <c r="C15" s="75" t="s">
        <v>0</v>
      </c>
      <c r="D15" s="37">
        <v>1396</v>
      </c>
      <c r="E15" s="59">
        <f t="shared" si="6"/>
        <v>5.42</v>
      </c>
      <c r="F15" s="60">
        <f t="shared" si="0"/>
        <v>-88</v>
      </c>
      <c r="G15" s="61">
        <f t="shared" si="1"/>
        <v>-5.93</v>
      </c>
      <c r="H15" s="37">
        <v>7392</v>
      </c>
      <c r="I15" s="38">
        <f t="shared" si="7"/>
        <v>4.47</v>
      </c>
      <c r="J15" s="39">
        <f t="shared" si="2"/>
        <v>-252</v>
      </c>
      <c r="K15" s="40">
        <f t="shared" si="3"/>
        <v>-3.3</v>
      </c>
      <c r="L15" s="37">
        <v>12167794</v>
      </c>
      <c r="M15" s="62">
        <f t="shared" si="8"/>
        <v>2.22</v>
      </c>
      <c r="N15" s="39">
        <f t="shared" si="4"/>
        <v>-221763</v>
      </c>
      <c r="O15" s="40">
        <f t="shared" si="5"/>
        <v>-1.79</v>
      </c>
      <c r="P15" s="42"/>
      <c r="Q15" s="63">
        <v>154</v>
      </c>
      <c r="R15" s="76">
        <v>157</v>
      </c>
      <c r="S15" s="63">
        <v>617</v>
      </c>
      <c r="T15" s="77">
        <v>646</v>
      </c>
      <c r="U15" s="66">
        <v>1028029</v>
      </c>
      <c r="V15" s="77">
        <v>836304</v>
      </c>
      <c r="W15" s="42"/>
    </row>
    <row r="16" spans="1:22" ht="12.75">
      <c r="A16" s="112"/>
      <c r="B16" s="121"/>
      <c r="C16" s="57" t="s">
        <v>52</v>
      </c>
      <c r="D16" s="15">
        <v>343</v>
      </c>
      <c r="E16" s="16">
        <f t="shared" si="6"/>
        <v>1.33</v>
      </c>
      <c r="F16" s="17">
        <f t="shared" si="0"/>
        <v>-28</v>
      </c>
      <c r="G16" s="18">
        <f t="shared" si="1"/>
        <v>-7.55</v>
      </c>
      <c r="H16" s="15">
        <v>1541</v>
      </c>
      <c r="I16" s="21">
        <f t="shared" si="7"/>
        <v>0.93</v>
      </c>
      <c r="J16" s="22">
        <f t="shared" si="2"/>
        <v>-149</v>
      </c>
      <c r="K16" s="23">
        <f t="shared" si="3"/>
        <v>-8.82</v>
      </c>
      <c r="L16" s="15">
        <v>2091369</v>
      </c>
      <c r="M16" s="67">
        <f t="shared" si="8"/>
        <v>0.38</v>
      </c>
      <c r="N16" s="22">
        <f t="shared" si="4"/>
        <v>-50899</v>
      </c>
      <c r="O16" s="23">
        <f t="shared" si="5"/>
        <v>-2.38</v>
      </c>
      <c r="Q16" s="68">
        <v>1396</v>
      </c>
      <c r="R16" s="78">
        <v>1484</v>
      </c>
      <c r="S16" s="68">
        <v>7392</v>
      </c>
      <c r="T16" s="79">
        <v>7644</v>
      </c>
      <c r="U16" s="71">
        <v>12167794</v>
      </c>
      <c r="V16" s="79">
        <v>12389557</v>
      </c>
    </row>
    <row r="17" spans="1:22" ht="12.75">
      <c r="A17" s="112"/>
      <c r="B17" s="121"/>
      <c r="C17" s="57" t="s">
        <v>53</v>
      </c>
      <c r="D17" s="15">
        <v>704</v>
      </c>
      <c r="E17" s="16">
        <f t="shared" si="6"/>
        <v>2.73</v>
      </c>
      <c r="F17" s="17">
        <f t="shared" si="0"/>
        <v>-34</v>
      </c>
      <c r="G17" s="18">
        <f t="shared" si="1"/>
        <v>-4.61</v>
      </c>
      <c r="H17" s="15">
        <v>4737</v>
      </c>
      <c r="I17" s="21">
        <f t="shared" si="7"/>
        <v>2.87</v>
      </c>
      <c r="J17" s="22">
        <f t="shared" si="2"/>
        <v>68</v>
      </c>
      <c r="K17" s="23">
        <f t="shared" si="3"/>
        <v>1.46</v>
      </c>
      <c r="L17" s="15">
        <v>8702390</v>
      </c>
      <c r="M17" s="67">
        <f t="shared" si="8"/>
        <v>1.59</v>
      </c>
      <c r="N17" s="22">
        <f t="shared" si="4"/>
        <v>-29549</v>
      </c>
      <c r="O17" s="23">
        <f t="shared" si="5"/>
        <v>-0.34</v>
      </c>
      <c r="Q17" s="68">
        <v>343</v>
      </c>
      <c r="R17" s="72">
        <v>371</v>
      </c>
      <c r="S17" s="68">
        <v>1541</v>
      </c>
      <c r="T17" s="73">
        <v>1690</v>
      </c>
      <c r="U17" s="71">
        <v>2091369</v>
      </c>
      <c r="V17" s="73">
        <v>2142268</v>
      </c>
    </row>
    <row r="18" spans="1:22" ht="12.75">
      <c r="A18" s="112"/>
      <c r="B18" s="121"/>
      <c r="C18" s="57" t="s">
        <v>54</v>
      </c>
      <c r="D18" s="15">
        <v>99</v>
      </c>
      <c r="E18" s="16">
        <f t="shared" si="6"/>
        <v>0.38</v>
      </c>
      <c r="F18" s="17">
        <f t="shared" si="0"/>
        <v>-16</v>
      </c>
      <c r="G18" s="18">
        <f t="shared" si="1"/>
        <v>-13.91</v>
      </c>
      <c r="H18" s="15">
        <v>245</v>
      </c>
      <c r="I18" s="21">
        <f t="shared" si="7"/>
        <v>0.15</v>
      </c>
      <c r="J18" s="22">
        <f t="shared" si="2"/>
        <v>-63</v>
      </c>
      <c r="K18" s="23">
        <f t="shared" si="3"/>
        <v>-20.45</v>
      </c>
      <c r="L18" s="15">
        <v>195651</v>
      </c>
      <c r="M18" s="67">
        <f t="shared" si="8"/>
        <v>0.04</v>
      </c>
      <c r="N18" s="22">
        <f t="shared" si="4"/>
        <v>-44688</v>
      </c>
      <c r="O18" s="23">
        <f t="shared" si="5"/>
        <v>-18.59</v>
      </c>
      <c r="Q18" s="68">
        <v>704</v>
      </c>
      <c r="R18" s="72">
        <v>738</v>
      </c>
      <c r="S18" s="68">
        <v>4737</v>
      </c>
      <c r="T18" s="73">
        <v>4669</v>
      </c>
      <c r="U18" s="71">
        <v>8702390</v>
      </c>
      <c r="V18" s="73">
        <v>8731939</v>
      </c>
    </row>
    <row r="19" spans="1:22" ht="12.75">
      <c r="A19" s="112"/>
      <c r="B19" s="121"/>
      <c r="C19" s="57" t="s">
        <v>55</v>
      </c>
      <c r="D19" s="15">
        <v>36</v>
      </c>
      <c r="E19" s="16">
        <f t="shared" si="6"/>
        <v>0.14</v>
      </c>
      <c r="F19" s="17">
        <f t="shared" si="0"/>
        <v>-8</v>
      </c>
      <c r="G19" s="18">
        <f t="shared" si="1"/>
        <v>-18.18</v>
      </c>
      <c r="H19" s="15">
        <v>82</v>
      </c>
      <c r="I19" s="21">
        <f t="shared" si="7"/>
        <v>0.05</v>
      </c>
      <c r="J19" s="22">
        <f t="shared" si="2"/>
        <v>-48</v>
      </c>
      <c r="K19" s="23">
        <f t="shared" si="3"/>
        <v>-36.92</v>
      </c>
      <c r="L19" s="15">
        <v>101601</v>
      </c>
      <c r="M19" s="67">
        <f t="shared" si="8"/>
        <v>0.02</v>
      </c>
      <c r="N19" s="22">
        <f t="shared" si="4"/>
        <v>-50928</v>
      </c>
      <c r="O19" s="23">
        <f t="shared" si="5"/>
        <v>-33.39</v>
      </c>
      <c r="Q19" s="68">
        <v>99</v>
      </c>
      <c r="R19" s="72">
        <v>115</v>
      </c>
      <c r="S19" s="68">
        <v>245</v>
      </c>
      <c r="T19" s="73">
        <v>308</v>
      </c>
      <c r="U19" s="71">
        <v>195651</v>
      </c>
      <c r="V19" s="73">
        <v>240339</v>
      </c>
    </row>
    <row r="20" spans="1:22" ht="12.75">
      <c r="A20" s="112"/>
      <c r="B20" s="111"/>
      <c r="C20" s="57" t="s">
        <v>56</v>
      </c>
      <c r="D20" s="15">
        <v>214</v>
      </c>
      <c r="E20" s="16">
        <f t="shared" si="6"/>
        <v>0.83</v>
      </c>
      <c r="F20" s="17">
        <f t="shared" si="0"/>
        <v>-2</v>
      </c>
      <c r="G20" s="18">
        <f t="shared" si="1"/>
        <v>-0.93</v>
      </c>
      <c r="H20" s="15">
        <v>787</v>
      </c>
      <c r="I20" s="21">
        <f t="shared" si="7"/>
        <v>0.48</v>
      </c>
      <c r="J20" s="22">
        <f t="shared" si="2"/>
        <v>-60</v>
      </c>
      <c r="K20" s="23">
        <f t="shared" si="3"/>
        <v>-7.08</v>
      </c>
      <c r="L20" s="15">
        <v>1076783</v>
      </c>
      <c r="M20" s="67">
        <f t="shared" si="8"/>
        <v>0.2</v>
      </c>
      <c r="N20" s="22">
        <f t="shared" si="4"/>
        <v>-45699</v>
      </c>
      <c r="O20" s="23">
        <f t="shared" si="5"/>
        <v>-4.07</v>
      </c>
      <c r="Q20" s="68">
        <v>36</v>
      </c>
      <c r="R20" s="72">
        <v>44</v>
      </c>
      <c r="S20" s="68">
        <v>82</v>
      </c>
      <c r="T20" s="73">
        <v>130</v>
      </c>
      <c r="U20" s="71">
        <v>101601</v>
      </c>
      <c r="V20" s="73">
        <v>152529</v>
      </c>
    </row>
    <row r="21" spans="1:23" s="48" customFormat="1" ht="12.75">
      <c r="A21" s="112"/>
      <c r="B21" s="114" t="s">
        <v>57</v>
      </c>
      <c r="C21" s="58" t="s">
        <v>0</v>
      </c>
      <c r="D21" s="37">
        <v>1328</v>
      </c>
      <c r="E21" s="59">
        <f t="shared" si="6"/>
        <v>5.16</v>
      </c>
      <c r="F21" s="60">
        <f t="shared" si="0"/>
        <v>-81</v>
      </c>
      <c r="G21" s="61">
        <f t="shared" si="1"/>
        <v>-5.75</v>
      </c>
      <c r="H21" s="37">
        <v>7474</v>
      </c>
      <c r="I21" s="38">
        <f t="shared" si="7"/>
        <v>4.52</v>
      </c>
      <c r="J21" s="39">
        <f t="shared" si="2"/>
        <v>-221</v>
      </c>
      <c r="K21" s="40">
        <f t="shared" si="3"/>
        <v>-2.87</v>
      </c>
      <c r="L21" s="37">
        <v>15511180</v>
      </c>
      <c r="M21" s="62">
        <f t="shared" si="8"/>
        <v>2.83</v>
      </c>
      <c r="N21" s="39">
        <f t="shared" si="4"/>
        <v>942182</v>
      </c>
      <c r="O21" s="40">
        <f t="shared" si="5"/>
        <v>6.47</v>
      </c>
      <c r="P21" s="42"/>
      <c r="Q21" s="63">
        <v>214</v>
      </c>
      <c r="R21" s="76">
        <v>216</v>
      </c>
      <c r="S21" s="63">
        <v>787</v>
      </c>
      <c r="T21" s="77">
        <v>847</v>
      </c>
      <c r="U21" s="66">
        <v>1076783</v>
      </c>
      <c r="V21" s="77">
        <v>1122482</v>
      </c>
      <c r="W21" s="42"/>
    </row>
    <row r="22" spans="1:22" ht="12.75">
      <c r="A22" s="112"/>
      <c r="B22" s="114"/>
      <c r="C22" s="57" t="s">
        <v>58</v>
      </c>
      <c r="D22" s="15">
        <v>448</v>
      </c>
      <c r="E22" s="16">
        <f t="shared" si="6"/>
        <v>1.74</v>
      </c>
      <c r="F22" s="17">
        <f t="shared" si="0"/>
        <v>-23</v>
      </c>
      <c r="G22" s="18">
        <f t="shared" si="1"/>
        <v>-4.88</v>
      </c>
      <c r="H22" s="15">
        <v>2711</v>
      </c>
      <c r="I22" s="21">
        <f t="shared" si="7"/>
        <v>1.64</v>
      </c>
      <c r="J22" s="22">
        <f t="shared" si="2"/>
        <v>-143</v>
      </c>
      <c r="K22" s="23">
        <f t="shared" si="3"/>
        <v>-5.01</v>
      </c>
      <c r="L22" s="15">
        <v>4902018</v>
      </c>
      <c r="M22" s="67">
        <f t="shared" si="8"/>
        <v>0.9</v>
      </c>
      <c r="N22" s="22">
        <f t="shared" si="4"/>
        <v>-786697</v>
      </c>
      <c r="O22" s="23">
        <f t="shared" si="5"/>
        <v>-13.83</v>
      </c>
      <c r="Q22" s="68">
        <v>1328</v>
      </c>
      <c r="R22" s="69">
        <v>1409</v>
      </c>
      <c r="S22" s="68">
        <v>7474</v>
      </c>
      <c r="T22" s="70">
        <v>7695</v>
      </c>
      <c r="U22" s="71">
        <v>15511180</v>
      </c>
      <c r="V22" s="70">
        <v>14568998</v>
      </c>
    </row>
    <row r="23" spans="1:22" ht="12.75">
      <c r="A23" s="112"/>
      <c r="B23" s="114"/>
      <c r="C23" s="57" t="s">
        <v>59</v>
      </c>
      <c r="D23" s="15">
        <v>147</v>
      </c>
      <c r="E23" s="16">
        <f t="shared" si="6"/>
        <v>0.57</v>
      </c>
      <c r="F23" s="17">
        <f t="shared" si="0"/>
        <v>-8</v>
      </c>
      <c r="G23" s="18">
        <f t="shared" si="1"/>
        <v>-5.16</v>
      </c>
      <c r="H23" s="15">
        <v>511</v>
      </c>
      <c r="I23" s="21">
        <f t="shared" si="7"/>
        <v>0.31</v>
      </c>
      <c r="J23" s="22">
        <f t="shared" si="2"/>
        <v>-39</v>
      </c>
      <c r="K23" s="23">
        <f t="shared" si="3"/>
        <v>-7.09</v>
      </c>
      <c r="L23" s="15">
        <v>684291</v>
      </c>
      <c r="M23" s="67">
        <f t="shared" si="8"/>
        <v>0.13</v>
      </c>
      <c r="N23" s="22">
        <f t="shared" si="4"/>
        <v>-102679</v>
      </c>
      <c r="O23" s="23">
        <f t="shared" si="5"/>
        <v>-13.05</v>
      </c>
      <c r="Q23" s="68">
        <v>448</v>
      </c>
      <c r="R23" s="72">
        <v>471</v>
      </c>
      <c r="S23" s="68">
        <v>2711</v>
      </c>
      <c r="T23" s="73">
        <v>2854</v>
      </c>
      <c r="U23" s="71">
        <v>4902018</v>
      </c>
      <c r="V23" s="73">
        <v>5688715</v>
      </c>
    </row>
    <row r="24" spans="1:22" ht="12.75">
      <c r="A24" s="112"/>
      <c r="B24" s="114"/>
      <c r="C24" s="57" t="s">
        <v>60</v>
      </c>
      <c r="D24" s="15">
        <v>324</v>
      </c>
      <c r="E24" s="16">
        <f t="shared" si="6"/>
        <v>1.26</v>
      </c>
      <c r="F24" s="17">
        <f t="shared" si="0"/>
        <v>-22</v>
      </c>
      <c r="G24" s="18">
        <f t="shared" si="1"/>
        <v>-6.36</v>
      </c>
      <c r="H24" s="15">
        <v>1949</v>
      </c>
      <c r="I24" s="21">
        <f t="shared" si="7"/>
        <v>1.18</v>
      </c>
      <c r="J24" s="22">
        <f t="shared" si="2"/>
        <v>-80</v>
      </c>
      <c r="K24" s="23">
        <f t="shared" si="3"/>
        <v>-3.94</v>
      </c>
      <c r="L24" s="15">
        <v>4466749</v>
      </c>
      <c r="M24" s="67">
        <f t="shared" si="8"/>
        <v>0.82</v>
      </c>
      <c r="N24" s="22">
        <f t="shared" si="4"/>
        <v>525959</v>
      </c>
      <c r="O24" s="23">
        <f t="shared" si="5"/>
        <v>13.35</v>
      </c>
      <c r="Q24" s="68">
        <v>147</v>
      </c>
      <c r="R24" s="72">
        <v>155</v>
      </c>
      <c r="S24" s="68">
        <v>511</v>
      </c>
      <c r="T24" s="73">
        <v>550</v>
      </c>
      <c r="U24" s="71">
        <v>684291</v>
      </c>
      <c r="V24" s="73">
        <v>786970</v>
      </c>
    </row>
    <row r="25" spans="1:22" ht="12.75">
      <c r="A25" s="112"/>
      <c r="B25" s="114"/>
      <c r="C25" s="57" t="s">
        <v>61</v>
      </c>
      <c r="D25" s="15">
        <v>273</v>
      </c>
      <c r="E25" s="16">
        <f t="shared" si="6"/>
        <v>1.06</v>
      </c>
      <c r="F25" s="17">
        <f t="shared" si="0"/>
        <v>-31</v>
      </c>
      <c r="G25" s="18">
        <f t="shared" si="1"/>
        <v>-10.2</v>
      </c>
      <c r="H25" s="15">
        <v>1632</v>
      </c>
      <c r="I25" s="21">
        <f t="shared" si="7"/>
        <v>0.99</v>
      </c>
      <c r="J25" s="22">
        <f t="shared" si="2"/>
        <v>60</v>
      </c>
      <c r="K25" s="23">
        <f t="shared" si="3"/>
        <v>3.82</v>
      </c>
      <c r="L25" s="15">
        <v>4159799</v>
      </c>
      <c r="M25" s="67">
        <f t="shared" si="8"/>
        <v>0.76</v>
      </c>
      <c r="N25" s="22">
        <f t="shared" si="4"/>
        <v>1165080</v>
      </c>
      <c r="O25" s="23">
        <f t="shared" si="5"/>
        <v>38.9</v>
      </c>
      <c r="Q25" s="68">
        <v>324</v>
      </c>
      <c r="R25" s="72">
        <v>346</v>
      </c>
      <c r="S25" s="68">
        <v>1949</v>
      </c>
      <c r="T25" s="73">
        <v>2029</v>
      </c>
      <c r="U25" s="71">
        <v>4466749</v>
      </c>
      <c r="V25" s="73">
        <v>3940790</v>
      </c>
    </row>
    <row r="26" spans="1:22" ht="12.75">
      <c r="A26" s="112"/>
      <c r="B26" s="114"/>
      <c r="C26" s="74" t="s">
        <v>62</v>
      </c>
      <c r="D26" s="15">
        <v>136</v>
      </c>
      <c r="E26" s="16">
        <f t="shared" si="6"/>
        <v>0.53</v>
      </c>
      <c r="F26" s="17">
        <f t="shared" si="0"/>
        <v>3</v>
      </c>
      <c r="G26" s="18">
        <f t="shared" si="1"/>
        <v>2.26</v>
      </c>
      <c r="H26" s="15">
        <v>671</v>
      </c>
      <c r="I26" s="21">
        <f t="shared" si="7"/>
        <v>0.41</v>
      </c>
      <c r="J26" s="22">
        <f t="shared" si="2"/>
        <v>-19</v>
      </c>
      <c r="K26" s="23">
        <f t="shared" si="3"/>
        <v>-2.75</v>
      </c>
      <c r="L26" s="15">
        <v>1298323</v>
      </c>
      <c r="M26" s="67">
        <f t="shared" si="8"/>
        <v>0.24</v>
      </c>
      <c r="N26" s="22">
        <f t="shared" si="4"/>
        <v>140519</v>
      </c>
      <c r="O26" s="23">
        <f t="shared" si="5"/>
        <v>12.14</v>
      </c>
      <c r="Q26" s="68">
        <v>273</v>
      </c>
      <c r="R26" s="72">
        <v>304</v>
      </c>
      <c r="S26" s="68">
        <v>1632</v>
      </c>
      <c r="T26" s="73">
        <v>1572</v>
      </c>
      <c r="U26" s="71">
        <v>4159799</v>
      </c>
      <c r="V26" s="73">
        <v>2994719</v>
      </c>
    </row>
    <row r="27" spans="1:23" s="48" customFormat="1" ht="12.75">
      <c r="A27" s="112"/>
      <c r="B27" s="118" t="s">
        <v>63</v>
      </c>
      <c r="C27" s="75" t="s">
        <v>64</v>
      </c>
      <c r="D27" s="37">
        <v>724</v>
      </c>
      <c r="E27" s="59">
        <f t="shared" si="6"/>
        <v>2.81</v>
      </c>
      <c r="F27" s="60">
        <f t="shared" si="0"/>
        <v>-27</v>
      </c>
      <c r="G27" s="61">
        <f t="shared" si="1"/>
        <v>-3.6</v>
      </c>
      <c r="H27" s="37">
        <v>3218</v>
      </c>
      <c r="I27" s="38">
        <f t="shared" si="7"/>
        <v>1.95</v>
      </c>
      <c r="J27" s="39">
        <f t="shared" si="2"/>
        <v>103</v>
      </c>
      <c r="K27" s="40">
        <f t="shared" si="3"/>
        <v>3.31</v>
      </c>
      <c r="L27" s="37">
        <v>4670493</v>
      </c>
      <c r="M27" s="62">
        <f t="shared" si="8"/>
        <v>0.85</v>
      </c>
      <c r="N27" s="39">
        <f t="shared" si="4"/>
        <v>231145</v>
      </c>
      <c r="O27" s="40">
        <f t="shared" si="5"/>
        <v>5.21</v>
      </c>
      <c r="P27" s="42"/>
      <c r="Q27" s="63">
        <v>136</v>
      </c>
      <c r="R27" s="76">
        <v>133</v>
      </c>
      <c r="S27" s="63">
        <v>671</v>
      </c>
      <c r="T27" s="77">
        <v>690</v>
      </c>
      <c r="U27" s="66">
        <v>1298323</v>
      </c>
      <c r="V27" s="77">
        <v>1157804</v>
      </c>
      <c r="W27" s="42"/>
    </row>
    <row r="28" spans="1:22" ht="12.75">
      <c r="A28" s="112"/>
      <c r="B28" s="121"/>
      <c r="C28" s="57" t="s">
        <v>28</v>
      </c>
      <c r="D28" s="15">
        <v>122</v>
      </c>
      <c r="E28" s="16">
        <f t="shared" si="6"/>
        <v>0.47</v>
      </c>
      <c r="F28" s="17">
        <f t="shared" si="0"/>
        <v>-1</v>
      </c>
      <c r="G28" s="18">
        <f t="shared" si="1"/>
        <v>-0.81</v>
      </c>
      <c r="H28" s="15">
        <v>432</v>
      </c>
      <c r="I28" s="21">
        <f t="shared" si="7"/>
        <v>0.26</v>
      </c>
      <c r="J28" s="22">
        <f t="shared" si="2"/>
        <v>13</v>
      </c>
      <c r="K28" s="23">
        <f t="shared" si="3"/>
        <v>3.1</v>
      </c>
      <c r="L28" s="15">
        <v>631054</v>
      </c>
      <c r="M28" s="67">
        <f t="shared" si="8"/>
        <v>0.12</v>
      </c>
      <c r="N28" s="22">
        <f t="shared" si="4"/>
        <v>-20454</v>
      </c>
      <c r="O28" s="23">
        <f t="shared" si="5"/>
        <v>-3.14</v>
      </c>
      <c r="Q28" s="68">
        <v>724</v>
      </c>
      <c r="R28" s="78">
        <v>751</v>
      </c>
      <c r="S28" s="68">
        <v>3218</v>
      </c>
      <c r="T28" s="79">
        <v>3115</v>
      </c>
      <c r="U28" s="71">
        <v>4670493</v>
      </c>
      <c r="V28" s="79">
        <v>4439348</v>
      </c>
    </row>
    <row r="29" spans="1:22" ht="12.75">
      <c r="A29" s="112"/>
      <c r="B29" s="121"/>
      <c r="C29" s="57" t="s">
        <v>29</v>
      </c>
      <c r="D29" s="15">
        <v>309</v>
      </c>
      <c r="E29" s="16">
        <f t="shared" si="6"/>
        <v>1.2</v>
      </c>
      <c r="F29" s="17">
        <f t="shared" si="0"/>
        <v>-18</v>
      </c>
      <c r="G29" s="18">
        <f t="shared" si="1"/>
        <v>-5.5</v>
      </c>
      <c r="H29" s="15">
        <v>1507</v>
      </c>
      <c r="I29" s="21">
        <f t="shared" si="7"/>
        <v>0.91</v>
      </c>
      <c r="J29" s="22">
        <f t="shared" si="2"/>
        <v>105</v>
      </c>
      <c r="K29" s="23">
        <f t="shared" si="3"/>
        <v>7.49</v>
      </c>
      <c r="L29" s="15">
        <v>2181609</v>
      </c>
      <c r="M29" s="67">
        <f t="shared" si="8"/>
        <v>0.4</v>
      </c>
      <c r="N29" s="22">
        <f t="shared" si="4"/>
        <v>84894</v>
      </c>
      <c r="O29" s="23">
        <f t="shared" si="5"/>
        <v>4.05</v>
      </c>
      <c r="Q29" s="68">
        <v>122</v>
      </c>
      <c r="R29" s="72">
        <v>123</v>
      </c>
      <c r="S29" s="68">
        <v>432</v>
      </c>
      <c r="T29" s="73">
        <v>419</v>
      </c>
      <c r="U29" s="71">
        <v>631054</v>
      </c>
      <c r="V29" s="73">
        <v>651508</v>
      </c>
    </row>
    <row r="30" spans="1:22" ht="12.75">
      <c r="A30" s="112"/>
      <c r="B30" s="121"/>
      <c r="C30" s="57" t="s">
        <v>30</v>
      </c>
      <c r="D30" s="15">
        <v>197</v>
      </c>
      <c r="E30" s="16">
        <f t="shared" si="6"/>
        <v>0.76</v>
      </c>
      <c r="F30" s="17">
        <f t="shared" si="0"/>
        <v>-5</v>
      </c>
      <c r="G30" s="18">
        <f t="shared" si="1"/>
        <v>-2.48</v>
      </c>
      <c r="H30" s="15">
        <v>757</v>
      </c>
      <c r="I30" s="21">
        <f t="shared" si="7"/>
        <v>0.46</v>
      </c>
      <c r="J30" s="22">
        <f t="shared" si="2"/>
        <v>8</v>
      </c>
      <c r="K30" s="23">
        <f t="shared" si="3"/>
        <v>1.07</v>
      </c>
      <c r="L30" s="15">
        <v>1132817</v>
      </c>
      <c r="M30" s="67">
        <f t="shared" si="8"/>
        <v>0.21</v>
      </c>
      <c r="N30" s="22">
        <f t="shared" si="4"/>
        <v>191059</v>
      </c>
      <c r="O30" s="23">
        <f t="shared" si="5"/>
        <v>20.29</v>
      </c>
      <c r="Q30" s="68">
        <v>309</v>
      </c>
      <c r="R30" s="72">
        <v>327</v>
      </c>
      <c r="S30" s="68">
        <v>1507</v>
      </c>
      <c r="T30" s="73">
        <v>1402</v>
      </c>
      <c r="U30" s="71">
        <v>2181609</v>
      </c>
      <c r="V30" s="73">
        <v>2096715</v>
      </c>
    </row>
    <row r="31" spans="1:22" ht="12.75">
      <c r="A31" s="118"/>
      <c r="B31" s="111"/>
      <c r="C31" s="57" t="s">
        <v>31</v>
      </c>
      <c r="D31" s="15">
        <v>96</v>
      </c>
      <c r="E31" s="16">
        <f t="shared" si="6"/>
        <v>0.37</v>
      </c>
      <c r="F31" s="17">
        <f t="shared" si="0"/>
        <v>-3</v>
      </c>
      <c r="G31" s="18">
        <f t="shared" si="1"/>
        <v>-3.03</v>
      </c>
      <c r="H31" s="15">
        <v>522</v>
      </c>
      <c r="I31" s="21">
        <f t="shared" si="7"/>
        <v>0.32</v>
      </c>
      <c r="J31" s="22">
        <f t="shared" si="2"/>
        <v>-23</v>
      </c>
      <c r="K31" s="23">
        <f t="shared" si="3"/>
        <v>-4.22</v>
      </c>
      <c r="L31" s="15">
        <v>725013</v>
      </c>
      <c r="M31" s="67">
        <f t="shared" si="8"/>
        <v>0.13</v>
      </c>
      <c r="N31" s="22">
        <f t="shared" si="4"/>
        <v>-24354</v>
      </c>
      <c r="O31" s="23">
        <f t="shared" si="5"/>
        <v>-3.25</v>
      </c>
      <c r="Q31" s="68">
        <v>197</v>
      </c>
      <c r="R31" s="72">
        <v>202</v>
      </c>
      <c r="S31" s="68">
        <v>757</v>
      </c>
      <c r="T31" s="73">
        <v>749</v>
      </c>
      <c r="U31" s="71">
        <v>1132817</v>
      </c>
      <c r="V31" s="73">
        <v>941758</v>
      </c>
    </row>
    <row r="32" spans="1:23" s="48" customFormat="1" ht="12.75">
      <c r="A32" s="111" t="s">
        <v>65</v>
      </c>
      <c r="B32" s="119" t="s">
        <v>76</v>
      </c>
      <c r="C32" s="120"/>
      <c r="D32" s="33">
        <v>10392</v>
      </c>
      <c r="E32" s="34">
        <f t="shared" si="6"/>
        <v>40.35</v>
      </c>
      <c r="F32" s="35">
        <f t="shared" si="0"/>
        <v>-537</v>
      </c>
      <c r="G32" s="36">
        <f t="shared" si="1"/>
        <v>-4.91</v>
      </c>
      <c r="H32" s="33">
        <v>74867</v>
      </c>
      <c r="I32" s="49">
        <f t="shared" si="7"/>
        <v>45.3</v>
      </c>
      <c r="J32" s="50">
        <f t="shared" si="2"/>
        <v>-3738</v>
      </c>
      <c r="K32" s="51">
        <f t="shared" si="3"/>
        <v>-4.76</v>
      </c>
      <c r="L32" s="33">
        <v>319714365</v>
      </c>
      <c r="M32" s="52">
        <f t="shared" si="8"/>
        <v>58.42</v>
      </c>
      <c r="N32" s="50">
        <f t="shared" si="4"/>
        <v>-16233477</v>
      </c>
      <c r="O32" s="51">
        <f t="shared" si="5"/>
        <v>-4.83</v>
      </c>
      <c r="P32" s="42"/>
      <c r="Q32" s="63">
        <v>96</v>
      </c>
      <c r="R32" s="76">
        <v>99</v>
      </c>
      <c r="S32" s="63">
        <v>522</v>
      </c>
      <c r="T32" s="77">
        <v>545</v>
      </c>
      <c r="U32" s="66">
        <v>725013</v>
      </c>
      <c r="V32" s="77">
        <v>749367</v>
      </c>
      <c r="W32" s="42"/>
    </row>
    <row r="33" spans="1:23" s="48" customFormat="1" ht="12.75">
      <c r="A33" s="112"/>
      <c r="B33" s="114" t="s">
        <v>66</v>
      </c>
      <c r="C33" s="80" t="s">
        <v>64</v>
      </c>
      <c r="D33" s="37">
        <v>7210</v>
      </c>
      <c r="E33" s="59">
        <f t="shared" si="6"/>
        <v>28</v>
      </c>
      <c r="F33" s="60">
        <f t="shared" si="0"/>
        <v>-393</v>
      </c>
      <c r="G33" s="61">
        <f t="shared" si="1"/>
        <v>-5.17</v>
      </c>
      <c r="H33" s="37">
        <v>56887</v>
      </c>
      <c r="I33" s="38">
        <f t="shared" si="7"/>
        <v>34.42</v>
      </c>
      <c r="J33" s="39">
        <f t="shared" si="2"/>
        <v>-2943</v>
      </c>
      <c r="K33" s="40">
        <f t="shared" si="3"/>
        <v>-4.92</v>
      </c>
      <c r="L33" s="37">
        <v>277236877</v>
      </c>
      <c r="M33" s="62">
        <f t="shared" si="8"/>
        <v>50.66</v>
      </c>
      <c r="N33" s="39">
        <f t="shared" si="4"/>
        <v>-16450975</v>
      </c>
      <c r="O33" s="40">
        <f t="shared" si="5"/>
        <v>-5.6</v>
      </c>
      <c r="P33" s="42"/>
      <c r="Q33" s="63">
        <v>10392</v>
      </c>
      <c r="R33" s="81">
        <v>10929</v>
      </c>
      <c r="S33" s="63">
        <v>74867</v>
      </c>
      <c r="T33" s="82">
        <v>78605</v>
      </c>
      <c r="U33" s="66">
        <v>319714365</v>
      </c>
      <c r="V33" s="82">
        <v>335947842</v>
      </c>
      <c r="W33" s="42"/>
    </row>
    <row r="34" spans="1:22" ht="12.75">
      <c r="A34" s="112"/>
      <c r="B34" s="114"/>
      <c r="C34" s="83" t="s">
        <v>2</v>
      </c>
      <c r="D34" s="15">
        <v>5922</v>
      </c>
      <c r="E34" s="16">
        <f t="shared" si="6"/>
        <v>23</v>
      </c>
      <c r="F34" s="17">
        <f t="shared" si="0"/>
        <v>-361</v>
      </c>
      <c r="G34" s="18">
        <f t="shared" si="1"/>
        <v>-5.75</v>
      </c>
      <c r="H34" s="15">
        <v>48466</v>
      </c>
      <c r="I34" s="21">
        <f t="shared" si="7"/>
        <v>29.33</v>
      </c>
      <c r="J34" s="22">
        <f t="shared" si="2"/>
        <v>-3214</v>
      </c>
      <c r="K34" s="23">
        <f t="shared" si="3"/>
        <v>-6.22</v>
      </c>
      <c r="L34" s="15">
        <v>253973084</v>
      </c>
      <c r="M34" s="67">
        <f t="shared" si="8"/>
        <v>46.41</v>
      </c>
      <c r="N34" s="22">
        <f t="shared" si="4"/>
        <v>-18432167</v>
      </c>
      <c r="O34" s="23">
        <f t="shared" si="5"/>
        <v>-6.77</v>
      </c>
      <c r="Q34" s="68">
        <v>7210</v>
      </c>
      <c r="R34" s="69">
        <v>7603</v>
      </c>
      <c r="S34" s="68">
        <v>56887</v>
      </c>
      <c r="T34" s="70">
        <v>59830</v>
      </c>
      <c r="U34" s="71">
        <v>277236877</v>
      </c>
      <c r="V34" s="70">
        <v>293687852</v>
      </c>
    </row>
    <row r="35" spans="1:22" ht="12.75">
      <c r="A35" s="112"/>
      <c r="B35" s="114"/>
      <c r="C35" s="83" t="s">
        <v>9</v>
      </c>
      <c r="D35" s="15">
        <v>274</v>
      </c>
      <c r="E35" s="16">
        <f t="shared" si="6"/>
        <v>1.06</v>
      </c>
      <c r="F35" s="17">
        <f t="shared" si="0"/>
        <v>-1</v>
      </c>
      <c r="G35" s="18">
        <f t="shared" si="1"/>
        <v>-0.36</v>
      </c>
      <c r="H35" s="15">
        <v>2161</v>
      </c>
      <c r="I35" s="21">
        <f t="shared" si="7"/>
        <v>1.31</v>
      </c>
      <c r="J35" s="22">
        <f t="shared" si="2"/>
        <v>120</v>
      </c>
      <c r="K35" s="23">
        <f t="shared" si="3"/>
        <v>5.88</v>
      </c>
      <c r="L35" s="15">
        <v>6709548</v>
      </c>
      <c r="M35" s="67">
        <f t="shared" si="8"/>
        <v>1.23</v>
      </c>
      <c r="N35" s="22">
        <f t="shared" si="4"/>
        <v>984907</v>
      </c>
      <c r="O35" s="23">
        <f t="shared" si="5"/>
        <v>17.2</v>
      </c>
      <c r="Q35" s="68">
        <v>5922</v>
      </c>
      <c r="R35" s="72">
        <v>6283</v>
      </c>
      <c r="S35" s="68">
        <v>48466</v>
      </c>
      <c r="T35" s="73">
        <v>51680</v>
      </c>
      <c r="U35" s="71">
        <v>253973084</v>
      </c>
      <c r="V35" s="73">
        <v>272405251</v>
      </c>
    </row>
    <row r="36" spans="1:22" ht="12.75">
      <c r="A36" s="112"/>
      <c r="B36" s="114"/>
      <c r="C36" s="83" t="s">
        <v>11</v>
      </c>
      <c r="D36" s="15">
        <v>63</v>
      </c>
      <c r="E36" s="16">
        <f t="shared" si="6"/>
        <v>0.24</v>
      </c>
      <c r="F36" s="17">
        <f t="shared" si="0"/>
        <v>-9</v>
      </c>
      <c r="G36" s="18">
        <f t="shared" si="1"/>
        <v>-12.5</v>
      </c>
      <c r="H36" s="15">
        <v>383</v>
      </c>
      <c r="I36" s="21">
        <f t="shared" si="7"/>
        <v>0.23</v>
      </c>
      <c r="J36" s="22">
        <f t="shared" si="2"/>
        <v>-52</v>
      </c>
      <c r="K36" s="23">
        <f t="shared" si="3"/>
        <v>-11.95</v>
      </c>
      <c r="L36" s="15">
        <v>1691895</v>
      </c>
      <c r="M36" s="67">
        <f t="shared" si="8"/>
        <v>0.31</v>
      </c>
      <c r="N36" s="22">
        <f t="shared" si="4"/>
        <v>-116228</v>
      </c>
      <c r="O36" s="23">
        <f t="shared" si="5"/>
        <v>-6.43</v>
      </c>
      <c r="Q36" s="68">
        <v>274</v>
      </c>
      <c r="R36" s="72">
        <v>275</v>
      </c>
      <c r="S36" s="68">
        <v>2161</v>
      </c>
      <c r="T36" s="73">
        <v>2041</v>
      </c>
      <c r="U36" s="71">
        <v>6709548</v>
      </c>
      <c r="V36" s="73">
        <v>5724641</v>
      </c>
    </row>
    <row r="37" spans="1:22" ht="12.75">
      <c r="A37" s="112"/>
      <c r="B37" s="114"/>
      <c r="C37" s="83" t="s">
        <v>12</v>
      </c>
      <c r="D37" s="15">
        <v>225</v>
      </c>
      <c r="E37" s="16">
        <f t="shared" si="6"/>
        <v>0.87</v>
      </c>
      <c r="F37" s="17">
        <f aca="true" t="shared" si="9" ref="F37:F67">IF(Q38-R38=0,"-",Q38-R38)</f>
        <v>-12</v>
      </c>
      <c r="G37" s="18">
        <f aca="true" t="shared" si="10" ref="G37:G67">IF(F37="-","-",ROUND(F37/R38*100,2))</f>
        <v>-5.06</v>
      </c>
      <c r="H37" s="15">
        <v>1577</v>
      </c>
      <c r="I37" s="21">
        <f t="shared" si="7"/>
        <v>0.95</v>
      </c>
      <c r="J37" s="22">
        <f aca="true" t="shared" si="11" ref="J37:J67">IF(S38-T38=0,"-",S38-T38)</f>
        <v>116</v>
      </c>
      <c r="K37" s="23">
        <f aca="true" t="shared" si="12" ref="K37:K67">IF(J37="-","-",ROUND(J37/T38*100,2))</f>
        <v>7.94</v>
      </c>
      <c r="L37" s="15">
        <v>3674243</v>
      </c>
      <c r="M37" s="67">
        <f t="shared" si="8"/>
        <v>0.67</v>
      </c>
      <c r="N37" s="22">
        <f aca="true" t="shared" si="13" ref="N37:N67">IF(U38-V38=0,"-",U38-V38)</f>
        <v>121033</v>
      </c>
      <c r="O37" s="23">
        <f aca="true" t="shared" si="14" ref="O37:O67">IF(N37="-","-",ROUND(N37/V38*100,2))</f>
        <v>3.41</v>
      </c>
      <c r="Q37" s="68">
        <v>63</v>
      </c>
      <c r="R37" s="72">
        <v>72</v>
      </c>
      <c r="S37" s="68">
        <v>383</v>
      </c>
      <c r="T37" s="73">
        <v>435</v>
      </c>
      <c r="U37" s="71">
        <v>1691895</v>
      </c>
      <c r="V37" s="73">
        <v>1808123</v>
      </c>
    </row>
    <row r="38" spans="1:22" ht="12.75">
      <c r="A38" s="112"/>
      <c r="B38" s="114"/>
      <c r="C38" s="83" t="s">
        <v>20</v>
      </c>
      <c r="D38" s="15">
        <v>435</v>
      </c>
      <c r="E38" s="16">
        <f aca="true" t="shared" si="15" ref="E38:E67">ROUND((D38/$D$5)*100,2)</f>
        <v>1.69</v>
      </c>
      <c r="F38" s="17">
        <f t="shared" si="9"/>
        <v>-22</v>
      </c>
      <c r="G38" s="18">
        <f t="shared" si="10"/>
        <v>-4.81</v>
      </c>
      <c r="H38" s="15">
        <v>2615</v>
      </c>
      <c r="I38" s="21">
        <f aca="true" t="shared" si="16" ref="I38:I67">ROUND((H38/$H$5)*100,2)</f>
        <v>1.58</v>
      </c>
      <c r="J38" s="22">
        <f t="shared" si="11"/>
        <v>-51</v>
      </c>
      <c r="K38" s="23">
        <f t="shared" si="12"/>
        <v>-1.91</v>
      </c>
      <c r="L38" s="15">
        <v>6838050</v>
      </c>
      <c r="M38" s="67">
        <f aca="true" t="shared" si="17" ref="M38:M67">ROUND((L38/$L$5)*100,2)</f>
        <v>1.25</v>
      </c>
      <c r="N38" s="22">
        <f t="shared" si="13"/>
        <v>224676</v>
      </c>
      <c r="O38" s="23">
        <f t="shared" si="14"/>
        <v>3.4</v>
      </c>
      <c r="Q38" s="68">
        <v>225</v>
      </c>
      <c r="R38" s="72">
        <v>237</v>
      </c>
      <c r="S38" s="68">
        <v>1577</v>
      </c>
      <c r="T38" s="73">
        <v>1461</v>
      </c>
      <c r="U38" s="71">
        <v>3674243</v>
      </c>
      <c r="V38" s="73">
        <v>3553210</v>
      </c>
    </row>
    <row r="39" spans="1:22" ht="12.75">
      <c r="A39" s="112"/>
      <c r="B39" s="115"/>
      <c r="C39" s="83" t="s">
        <v>21</v>
      </c>
      <c r="D39" s="15">
        <v>291</v>
      </c>
      <c r="E39" s="16">
        <f t="shared" si="15"/>
        <v>1.13</v>
      </c>
      <c r="F39" s="17">
        <f t="shared" si="9"/>
        <v>12</v>
      </c>
      <c r="G39" s="18">
        <f t="shared" si="10"/>
        <v>4.3</v>
      </c>
      <c r="H39" s="15">
        <v>1685</v>
      </c>
      <c r="I39" s="21">
        <f t="shared" si="16"/>
        <v>1.02</v>
      </c>
      <c r="J39" s="22">
        <f t="shared" si="11"/>
        <v>138</v>
      </c>
      <c r="K39" s="23">
        <f t="shared" si="12"/>
        <v>8.92</v>
      </c>
      <c r="L39" s="15">
        <v>4350057</v>
      </c>
      <c r="M39" s="67">
        <f t="shared" si="17"/>
        <v>0.79</v>
      </c>
      <c r="N39" s="22">
        <f t="shared" si="13"/>
        <v>766804</v>
      </c>
      <c r="O39" s="23">
        <f t="shared" si="14"/>
        <v>21.4</v>
      </c>
      <c r="Q39" s="68">
        <v>435</v>
      </c>
      <c r="R39" s="72">
        <v>457</v>
      </c>
      <c r="S39" s="68">
        <v>2615</v>
      </c>
      <c r="T39" s="73">
        <v>2666</v>
      </c>
      <c r="U39" s="71">
        <v>6838050</v>
      </c>
      <c r="V39" s="73">
        <v>6613374</v>
      </c>
    </row>
    <row r="40" spans="1:23" s="48" customFormat="1" ht="12.75">
      <c r="A40" s="112"/>
      <c r="B40" s="114" t="s">
        <v>67</v>
      </c>
      <c r="C40" s="80" t="s">
        <v>64</v>
      </c>
      <c r="D40" s="37">
        <v>1381</v>
      </c>
      <c r="E40" s="59">
        <f t="shared" si="15"/>
        <v>5.36</v>
      </c>
      <c r="F40" s="60">
        <f t="shared" si="9"/>
        <v>-62</v>
      </c>
      <c r="G40" s="61">
        <f t="shared" si="10"/>
        <v>-4.3</v>
      </c>
      <c r="H40" s="37">
        <v>8113</v>
      </c>
      <c r="I40" s="38">
        <f t="shared" si="16"/>
        <v>4.91</v>
      </c>
      <c r="J40" s="39">
        <f t="shared" si="11"/>
        <v>-365</v>
      </c>
      <c r="K40" s="40">
        <f t="shared" si="12"/>
        <v>-4.31</v>
      </c>
      <c r="L40" s="37">
        <v>20245178</v>
      </c>
      <c r="M40" s="62">
        <f t="shared" si="17"/>
        <v>3.7</v>
      </c>
      <c r="N40" s="39">
        <f t="shared" si="13"/>
        <v>-455144</v>
      </c>
      <c r="O40" s="40">
        <f t="shared" si="14"/>
        <v>-2.2</v>
      </c>
      <c r="P40" s="42"/>
      <c r="Q40" s="63">
        <v>291</v>
      </c>
      <c r="R40" s="76">
        <v>279</v>
      </c>
      <c r="S40" s="63">
        <v>1685</v>
      </c>
      <c r="T40" s="77">
        <v>1547</v>
      </c>
      <c r="U40" s="66">
        <v>4350057</v>
      </c>
      <c r="V40" s="77">
        <v>3583253</v>
      </c>
      <c r="W40" s="42"/>
    </row>
    <row r="41" spans="1:22" ht="12.75">
      <c r="A41" s="112"/>
      <c r="B41" s="114"/>
      <c r="C41" s="83" t="s">
        <v>6</v>
      </c>
      <c r="D41" s="15">
        <v>1279</v>
      </c>
      <c r="E41" s="16">
        <f t="shared" si="15"/>
        <v>4.97</v>
      </c>
      <c r="F41" s="17">
        <f t="shared" si="9"/>
        <v>-38</v>
      </c>
      <c r="G41" s="18">
        <f t="shared" si="10"/>
        <v>-2.89</v>
      </c>
      <c r="H41" s="15">
        <v>7649</v>
      </c>
      <c r="I41" s="21">
        <f t="shared" si="16"/>
        <v>4.63</v>
      </c>
      <c r="J41" s="22">
        <f t="shared" si="11"/>
        <v>-383</v>
      </c>
      <c r="K41" s="23">
        <f t="shared" si="12"/>
        <v>-4.77</v>
      </c>
      <c r="L41" s="15">
        <v>19796478</v>
      </c>
      <c r="M41" s="67">
        <f t="shared" si="17"/>
        <v>3.62</v>
      </c>
      <c r="N41" s="22">
        <f t="shared" si="13"/>
        <v>-351122</v>
      </c>
      <c r="O41" s="23">
        <f t="shared" si="14"/>
        <v>-1.74</v>
      </c>
      <c r="Q41" s="68">
        <v>1381</v>
      </c>
      <c r="R41" s="78">
        <v>1443</v>
      </c>
      <c r="S41" s="68">
        <v>8113</v>
      </c>
      <c r="T41" s="79">
        <v>8478</v>
      </c>
      <c r="U41" s="71">
        <v>20245178</v>
      </c>
      <c r="V41" s="79">
        <v>20700322</v>
      </c>
    </row>
    <row r="42" spans="1:22" ht="12.75">
      <c r="A42" s="112"/>
      <c r="B42" s="114"/>
      <c r="C42" s="84" t="s">
        <v>14</v>
      </c>
      <c r="D42" s="15">
        <v>102</v>
      </c>
      <c r="E42" s="16">
        <f t="shared" si="15"/>
        <v>0.4</v>
      </c>
      <c r="F42" s="17">
        <f t="shared" si="9"/>
        <v>-24</v>
      </c>
      <c r="G42" s="18">
        <f t="shared" si="10"/>
        <v>-19.05</v>
      </c>
      <c r="H42" s="15">
        <v>464</v>
      </c>
      <c r="I42" s="21">
        <f t="shared" si="16"/>
        <v>0.28</v>
      </c>
      <c r="J42" s="22">
        <f t="shared" si="11"/>
        <v>18</v>
      </c>
      <c r="K42" s="23">
        <f t="shared" si="12"/>
        <v>4.04</v>
      </c>
      <c r="L42" s="15">
        <v>448700</v>
      </c>
      <c r="M42" s="67">
        <f t="shared" si="17"/>
        <v>0.08</v>
      </c>
      <c r="N42" s="22">
        <f t="shared" si="13"/>
        <v>-104022</v>
      </c>
      <c r="O42" s="23">
        <f t="shared" si="14"/>
        <v>-18.82</v>
      </c>
      <c r="Q42" s="68">
        <v>1279</v>
      </c>
      <c r="R42" s="72">
        <v>1317</v>
      </c>
      <c r="S42" s="68">
        <v>7649</v>
      </c>
      <c r="T42" s="73">
        <v>8032</v>
      </c>
      <c r="U42" s="71">
        <v>19796478</v>
      </c>
      <c r="V42" s="73">
        <v>20147600</v>
      </c>
    </row>
    <row r="43" spans="1:23" s="48" customFormat="1" ht="12.75">
      <c r="A43" s="112"/>
      <c r="B43" s="116" t="s">
        <v>68</v>
      </c>
      <c r="C43" s="85" t="s">
        <v>64</v>
      </c>
      <c r="D43" s="37">
        <v>1801</v>
      </c>
      <c r="E43" s="59">
        <f t="shared" si="15"/>
        <v>6.99</v>
      </c>
      <c r="F43" s="60">
        <f t="shared" si="9"/>
        <v>-82</v>
      </c>
      <c r="G43" s="61">
        <f t="shared" si="10"/>
        <v>-4.35</v>
      </c>
      <c r="H43" s="37">
        <v>9867</v>
      </c>
      <c r="I43" s="38">
        <f t="shared" si="16"/>
        <v>5.97</v>
      </c>
      <c r="J43" s="39">
        <f t="shared" si="11"/>
        <v>-430</v>
      </c>
      <c r="K43" s="40">
        <f t="shared" si="12"/>
        <v>-4.18</v>
      </c>
      <c r="L43" s="37">
        <v>22232310</v>
      </c>
      <c r="M43" s="62">
        <f t="shared" si="17"/>
        <v>4.06</v>
      </c>
      <c r="N43" s="39">
        <f t="shared" si="13"/>
        <v>672642</v>
      </c>
      <c r="O43" s="40">
        <f t="shared" si="14"/>
        <v>3.12</v>
      </c>
      <c r="P43" s="42"/>
      <c r="Q43" s="63">
        <v>102</v>
      </c>
      <c r="R43" s="76">
        <v>126</v>
      </c>
      <c r="S43" s="63">
        <v>464</v>
      </c>
      <c r="T43" s="77">
        <v>446</v>
      </c>
      <c r="U43" s="66">
        <v>448700</v>
      </c>
      <c r="V43" s="77">
        <v>552722</v>
      </c>
      <c r="W43" s="42"/>
    </row>
    <row r="44" spans="1:22" ht="12.75">
      <c r="A44" s="112"/>
      <c r="B44" s="114"/>
      <c r="C44" s="83" t="s">
        <v>8</v>
      </c>
      <c r="D44" s="15">
        <v>816</v>
      </c>
      <c r="E44" s="16">
        <f t="shared" si="15"/>
        <v>3.17</v>
      </c>
      <c r="F44" s="17" t="str">
        <f t="shared" si="9"/>
        <v>-</v>
      </c>
      <c r="G44" s="18" t="str">
        <f t="shared" si="10"/>
        <v>-</v>
      </c>
      <c r="H44" s="15">
        <v>5362</v>
      </c>
      <c r="I44" s="21">
        <f t="shared" si="16"/>
        <v>3.24</v>
      </c>
      <c r="J44" s="22">
        <f t="shared" si="11"/>
        <v>35</v>
      </c>
      <c r="K44" s="23">
        <f t="shared" si="12"/>
        <v>0.66</v>
      </c>
      <c r="L44" s="15">
        <v>11304145</v>
      </c>
      <c r="M44" s="67">
        <f t="shared" si="17"/>
        <v>2.07</v>
      </c>
      <c r="N44" s="22">
        <f t="shared" si="13"/>
        <v>452371</v>
      </c>
      <c r="O44" s="23">
        <f t="shared" si="14"/>
        <v>4.17</v>
      </c>
      <c r="Q44" s="68">
        <v>1801</v>
      </c>
      <c r="R44" s="69">
        <v>1883</v>
      </c>
      <c r="S44" s="68">
        <v>9867</v>
      </c>
      <c r="T44" s="70">
        <v>10297</v>
      </c>
      <c r="U44" s="71">
        <v>22232310</v>
      </c>
      <c r="V44" s="70">
        <v>21559668</v>
      </c>
    </row>
    <row r="45" spans="1:22" ht="12.75">
      <c r="A45" s="112"/>
      <c r="B45" s="114"/>
      <c r="C45" s="83" t="s">
        <v>15</v>
      </c>
      <c r="D45" s="15">
        <v>184</v>
      </c>
      <c r="E45" s="16">
        <f t="shared" si="15"/>
        <v>0.71</v>
      </c>
      <c r="F45" s="17">
        <f t="shared" si="9"/>
        <v>-7</v>
      </c>
      <c r="G45" s="18">
        <f t="shared" si="10"/>
        <v>-3.66</v>
      </c>
      <c r="H45" s="15">
        <v>755</v>
      </c>
      <c r="I45" s="21">
        <f t="shared" si="16"/>
        <v>0.46</v>
      </c>
      <c r="J45" s="22">
        <f t="shared" si="11"/>
        <v>-79</v>
      </c>
      <c r="K45" s="23">
        <f t="shared" si="12"/>
        <v>-9.47</v>
      </c>
      <c r="L45" s="15">
        <v>1597599</v>
      </c>
      <c r="M45" s="67">
        <f t="shared" si="17"/>
        <v>0.29</v>
      </c>
      <c r="N45" s="22">
        <f t="shared" si="13"/>
        <v>255467</v>
      </c>
      <c r="O45" s="23">
        <f t="shared" si="14"/>
        <v>19.03</v>
      </c>
      <c r="Q45" s="68">
        <v>816</v>
      </c>
      <c r="R45" s="72">
        <v>816</v>
      </c>
      <c r="S45" s="68">
        <v>5362</v>
      </c>
      <c r="T45" s="73">
        <v>5327</v>
      </c>
      <c r="U45" s="71">
        <v>11304145</v>
      </c>
      <c r="V45" s="73">
        <v>10851774</v>
      </c>
    </row>
    <row r="46" spans="1:22" ht="12.75">
      <c r="A46" s="112"/>
      <c r="B46" s="114"/>
      <c r="C46" s="83" t="s">
        <v>16</v>
      </c>
      <c r="D46" s="15">
        <v>287</v>
      </c>
      <c r="E46" s="16">
        <f t="shared" si="15"/>
        <v>1.11</v>
      </c>
      <c r="F46" s="17">
        <f t="shared" si="9"/>
        <v>-24</v>
      </c>
      <c r="G46" s="18">
        <f t="shared" si="10"/>
        <v>-7.72</v>
      </c>
      <c r="H46" s="15">
        <v>1564</v>
      </c>
      <c r="I46" s="21">
        <f t="shared" si="16"/>
        <v>0.95</v>
      </c>
      <c r="J46" s="22">
        <f t="shared" si="11"/>
        <v>-33</v>
      </c>
      <c r="K46" s="23">
        <f t="shared" si="12"/>
        <v>-2.07</v>
      </c>
      <c r="L46" s="15">
        <v>2071563</v>
      </c>
      <c r="M46" s="67">
        <f t="shared" si="17"/>
        <v>0.38</v>
      </c>
      <c r="N46" s="22">
        <f t="shared" si="13"/>
        <v>-82285</v>
      </c>
      <c r="O46" s="23">
        <f t="shared" si="14"/>
        <v>-3.82</v>
      </c>
      <c r="Q46" s="68">
        <v>184</v>
      </c>
      <c r="R46" s="72">
        <v>191</v>
      </c>
      <c r="S46" s="68">
        <v>755</v>
      </c>
      <c r="T46" s="73">
        <v>834</v>
      </c>
      <c r="U46" s="71">
        <v>1597599</v>
      </c>
      <c r="V46" s="73">
        <v>1342132</v>
      </c>
    </row>
    <row r="47" spans="1:22" ht="12.75">
      <c r="A47" s="112"/>
      <c r="B47" s="114"/>
      <c r="C47" s="83" t="s">
        <v>17</v>
      </c>
      <c r="D47" s="15">
        <v>243</v>
      </c>
      <c r="E47" s="16">
        <f t="shared" si="15"/>
        <v>0.94</v>
      </c>
      <c r="F47" s="17">
        <f t="shared" si="9"/>
        <v>-26</v>
      </c>
      <c r="G47" s="18">
        <f t="shared" si="10"/>
        <v>-9.67</v>
      </c>
      <c r="H47" s="15">
        <v>909</v>
      </c>
      <c r="I47" s="21">
        <f t="shared" si="16"/>
        <v>0.55</v>
      </c>
      <c r="J47" s="22">
        <f t="shared" si="11"/>
        <v>-138</v>
      </c>
      <c r="K47" s="23">
        <f t="shared" si="12"/>
        <v>-13.18</v>
      </c>
      <c r="L47" s="15">
        <v>1168485</v>
      </c>
      <c r="M47" s="67">
        <f t="shared" si="17"/>
        <v>0.21</v>
      </c>
      <c r="N47" s="22">
        <f t="shared" si="13"/>
        <v>-126726</v>
      </c>
      <c r="O47" s="23">
        <f t="shared" si="14"/>
        <v>-9.78</v>
      </c>
      <c r="Q47" s="68">
        <v>287</v>
      </c>
      <c r="R47" s="72">
        <v>311</v>
      </c>
      <c r="S47" s="68">
        <v>1564</v>
      </c>
      <c r="T47" s="73">
        <v>1597</v>
      </c>
      <c r="U47" s="71">
        <v>2071563</v>
      </c>
      <c r="V47" s="73">
        <v>2153848</v>
      </c>
    </row>
    <row r="48" spans="1:22" ht="12.75">
      <c r="A48" s="112"/>
      <c r="B48" s="114"/>
      <c r="C48" s="83" t="s">
        <v>18</v>
      </c>
      <c r="D48" s="15">
        <v>118</v>
      </c>
      <c r="E48" s="16">
        <f t="shared" si="15"/>
        <v>0.46</v>
      </c>
      <c r="F48" s="17">
        <f t="shared" si="9"/>
        <v>-7</v>
      </c>
      <c r="G48" s="18">
        <f t="shared" si="10"/>
        <v>-5.6</v>
      </c>
      <c r="H48" s="15">
        <v>509</v>
      </c>
      <c r="I48" s="21">
        <f t="shared" si="16"/>
        <v>0.31</v>
      </c>
      <c r="J48" s="22">
        <f t="shared" si="11"/>
        <v>-50</v>
      </c>
      <c r="K48" s="23">
        <f t="shared" si="12"/>
        <v>-8.94</v>
      </c>
      <c r="L48" s="15">
        <v>905325</v>
      </c>
      <c r="M48" s="67">
        <f t="shared" si="17"/>
        <v>0.17</v>
      </c>
      <c r="N48" s="22">
        <f t="shared" si="13"/>
        <v>-65150</v>
      </c>
      <c r="O48" s="23">
        <f t="shared" si="14"/>
        <v>-6.71</v>
      </c>
      <c r="Q48" s="68">
        <v>243</v>
      </c>
      <c r="R48" s="72">
        <v>269</v>
      </c>
      <c r="S48" s="68">
        <v>909</v>
      </c>
      <c r="T48" s="73">
        <v>1047</v>
      </c>
      <c r="U48" s="71">
        <v>1168485</v>
      </c>
      <c r="V48" s="73">
        <v>1295211</v>
      </c>
    </row>
    <row r="49" spans="1:22" ht="12.75">
      <c r="A49" s="118"/>
      <c r="B49" s="114"/>
      <c r="C49" s="84" t="s">
        <v>19</v>
      </c>
      <c r="D49" s="86">
        <v>153</v>
      </c>
      <c r="E49" s="87">
        <f t="shared" si="15"/>
        <v>0.59</v>
      </c>
      <c r="F49" s="88">
        <f t="shared" si="9"/>
        <v>-18</v>
      </c>
      <c r="G49" s="89">
        <f t="shared" si="10"/>
        <v>-10.53</v>
      </c>
      <c r="H49" s="86">
        <v>768</v>
      </c>
      <c r="I49" s="90">
        <f t="shared" si="16"/>
        <v>0.46</v>
      </c>
      <c r="J49" s="91">
        <f t="shared" si="11"/>
        <v>-165</v>
      </c>
      <c r="K49" s="92">
        <f t="shared" si="12"/>
        <v>-17.68</v>
      </c>
      <c r="L49" s="86">
        <v>5185193</v>
      </c>
      <c r="M49" s="93">
        <f t="shared" si="17"/>
        <v>0.95</v>
      </c>
      <c r="N49" s="91">
        <f t="shared" si="13"/>
        <v>238965</v>
      </c>
      <c r="O49" s="92">
        <f t="shared" si="14"/>
        <v>4.83</v>
      </c>
      <c r="Q49" s="68">
        <v>118</v>
      </c>
      <c r="R49" s="72">
        <v>125</v>
      </c>
      <c r="S49" s="68">
        <v>509</v>
      </c>
      <c r="T49" s="73">
        <v>559</v>
      </c>
      <c r="U49" s="71">
        <v>905325</v>
      </c>
      <c r="V49" s="73">
        <v>970475</v>
      </c>
    </row>
    <row r="50" spans="1:23" s="48" customFormat="1" ht="12.75">
      <c r="A50" s="111" t="s">
        <v>77</v>
      </c>
      <c r="B50" s="135" t="s">
        <v>69</v>
      </c>
      <c r="C50" s="136"/>
      <c r="D50" s="33">
        <v>9240</v>
      </c>
      <c r="E50" s="34">
        <f t="shared" si="15"/>
        <v>35.88</v>
      </c>
      <c r="F50" s="35">
        <f t="shared" si="9"/>
        <v>-334</v>
      </c>
      <c r="G50" s="36">
        <f t="shared" si="10"/>
        <v>-3.49</v>
      </c>
      <c r="H50" s="33">
        <v>56078</v>
      </c>
      <c r="I50" s="49">
        <f t="shared" si="16"/>
        <v>33.93</v>
      </c>
      <c r="J50" s="50">
        <f t="shared" si="11"/>
        <v>-1118</v>
      </c>
      <c r="K50" s="51">
        <f t="shared" si="12"/>
        <v>-1.95</v>
      </c>
      <c r="L50" s="33">
        <v>158502719</v>
      </c>
      <c r="M50" s="52">
        <f t="shared" si="17"/>
        <v>28.96</v>
      </c>
      <c r="N50" s="50">
        <f t="shared" si="13"/>
        <v>-4542959</v>
      </c>
      <c r="O50" s="51">
        <f t="shared" si="14"/>
        <v>-2.79</v>
      </c>
      <c r="P50" s="42"/>
      <c r="Q50" s="63">
        <v>153</v>
      </c>
      <c r="R50" s="76">
        <v>171</v>
      </c>
      <c r="S50" s="63">
        <v>768</v>
      </c>
      <c r="T50" s="77">
        <v>933</v>
      </c>
      <c r="U50" s="66">
        <v>5185193</v>
      </c>
      <c r="V50" s="77">
        <v>4946228</v>
      </c>
      <c r="W50" s="42"/>
    </row>
    <row r="51" spans="1:23" s="48" customFormat="1" ht="12.75">
      <c r="A51" s="112"/>
      <c r="B51" s="114" t="s">
        <v>70</v>
      </c>
      <c r="C51" s="80" t="s">
        <v>64</v>
      </c>
      <c r="D51" s="37">
        <v>2484</v>
      </c>
      <c r="E51" s="59">
        <f t="shared" si="15"/>
        <v>9.65</v>
      </c>
      <c r="F51" s="60">
        <f t="shared" si="9"/>
        <v>-113</v>
      </c>
      <c r="G51" s="61">
        <f t="shared" si="10"/>
        <v>-4.35</v>
      </c>
      <c r="H51" s="37">
        <v>17900</v>
      </c>
      <c r="I51" s="38">
        <f t="shared" si="16"/>
        <v>10.83</v>
      </c>
      <c r="J51" s="39">
        <f t="shared" si="11"/>
        <v>-1376</v>
      </c>
      <c r="K51" s="40">
        <f t="shared" si="12"/>
        <v>-7.14</v>
      </c>
      <c r="L51" s="37">
        <v>63533164</v>
      </c>
      <c r="M51" s="62">
        <f t="shared" si="17"/>
        <v>11.61</v>
      </c>
      <c r="N51" s="39">
        <f t="shared" si="13"/>
        <v>-509344</v>
      </c>
      <c r="O51" s="40">
        <f t="shared" si="14"/>
        <v>-0.8</v>
      </c>
      <c r="P51" s="42"/>
      <c r="Q51" s="63">
        <v>9240</v>
      </c>
      <c r="R51" s="94">
        <v>9574</v>
      </c>
      <c r="S51" s="63">
        <v>56078</v>
      </c>
      <c r="T51" s="95">
        <v>57196</v>
      </c>
      <c r="U51" s="66">
        <v>158502719</v>
      </c>
      <c r="V51" s="95">
        <v>163045678</v>
      </c>
      <c r="W51" s="42"/>
    </row>
    <row r="52" spans="1:22" ht="12.75">
      <c r="A52" s="112"/>
      <c r="B52" s="114"/>
      <c r="C52" s="83" t="s">
        <v>7</v>
      </c>
      <c r="D52" s="15">
        <v>2017</v>
      </c>
      <c r="E52" s="16">
        <f t="shared" si="15"/>
        <v>7.83</v>
      </c>
      <c r="F52" s="17">
        <f t="shared" si="9"/>
        <v>-93</v>
      </c>
      <c r="G52" s="18">
        <f t="shared" si="10"/>
        <v>-4.41</v>
      </c>
      <c r="H52" s="15">
        <v>14809</v>
      </c>
      <c r="I52" s="21">
        <f t="shared" si="16"/>
        <v>8.96</v>
      </c>
      <c r="J52" s="22">
        <f t="shared" si="11"/>
        <v>-1358</v>
      </c>
      <c r="K52" s="23">
        <f t="shared" si="12"/>
        <v>-8.4</v>
      </c>
      <c r="L52" s="15">
        <v>56140180</v>
      </c>
      <c r="M52" s="67">
        <f t="shared" si="17"/>
        <v>10.26</v>
      </c>
      <c r="N52" s="22">
        <f t="shared" si="13"/>
        <v>-940302</v>
      </c>
      <c r="O52" s="23">
        <f t="shared" si="14"/>
        <v>-1.65</v>
      </c>
      <c r="Q52" s="68">
        <v>2484</v>
      </c>
      <c r="R52" s="69">
        <v>2597</v>
      </c>
      <c r="S52" s="68">
        <v>17900</v>
      </c>
      <c r="T52" s="70">
        <v>19276</v>
      </c>
      <c r="U52" s="71">
        <v>63533164</v>
      </c>
      <c r="V52" s="70">
        <v>64042508</v>
      </c>
    </row>
    <row r="53" spans="1:22" ht="12.75">
      <c r="A53" s="112"/>
      <c r="B53" s="114"/>
      <c r="C53" s="83" t="s">
        <v>10</v>
      </c>
      <c r="D53" s="15">
        <v>129</v>
      </c>
      <c r="E53" s="16">
        <f t="shared" si="15"/>
        <v>0.5</v>
      </c>
      <c r="F53" s="17" t="str">
        <f t="shared" si="9"/>
        <v>-</v>
      </c>
      <c r="G53" s="18" t="str">
        <f t="shared" si="10"/>
        <v>-</v>
      </c>
      <c r="H53" s="15">
        <v>857</v>
      </c>
      <c r="I53" s="21">
        <f t="shared" si="16"/>
        <v>0.52</v>
      </c>
      <c r="J53" s="22">
        <f t="shared" si="11"/>
        <v>-6</v>
      </c>
      <c r="K53" s="23">
        <f t="shared" si="12"/>
        <v>-0.7</v>
      </c>
      <c r="L53" s="15">
        <v>1862820</v>
      </c>
      <c r="M53" s="67">
        <f t="shared" si="17"/>
        <v>0.34</v>
      </c>
      <c r="N53" s="22">
        <f t="shared" si="13"/>
        <v>211241</v>
      </c>
      <c r="O53" s="23">
        <f t="shared" si="14"/>
        <v>12.79</v>
      </c>
      <c r="Q53" s="68">
        <v>2017</v>
      </c>
      <c r="R53" s="72">
        <v>2110</v>
      </c>
      <c r="S53" s="68">
        <v>14809</v>
      </c>
      <c r="T53" s="73">
        <v>16167</v>
      </c>
      <c r="U53" s="71">
        <v>56140180</v>
      </c>
      <c r="V53" s="73">
        <v>57080482</v>
      </c>
    </row>
    <row r="54" spans="1:22" ht="12.75">
      <c r="A54" s="112"/>
      <c r="B54" s="114"/>
      <c r="C54" s="83" t="s">
        <v>22</v>
      </c>
      <c r="D54" s="15">
        <v>155</v>
      </c>
      <c r="E54" s="16">
        <f t="shared" si="15"/>
        <v>0.6</v>
      </c>
      <c r="F54" s="17">
        <f t="shared" si="9"/>
        <v>-15</v>
      </c>
      <c r="G54" s="18">
        <f t="shared" si="10"/>
        <v>-8.82</v>
      </c>
      <c r="H54" s="15">
        <v>952</v>
      </c>
      <c r="I54" s="21">
        <f t="shared" si="16"/>
        <v>0.58</v>
      </c>
      <c r="J54" s="22">
        <f t="shared" si="11"/>
        <v>12</v>
      </c>
      <c r="K54" s="23">
        <f t="shared" si="12"/>
        <v>1.28</v>
      </c>
      <c r="L54" s="15">
        <v>2092870</v>
      </c>
      <c r="M54" s="67">
        <f t="shared" si="17"/>
        <v>0.38</v>
      </c>
      <c r="N54" s="22">
        <f t="shared" si="13"/>
        <v>-231329</v>
      </c>
      <c r="O54" s="23">
        <f t="shared" si="14"/>
        <v>-9.95</v>
      </c>
      <c r="Q54" s="68">
        <v>129</v>
      </c>
      <c r="R54" s="72">
        <v>129</v>
      </c>
      <c r="S54" s="68">
        <v>857</v>
      </c>
      <c r="T54" s="73">
        <v>863</v>
      </c>
      <c r="U54" s="71">
        <v>1862820</v>
      </c>
      <c r="V54" s="73">
        <v>1651579</v>
      </c>
    </row>
    <row r="55" spans="1:22" ht="12.75">
      <c r="A55" s="112"/>
      <c r="B55" s="115"/>
      <c r="C55" s="83" t="s">
        <v>23</v>
      </c>
      <c r="D55" s="15">
        <v>183</v>
      </c>
      <c r="E55" s="16">
        <f t="shared" si="15"/>
        <v>0.71</v>
      </c>
      <c r="F55" s="17">
        <f t="shared" si="9"/>
        <v>-5</v>
      </c>
      <c r="G55" s="18">
        <f t="shared" si="10"/>
        <v>-2.66</v>
      </c>
      <c r="H55" s="15">
        <v>1282</v>
      </c>
      <c r="I55" s="21">
        <f t="shared" si="16"/>
        <v>0.78</v>
      </c>
      <c r="J55" s="22">
        <f t="shared" si="11"/>
        <v>-24</v>
      </c>
      <c r="K55" s="23">
        <f t="shared" si="12"/>
        <v>-1.84</v>
      </c>
      <c r="L55" s="15">
        <v>3437294</v>
      </c>
      <c r="M55" s="67">
        <f t="shared" si="17"/>
        <v>0.63</v>
      </c>
      <c r="N55" s="22">
        <f t="shared" si="13"/>
        <v>451046</v>
      </c>
      <c r="O55" s="23">
        <f t="shared" si="14"/>
        <v>15.1</v>
      </c>
      <c r="Q55" s="68">
        <v>155</v>
      </c>
      <c r="R55" s="72">
        <v>170</v>
      </c>
      <c r="S55" s="68">
        <v>952</v>
      </c>
      <c r="T55" s="73">
        <v>940</v>
      </c>
      <c r="U55" s="71">
        <v>2092870</v>
      </c>
      <c r="V55" s="73">
        <v>2324199</v>
      </c>
    </row>
    <row r="56" spans="1:23" s="48" customFormat="1" ht="12.75">
      <c r="A56" s="112"/>
      <c r="B56" s="114" t="s">
        <v>71</v>
      </c>
      <c r="C56" s="80" t="s">
        <v>64</v>
      </c>
      <c r="D56" s="37">
        <v>2224</v>
      </c>
      <c r="E56" s="59">
        <f t="shared" si="15"/>
        <v>8.64</v>
      </c>
      <c r="F56" s="60">
        <f t="shared" si="9"/>
        <v>-147</v>
      </c>
      <c r="G56" s="61">
        <f t="shared" si="10"/>
        <v>-6.2</v>
      </c>
      <c r="H56" s="37">
        <v>12140</v>
      </c>
      <c r="I56" s="38">
        <f t="shared" si="16"/>
        <v>7.35</v>
      </c>
      <c r="J56" s="39">
        <f t="shared" si="11"/>
        <v>-225</v>
      </c>
      <c r="K56" s="40">
        <f t="shared" si="12"/>
        <v>-1.82</v>
      </c>
      <c r="L56" s="37">
        <v>30832417</v>
      </c>
      <c r="M56" s="62">
        <f t="shared" si="17"/>
        <v>5.63</v>
      </c>
      <c r="N56" s="39">
        <f t="shared" si="13"/>
        <v>-1061068</v>
      </c>
      <c r="O56" s="40">
        <f t="shared" si="14"/>
        <v>-3.33</v>
      </c>
      <c r="P56" s="42"/>
      <c r="Q56" s="63">
        <v>183</v>
      </c>
      <c r="R56" s="76">
        <v>188</v>
      </c>
      <c r="S56" s="63">
        <v>1282</v>
      </c>
      <c r="T56" s="77">
        <v>1306</v>
      </c>
      <c r="U56" s="66">
        <v>3437294</v>
      </c>
      <c r="V56" s="77">
        <v>2986248</v>
      </c>
      <c r="W56" s="42"/>
    </row>
    <row r="57" spans="1:22" ht="12.75">
      <c r="A57" s="112"/>
      <c r="B57" s="114"/>
      <c r="C57" s="83" t="s">
        <v>4</v>
      </c>
      <c r="D57" s="15">
        <v>1347</v>
      </c>
      <c r="E57" s="16">
        <f t="shared" si="15"/>
        <v>5.23</v>
      </c>
      <c r="F57" s="17">
        <f t="shared" si="9"/>
        <v>-47</v>
      </c>
      <c r="G57" s="18">
        <f t="shared" si="10"/>
        <v>-3.37</v>
      </c>
      <c r="H57" s="15">
        <v>7715</v>
      </c>
      <c r="I57" s="21">
        <f t="shared" si="16"/>
        <v>4.67</v>
      </c>
      <c r="J57" s="22">
        <f t="shared" si="11"/>
        <v>1</v>
      </c>
      <c r="K57" s="23">
        <f t="shared" si="12"/>
        <v>0.01</v>
      </c>
      <c r="L57" s="15">
        <v>18580961</v>
      </c>
      <c r="M57" s="67">
        <f t="shared" si="17"/>
        <v>3.4</v>
      </c>
      <c r="N57" s="22">
        <f t="shared" si="13"/>
        <v>-914852</v>
      </c>
      <c r="O57" s="23">
        <f t="shared" si="14"/>
        <v>-4.69</v>
      </c>
      <c r="Q57" s="68">
        <v>2224</v>
      </c>
      <c r="R57" s="78">
        <v>2371</v>
      </c>
      <c r="S57" s="68">
        <v>12140</v>
      </c>
      <c r="T57" s="79">
        <v>12365</v>
      </c>
      <c r="U57" s="71">
        <v>30832417</v>
      </c>
      <c r="V57" s="79">
        <v>31893485</v>
      </c>
    </row>
    <row r="58" spans="1:22" ht="12.75">
      <c r="A58" s="112"/>
      <c r="B58" s="114"/>
      <c r="C58" s="83" t="s">
        <v>13</v>
      </c>
      <c r="D58" s="15">
        <v>69</v>
      </c>
      <c r="E58" s="16">
        <f t="shared" si="15"/>
        <v>0.27</v>
      </c>
      <c r="F58" s="17">
        <f t="shared" si="9"/>
        <v>-8</v>
      </c>
      <c r="G58" s="18">
        <f t="shared" si="10"/>
        <v>-10.39</v>
      </c>
      <c r="H58" s="15">
        <v>272</v>
      </c>
      <c r="I58" s="21">
        <f t="shared" si="16"/>
        <v>0.16</v>
      </c>
      <c r="J58" s="22">
        <f t="shared" si="11"/>
        <v>-21</v>
      </c>
      <c r="K58" s="23">
        <f t="shared" si="12"/>
        <v>-7.17</v>
      </c>
      <c r="L58" s="15">
        <v>442642</v>
      </c>
      <c r="M58" s="67">
        <f t="shared" si="17"/>
        <v>0.08</v>
      </c>
      <c r="N58" s="22">
        <f t="shared" si="13"/>
        <v>-38728</v>
      </c>
      <c r="O58" s="23">
        <f t="shared" si="14"/>
        <v>-8.05</v>
      </c>
      <c r="Q58" s="68">
        <v>1347</v>
      </c>
      <c r="R58" s="72">
        <v>1394</v>
      </c>
      <c r="S58" s="68">
        <v>7715</v>
      </c>
      <c r="T58" s="73">
        <v>7714</v>
      </c>
      <c r="U58" s="71">
        <v>18580961</v>
      </c>
      <c r="V58" s="73">
        <v>19495813</v>
      </c>
    </row>
    <row r="59" spans="1:22" ht="12.75">
      <c r="A59" s="112"/>
      <c r="B59" s="114"/>
      <c r="C59" s="83" t="s">
        <v>24</v>
      </c>
      <c r="D59" s="15">
        <v>232</v>
      </c>
      <c r="E59" s="16">
        <f t="shared" si="15"/>
        <v>0.9</v>
      </c>
      <c r="F59" s="17">
        <f t="shared" si="9"/>
        <v>-77</v>
      </c>
      <c r="G59" s="18">
        <f t="shared" si="10"/>
        <v>-24.92</v>
      </c>
      <c r="H59" s="15">
        <v>1548</v>
      </c>
      <c r="I59" s="21">
        <f t="shared" si="16"/>
        <v>0.94</v>
      </c>
      <c r="J59" s="22">
        <f t="shared" si="11"/>
        <v>-141</v>
      </c>
      <c r="K59" s="23">
        <f t="shared" si="12"/>
        <v>-8.35</v>
      </c>
      <c r="L59" s="15">
        <v>4352425</v>
      </c>
      <c r="M59" s="67">
        <f t="shared" si="17"/>
        <v>0.8</v>
      </c>
      <c r="N59" s="22">
        <f t="shared" si="13"/>
        <v>-335899</v>
      </c>
      <c r="O59" s="23">
        <f t="shared" si="14"/>
        <v>-7.16</v>
      </c>
      <c r="Q59" s="68">
        <v>69</v>
      </c>
      <c r="R59" s="72">
        <v>77</v>
      </c>
      <c r="S59" s="68">
        <v>272</v>
      </c>
      <c r="T59" s="73">
        <v>293</v>
      </c>
      <c r="U59" s="71">
        <v>442642</v>
      </c>
      <c r="V59" s="73">
        <v>481370</v>
      </c>
    </row>
    <row r="60" spans="1:22" ht="12.75">
      <c r="A60" s="112"/>
      <c r="B60" s="114"/>
      <c r="C60" s="83" t="s">
        <v>25</v>
      </c>
      <c r="D60" s="15">
        <v>233</v>
      </c>
      <c r="E60" s="16">
        <f t="shared" si="15"/>
        <v>0.9</v>
      </c>
      <c r="F60" s="17">
        <f t="shared" si="9"/>
        <v>-9</v>
      </c>
      <c r="G60" s="18">
        <f t="shared" si="10"/>
        <v>-3.72</v>
      </c>
      <c r="H60" s="15">
        <v>954</v>
      </c>
      <c r="I60" s="21">
        <f t="shared" si="16"/>
        <v>0.58</v>
      </c>
      <c r="J60" s="22">
        <f t="shared" si="11"/>
        <v>-31</v>
      </c>
      <c r="K60" s="23">
        <f t="shared" si="12"/>
        <v>-3.15</v>
      </c>
      <c r="L60" s="15">
        <v>1535072</v>
      </c>
      <c r="M60" s="67">
        <f t="shared" si="17"/>
        <v>0.28</v>
      </c>
      <c r="N60" s="22">
        <f t="shared" si="13"/>
        <v>-80459</v>
      </c>
      <c r="O60" s="23">
        <f t="shared" si="14"/>
        <v>-4.98</v>
      </c>
      <c r="Q60" s="68">
        <v>232</v>
      </c>
      <c r="R60" s="72">
        <v>309</v>
      </c>
      <c r="S60" s="68">
        <v>1548</v>
      </c>
      <c r="T60" s="73">
        <v>1689</v>
      </c>
      <c r="U60" s="71">
        <v>4352425</v>
      </c>
      <c r="V60" s="73">
        <v>4688324</v>
      </c>
    </row>
    <row r="61" spans="1:22" ht="12.75">
      <c r="A61" s="112"/>
      <c r="B61" s="114"/>
      <c r="C61" s="83" t="s">
        <v>26</v>
      </c>
      <c r="D61" s="15">
        <v>203</v>
      </c>
      <c r="E61" s="16">
        <f t="shared" si="15"/>
        <v>0.79</v>
      </c>
      <c r="F61" s="17">
        <f t="shared" si="9"/>
        <v>4</v>
      </c>
      <c r="G61" s="18">
        <f t="shared" si="10"/>
        <v>2.01</v>
      </c>
      <c r="H61" s="15">
        <v>984</v>
      </c>
      <c r="I61" s="21">
        <f t="shared" si="16"/>
        <v>0.6</v>
      </c>
      <c r="J61" s="22">
        <f t="shared" si="11"/>
        <v>-15</v>
      </c>
      <c r="K61" s="23">
        <f t="shared" si="12"/>
        <v>-1.5</v>
      </c>
      <c r="L61" s="15">
        <v>4741936</v>
      </c>
      <c r="M61" s="67">
        <f t="shared" si="17"/>
        <v>0.87</v>
      </c>
      <c r="N61" s="22">
        <f t="shared" si="13"/>
        <v>277995</v>
      </c>
      <c r="O61" s="23">
        <f t="shared" si="14"/>
        <v>6.23</v>
      </c>
      <c r="Q61" s="68">
        <v>233</v>
      </c>
      <c r="R61" s="72">
        <v>242</v>
      </c>
      <c r="S61" s="68">
        <v>954</v>
      </c>
      <c r="T61" s="73">
        <v>985</v>
      </c>
      <c r="U61" s="71">
        <v>1535072</v>
      </c>
      <c r="V61" s="73">
        <v>1615531</v>
      </c>
    </row>
    <row r="62" spans="1:22" ht="12.75">
      <c r="A62" s="112"/>
      <c r="B62" s="114"/>
      <c r="C62" s="84" t="s">
        <v>27</v>
      </c>
      <c r="D62" s="15">
        <v>140</v>
      </c>
      <c r="E62" s="16">
        <f t="shared" si="15"/>
        <v>0.54</v>
      </c>
      <c r="F62" s="17">
        <f t="shared" si="9"/>
        <v>-10</v>
      </c>
      <c r="G62" s="18">
        <f t="shared" si="10"/>
        <v>-6.67</v>
      </c>
      <c r="H62" s="15">
        <v>667</v>
      </c>
      <c r="I62" s="21">
        <f t="shared" si="16"/>
        <v>0.4</v>
      </c>
      <c r="J62" s="22">
        <f t="shared" si="11"/>
        <v>-18</v>
      </c>
      <c r="K62" s="23">
        <f t="shared" si="12"/>
        <v>-2.63</v>
      </c>
      <c r="L62" s="15">
        <v>1179381</v>
      </c>
      <c r="M62" s="67">
        <f t="shared" si="17"/>
        <v>0.22</v>
      </c>
      <c r="N62" s="22">
        <f t="shared" si="13"/>
        <v>30875</v>
      </c>
      <c r="O62" s="23">
        <f t="shared" si="14"/>
        <v>2.69</v>
      </c>
      <c r="Q62" s="68">
        <v>203</v>
      </c>
      <c r="R62" s="72">
        <v>199</v>
      </c>
      <c r="S62" s="68">
        <v>984</v>
      </c>
      <c r="T62" s="73">
        <v>999</v>
      </c>
      <c r="U62" s="71">
        <v>4741936</v>
      </c>
      <c r="V62" s="73">
        <v>4463941</v>
      </c>
    </row>
    <row r="63" spans="1:23" s="48" customFormat="1" ht="12.75">
      <c r="A63" s="112"/>
      <c r="B63" s="116" t="s">
        <v>72</v>
      </c>
      <c r="C63" s="85" t="s">
        <v>64</v>
      </c>
      <c r="D63" s="37">
        <v>4532</v>
      </c>
      <c r="E63" s="59">
        <f t="shared" si="15"/>
        <v>17.6</v>
      </c>
      <c r="F63" s="60">
        <f t="shared" si="9"/>
        <v>-74</v>
      </c>
      <c r="G63" s="61">
        <f t="shared" si="10"/>
        <v>-1.61</v>
      </c>
      <c r="H63" s="37">
        <v>26038</v>
      </c>
      <c r="I63" s="38">
        <f t="shared" si="16"/>
        <v>15.76</v>
      </c>
      <c r="J63" s="39">
        <f t="shared" si="11"/>
        <v>483</v>
      </c>
      <c r="K63" s="40">
        <f t="shared" si="12"/>
        <v>1.89</v>
      </c>
      <c r="L63" s="37">
        <v>64137138</v>
      </c>
      <c r="M63" s="62">
        <f t="shared" si="17"/>
        <v>11.72</v>
      </c>
      <c r="N63" s="39">
        <f t="shared" si="13"/>
        <v>-2972547</v>
      </c>
      <c r="O63" s="40">
        <f t="shared" si="14"/>
        <v>-4.43</v>
      </c>
      <c r="P63" s="42"/>
      <c r="Q63" s="63">
        <v>140</v>
      </c>
      <c r="R63" s="76">
        <v>150</v>
      </c>
      <c r="S63" s="63">
        <v>667</v>
      </c>
      <c r="T63" s="77">
        <v>685</v>
      </c>
      <c r="U63" s="66">
        <v>1179381</v>
      </c>
      <c r="V63" s="77">
        <v>1148506</v>
      </c>
      <c r="W63" s="42"/>
    </row>
    <row r="64" spans="1:22" ht="12.75">
      <c r="A64" s="112"/>
      <c r="B64" s="114"/>
      <c r="C64" s="83" t="s">
        <v>3</v>
      </c>
      <c r="D64" s="15">
        <v>2472</v>
      </c>
      <c r="E64" s="16">
        <f t="shared" si="15"/>
        <v>9.6</v>
      </c>
      <c r="F64" s="17">
        <f t="shared" si="9"/>
        <v>-76</v>
      </c>
      <c r="G64" s="18">
        <f t="shared" si="10"/>
        <v>-2.98</v>
      </c>
      <c r="H64" s="15">
        <v>14145</v>
      </c>
      <c r="I64" s="21">
        <f t="shared" si="16"/>
        <v>8.56</v>
      </c>
      <c r="J64" s="22">
        <f t="shared" si="11"/>
        <v>-124</v>
      </c>
      <c r="K64" s="23">
        <f t="shared" si="12"/>
        <v>-0.87</v>
      </c>
      <c r="L64" s="15">
        <v>33618324</v>
      </c>
      <c r="M64" s="67">
        <f t="shared" si="17"/>
        <v>6.14</v>
      </c>
      <c r="N64" s="22">
        <f t="shared" si="13"/>
        <v>-5603327</v>
      </c>
      <c r="O64" s="23">
        <f t="shared" si="14"/>
        <v>-14.29</v>
      </c>
      <c r="Q64" s="68">
        <v>4532</v>
      </c>
      <c r="R64" s="69">
        <v>4606</v>
      </c>
      <c r="S64" s="68">
        <v>26038</v>
      </c>
      <c r="T64" s="70">
        <v>25555</v>
      </c>
      <c r="U64" s="71">
        <v>64137138</v>
      </c>
      <c r="V64" s="70">
        <v>67109685</v>
      </c>
    </row>
    <row r="65" spans="1:22" ht="12.75">
      <c r="A65" s="112"/>
      <c r="B65" s="114"/>
      <c r="C65" s="83" t="s">
        <v>5</v>
      </c>
      <c r="D65" s="15">
        <v>1529</v>
      </c>
      <c r="E65" s="16">
        <f t="shared" si="15"/>
        <v>5.94</v>
      </c>
      <c r="F65" s="17">
        <f t="shared" si="9"/>
        <v>22</v>
      </c>
      <c r="G65" s="18">
        <f t="shared" si="10"/>
        <v>1.46</v>
      </c>
      <c r="H65" s="15">
        <v>9455</v>
      </c>
      <c r="I65" s="21">
        <f t="shared" si="16"/>
        <v>5.72</v>
      </c>
      <c r="J65" s="22">
        <f t="shared" si="11"/>
        <v>808</v>
      </c>
      <c r="K65" s="23">
        <f t="shared" si="12"/>
        <v>9.34</v>
      </c>
      <c r="L65" s="15">
        <v>25766125</v>
      </c>
      <c r="M65" s="67">
        <f t="shared" si="17"/>
        <v>4.71</v>
      </c>
      <c r="N65" s="22">
        <f t="shared" si="13"/>
        <v>2993363</v>
      </c>
      <c r="O65" s="23">
        <f t="shared" si="14"/>
        <v>13.14</v>
      </c>
      <c r="Q65" s="68">
        <v>2472</v>
      </c>
      <c r="R65" s="72">
        <v>2548</v>
      </c>
      <c r="S65" s="68">
        <v>14145</v>
      </c>
      <c r="T65" s="73">
        <v>14269</v>
      </c>
      <c r="U65" s="71">
        <v>33618324</v>
      </c>
      <c r="V65" s="73">
        <v>39221651</v>
      </c>
    </row>
    <row r="66" spans="1:22" ht="12.75">
      <c r="A66" s="112"/>
      <c r="B66" s="114"/>
      <c r="C66" s="83" t="s">
        <v>32</v>
      </c>
      <c r="D66" s="15">
        <v>353</v>
      </c>
      <c r="E66" s="16">
        <f t="shared" si="15"/>
        <v>1.37</v>
      </c>
      <c r="F66" s="17">
        <f t="shared" si="9"/>
        <v>-13</v>
      </c>
      <c r="G66" s="18">
        <f t="shared" si="10"/>
        <v>-3.55</v>
      </c>
      <c r="H66" s="15">
        <v>1588</v>
      </c>
      <c r="I66" s="21">
        <f t="shared" si="16"/>
        <v>0.96</v>
      </c>
      <c r="J66" s="22">
        <f t="shared" si="11"/>
        <v>-205</v>
      </c>
      <c r="K66" s="23">
        <f t="shared" si="12"/>
        <v>-11.43</v>
      </c>
      <c r="L66" s="15">
        <v>2849883</v>
      </c>
      <c r="M66" s="67">
        <f t="shared" si="17"/>
        <v>0.52</v>
      </c>
      <c r="N66" s="22">
        <f t="shared" si="13"/>
        <v>-463851</v>
      </c>
      <c r="O66" s="23">
        <f t="shared" si="14"/>
        <v>-14</v>
      </c>
      <c r="Q66" s="68">
        <v>1529</v>
      </c>
      <c r="R66" s="72">
        <v>1507</v>
      </c>
      <c r="S66" s="68">
        <v>9455</v>
      </c>
      <c r="T66" s="73">
        <v>8647</v>
      </c>
      <c r="U66" s="71">
        <v>25766125</v>
      </c>
      <c r="V66" s="73">
        <v>22772762</v>
      </c>
    </row>
    <row r="67" spans="1:22" ht="13.5" thickBot="1">
      <c r="A67" s="113"/>
      <c r="B67" s="117"/>
      <c r="C67" s="96" t="s">
        <v>33</v>
      </c>
      <c r="D67" s="24">
        <v>178</v>
      </c>
      <c r="E67" s="25">
        <f t="shared" si="15"/>
        <v>0.69</v>
      </c>
      <c r="F67" s="26">
        <f t="shared" si="9"/>
        <v>-7</v>
      </c>
      <c r="G67" s="27">
        <f t="shared" si="10"/>
        <v>-3.78</v>
      </c>
      <c r="H67" s="24">
        <v>850</v>
      </c>
      <c r="I67" s="28">
        <f t="shared" si="16"/>
        <v>0.51</v>
      </c>
      <c r="J67" s="29">
        <f t="shared" si="11"/>
        <v>4</v>
      </c>
      <c r="K67" s="30">
        <f t="shared" si="12"/>
        <v>0.47</v>
      </c>
      <c r="L67" s="24">
        <v>1902806</v>
      </c>
      <c r="M67" s="31">
        <f t="shared" si="17"/>
        <v>0.35</v>
      </c>
      <c r="N67" s="29">
        <f t="shared" si="13"/>
        <v>101268</v>
      </c>
      <c r="O67" s="30">
        <f t="shared" si="14"/>
        <v>5.62</v>
      </c>
      <c r="Q67" s="68">
        <v>353</v>
      </c>
      <c r="R67" s="72">
        <v>366</v>
      </c>
      <c r="S67" s="68">
        <v>1588</v>
      </c>
      <c r="T67" s="73">
        <v>1793</v>
      </c>
      <c r="U67" s="71">
        <v>2849883</v>
      </c>
      <c r="V67" s="73">
        <v>3313734</v>
      </c>
    </row>
    <row r="68" spans="17:22" ht="12.75">
      <c r="Q68" s="97">
        <v>178</v>
      </c>
      <c r="R68" s="98">
        <v>185</v>
      </c>
      <c r="S68" s="97">
        <v>850</v>
      </c>
      <c r="T68" s="99">
        <v>846</v>
      </c>
      <c r="U68" s="100">
        <v>1902806</v>
      </c>
      <c r="V68" s="99">
        <v>1801538</v>
      </c>
    </row>
  </sheetData>
  <mergeCells count="38">
    <mergeCell ref="A1:G1"/>
    <mergeCell ref="H1:O1"/>
    <mergeCell ref="B50:C50"/>
    <mergeCell ref="L3:L4"/>
    <mergeCell ref="M2:N2"/>
    <mergeCell ref="N3:O3"/>
    <mergeCell ref="M3:M4"/>
    <mergeCell ref="H3:H4"/>
    <mergeCell ref="F3:G3"/>
    <mergeCell ref="I3:I4"/>
    <mergeCell ref="I2:J2"/>
    <mergeCell ref="D3:D4"/>
    <mergeCell ref="E3:E4"/>
    <mergeCell ref="J3:K3"/>
    <mergeCell ref="E2:F2"/>
    <mergeCell ref="A2:A4"/>
    <mergeCell ref="B2:B4"/>
    <mergeCell ref="C2:C4"/>
    <mergeCell ref="A5:C5"/>
    <mergeCell ref="A6:A31"/>
    <mergeCell ref="B7:B14"/>
    <mergeCell ref="B15:B20"/>
    <mergeCell ref="B21:B26"/>
    <mergeCell ref="B27:B31"/>
    <mergeCell ref="B6:C6"/>
    <mergeCell ref="A32:A49"/>
    <mergeCell ref="B33:B39"/>
    <mergeCell ref="B40:B42"/>
    <mergeCell ref="B43:B49"/>
    <mergeCell ref="B32:C32"/>
    <mergeCell ref="A50:A67"/>
    <mergeCell ref="B51:B55"/>
    <mergeCell ref="B56:B62"/>
    <mergeCell ref="B63:B67"/>
    <mergeCell ref="Q3:V3"/>
    <mergeCell ref="Q4:R4"/>
    <mergeCell ref="S4:T4"/>
    <mergeCell ref="U4:V4"/>
  </mergeCells>
  <printOptions/>
  <pageMargins left="0.57" right="0.3937007874015748" top="0.7480314960629921" bottom="0.5118110236220472" header="0.5118110236220472" footer="0.3937007874015748"/>
  <pageSetup orientation="portrait" pageOrder="overThenDown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xpuser</cp:lastModifiedBy>
  <cp:lastPrinted>2006-02-07T01:30:11Z</cp:lastPrinted>
  <dcterms:created xsi:type="dcterms:W3CDTF">2003-10-28T01:58:32Z</dcterms:created>
  <dcterms:modified xsi:type="dcterms:W3CDTF">2006-03-02T00:59:36Z</dcterms:modified>
  <cp:category/>
  <cp:version/>
  <cp:contentType/>
  <cp:contentStatus/>
</cp:coreProperties>
</file>