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1"/>
  </bookViews>
  <sheets>
    <sheet name="第6表市町村面積" sheetId="1" r:id="rId1"/>
    <sheet name="第7表市町村蓄積" sheetId="2" r:id="rId2"/>
  </sheets>
  <definedNames>
    <definedName name="_xlnm.Print_Area" localSheetId="0">'第6表市町村面積'!$A$1:$N$42</definedName>
    <definedName name="_xlnm.Print_Area" localSheetId="1">'第7表市町村蓄積'!$A$1:$N$41</definedName>
    <definedName name="_xlnm.Print_Titles" localSheetId="0">'第6表市町村面積'!$A:$B</definedName>
    <definedName name="_xlnm.Print_Titles" localSheetId="1">'第7表市町村蓄積'!$A:$B</definedName>
  </definedNames>
  <calcPr fullCalcOnLoad="1"/>
</workbook>
</file>

<file path=xl/sharedStrings.xml><?xml version="1.0" encoding="utf-8"?>
<sst xmlns="http://schemas.openxmlformats.org/spreadsheetml/2006/main" count="326" uniqueCount="70">
  <si>
    <t>宇都宮市</t>
  </si>
  <si>
    <t>益子町</t>
  </si>
  <si>
    <t>茂木町</t>
  </si>
  <si>
    <t>市貝町</t>
  </si>
  <si>
    <t>芳賀町</t>
  </si>
  <si>
    <t>鹿沼市</t>
  </si>
  <si>
    <t>日光市</t>
  </si>
  <si>
    <t>矢板市</t>
  </si>
  <si>
    <t>塩谷町</t>
  </si>
  <si>
    <t>高根沢町</t>
  </si>
  <si>
    <t>大田原市</t>
  </si>
  <si>
    <t>那須町</t>
  </si>
  <si>
    <t>足利市</t>
  </si>
  <si>
    <t>佐野市</t>
  </si>
  <si>
    <t>栃木市</t>
  </si>
  <si>
    <t>小山市</t>
  </si>
  <si>
    <t>壬生町</t>
  </si>
  <si>
    <t>野木町</t>
  </si>
  <si>
    <t>第６表　　市町村別・人工林天然林別林野面積</t>
  </si>
  <si>
    <t>総　　　　　　　　　　　　　　　　数</t>
  </si>
  <si>
    <t>国　　　　　　　　　有　　　　　　　　　林</t>
  </si>
  <si>
    <t>民　　　　　　　　　有　　　　　　　　　林</t>
  </si>
  <si>
    <t>計</t>
  </si>
  <si>
    <t>人工林</t>
  </si>
  <si>
    <t>天然林</t>
  </si>
  <si>
    <t>その他</t>
  </si>
  <si>
    <t>さくら市</t>
  </si>
  <si>
    <t>那須塩原市</t>
  </si>
  <si>
    <t>那須烏山市</t>
  </si>
  <si>
    <t>那珂川町</t>
  </si>
  <si>
    <t>下野市</t>
  </si>
  <si>
    <t>第７表　　市町村別・人工林天然林別林野蓄積</t>
  </si>
  <si>
    <t>県西環境森林事務所</t>
  </si>
  <si>
    <t>県東環境森林事務所</t>
  </si>
  <si>
    <t>県北環境森林事務所</t>
  </si>
  <si>
    <t>県南環境森林事務所</t>
  </si>
  <si>
    <t>前ページからの続き　(単位：千㎥)</t>
  </si>
  <si>
    <t>真岡市</t>
  </si>
  <si>
    <t>上三川町</t>
  </si>
  <si>
    <t>矢板森林管理事務所</t>
  </si>
  <si>
    <t>-</t>
  </si>
  <si>
    <t>市町村名</t>
  </si>
  <si>
    <t>※数量はすべて単位未満を四捨五入しているので、個々の数字を合計しても総数に一致しない場合がある。</t>
  </si>
  <si>
    <t>※本表は、宮内庁、林野庁関東森林管理局管理分のみ計上した。</t>
  </si>
  <si>
    <t>※国有林において人工林･天然林別のデータがない場合は、「その他」に計上した。</t>
  </si>
  <si>
    <t>**合計**</t>
  </si>
  <si>
    <t>さくら市</t>
  </si>
  <si>
    <t>下野市</t>
  </si>
  <si>
    <t>那珂川町</t>
  </si>
  <si>
    <t>那須烏山市</t>
  </si>
  <si>
    <t>那須塩原市</t>
  </si>
  <si>
    <t>上三川町</t>
  </si>
  <si>
    <t>真岡市</t>
  </si>
  <si>
    <t>その他</t>
  </si>
  <si>
    <t>天然林</t>
  </si>
  <si>
    <t>人工林</t>
  </si>
  <si>
    <t>市町村CD</t>
  </si>
  <si>
    <t>第６表（民有林）</t>
  </si>
  <si>
    <t>前ページからの続き　(単位：ha)</t>
  </si>
  <si>
    <t>(単位：ha)</t>
  </si>
  <si>
    <t>その他</t>
  </si>
  <si>
    <t>天然林</t>
  </si>
  <si>
    <t>人工林</t>
  </si>
  <si>
    <t>第７表（民有林）蓄積</t>
  </si>
  <si>
    <t>(単位：千㎥)</t>
  </si>
  <si>
    <t>平成27（2015）年度</t>
  </si>
  <si>
    <t>平成28（2016）年度</t>
  </si>
  <si>
    <t>平成29（2017）年度</t>
  </si>
  <si>
    <t>平成30（2018）年度</t>
  </si>
  <si>
    <t>平成26（2014）年度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</si>
</sst>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\ ?/4"/>
    <numFmt numFmtId="179" formatCode="[&lt;=999]000;000\-00"/>
    <numFmt numFmtId="180" formatCode="[&lt;=99999999]####\-####;\(00\)\ ####\-####"/>
    <numFmt numFmtId="181" formatCode="&quot;△&quot;\ #,##0;&quot;▲&quot;\ #,##0"/>
    <numFmt numFmtId="182" formatCode="&quot;¥&quot;#,##0_);[Red]\(&quot;¥&quot;#,##0\)"/>
    <numFmt numFmtId="183" formatCode="#,##0.00\ [$$-C0C]_);[Red]\(#,##0.00\ [$$-C0C]\)"/>
    <numFmt numFmtId="184" formatCode="&quot;US$&quot;#,##0.00_);[Red]\(&quot;US$&quot;#,##0.00\)"/>
    <numFmt numFmtId="185" formatCode="[$CHF-1407]\ #,##0.00_);[Red]\([$CHF-1407]\ #,##0.00\)"/>
    <numFmt numFmtId="186" formatCode="#,##0.00000000000000000000_);[Red]\(#,##0.00000000000000000000\)"/>
    <numFmt numFmtId="187" formatCode="#,##0_);[Red]\(#,##0\)"/>
    <numFmt numFmtId="188" formatCode="0.00_);[Red]\(0.00\)"/>
    <numFmt numFmtId="189" formatCode="0.00_ ;[Red]\-0.00\ "/>
    <numFmt numFmtId="190" formatCode="mmm\-yyyy"/>
    <numFmt numFmtId="191" formatCode="#,##0_ ;[Red]\-#,##0\ "/>
    <numFmt numFmtId="192" formatCode="#,##0_ "/>
    <numFmt numFmtId="193" formatCode="#,##0.0_ "/>
    <numFmt numFmtId="194" formatCode="0.0%"/>
    <numFmt numFmtId="195" formatCode="0.0_ "/>
    <numFmt numFmtId="196" formatCode="#,##0.0_);[Red]\(#,##0.0\)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  <numFmt numFmtId="206" formatCode="#,##0.0;[Red]\-#,##0.0"/>
    <numFmt numFmtId="207" formatCode="#,##0.0000;[Red]\-#,##0.0000"/>
    <numFmt numFmtId="208" formatCode="#,##0.00000;[Red]\-#,##0.00000"/>
    <numFmt numFmtId="209" formatCode="#,##0.000_);[Red]\(#,##0.00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/>
    </xf>
    <xf numFmtId="187" fontId="21" fillId="0" borderId="12" xfId="49" applyNumberFormat="1" applyFont="1" applyFill="1" applyBorder="1" applyAlignment="1">
      <alignment horizontal="right" vertical="center"/>
    </xf>
    <xf numFmtId="187" fontId="21" fillId="0" borderId="12" xfId="49" applyNumberFormat="1" applyFont="1" applyFill="1" applyBorder="1" applyAlignment="1">
      <alignment vertical="center"/>
    </xf>
    <xf numFmtId="187" fontId="21" fillId="0" borderId="12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18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58" fontId="21" fillId="0" borderId="13" xfId="61" applyNumberFormat="1" applyFont="1" applyFill="1" applyBorder="1" applyAlignment="1">
      <alignment horizontal="center" vertical="center"/>
      <protection/>
    </xf>
    <xf numFmtId="0" fontId="21" fillId="0" borderId="14" xfId="61" applyFont="1" applyFill="1" applyBorder="1" applyAlignment="1">
      <alignment vertical="center"/>
      <protection/>
    </xf>
    <xf numFmtId="0" fontId="21" fillId="0" borderId="15" xfId="61" applyFont="1" applyFill="1" applyBorder="1" applyAlignment="1">
      <alignment vertical="center"/>
      <protection/>
    </xf>
    <xf numFmtId="0" fontId="21" fillId="0" borderId="16" xfId="61" applyFont="1" applyFill="1" applyBorder="1" applyAlignment="1">
      <alignment vertical="center"/>
      <protection/>
    </xf>
    <xf numFmtId="0" fontId="21" fillId="0" borderId="17" xfId="61" applyFont="1" applyFill="1" applyBorder="1" applyAlignment="1">
      <alignment vertical="center"/>
      <protection/>
    </xf>
    <xf numFmtId="187" fontId="21" fillId="0" borderId="12" xfId="0" applyNumberFormat="1" applyFont="1" applyFill="1" applyBorder="1" applyAlignment="1">
      <alignment horizontal="right" vertical="center"/>
    </xf>
    <xf numFmtId="0" fontId="21" fillId="0" borderId="18" xfId="61" applyFont="1" applyFill="1" applyBorder="1" applyAlignment="1">
      <alignment vertical="center"/>
      <protection/>
    </xf>
    <xf numFmtId="0" fontId="21" fillId="0" borderId="19" xfId="61" applyFont="1" applyFill="1" applyBorder="1" applyAlignment="1">
      <alignment vertical="center"/>
      <protection/>
    </xf>
    <xf numFmtId="0" fontId="21" fillId="0" borderId="20" xfId="61" applyFont="1" applyFill="1" applyBorder="1" applyAlignment="1">
      <alignment vertical="center"/>
      <protection/>
    </xf>
    <xf numFmtId="0" fontId="21" fillId="0" borderId="21" xfId="61" applyFont="1" applyFill="1" applyBorder="1" applyAlignment="1">
      <alignment vertical="center"/>
      <protection/>
    </xf>
    <xf numFmtId="0" fontId="21" fillId="0" borderId="22" xfId="61" applyFont="1" applyFill="1" applyBorder="1" applyAlignment="1">
      <alignment vertical="center"/>
      <protection/>
    </xf>
    <xf numFmtId="0" fontId="21" fillId="0" borderId="23" xfId="61" applyFont="1" applyFill="1" applyBorder="1" applyAlignment="1">
      <alignment vertical="center"/>
      <protection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21" fillId="0" borderId="24" xfId="61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2" fillId="0" borderId="0" xfId="0" applyFont="1" applyFill="1" applyAlignment="1">
      <alignment horizontal="right" vertical="center"/>
    </xf>
    <xf numFmtId="0" fontId="21" fillId="0" borderId="25" xfId="0" applyFont="1" applyFill="1" applyBorder="1" applyAlignment="1">
      <alignment vertical="center"/>
    </xf>
    <xf numFmtId="187" fontId="21" fillId="0" borderId="19" xfId="49" applyNumberFormat="1" applyFont="1" applyFill="1" applyBorder="1" applyAlignment="1">
      <alignment horizontal="right" vertical="center"/>
    </xf>
    <xf numFmtId="187" fontId="21" fillId="0" borderId="19" xfId="0" applyNumberFormat="1" applyFont="1" applyFill="1" applyBorder="1" applyAlignment="1">
      <alignment vertical="center"/>
    </xf>
    <xf numFmtId="0" fontId="28" fillId="0" borderId="0" xfId="61" applyFont="1" applyFill="1" applyAlignment="1">
      <alignment vertical="top" wrapText="1"/>
      <protection/>
    </xf>
    <xf numFmtId="187" fontId="22" fillId="0" borderId="0" xfId="0" applyNumberFormat="1" applyFont="1" applyFill="1" applyAlignment="1">
      <alignment/>
    </xf>
    <xf numFmtId="187" fontId="21" fillId="0" borderId="0" xfId="0" applyNumberFormat="1" applyFont="1" applyFill="1" applyAlignment="1">
      <alignment vertical="center"/>
    </xf>
    <xf numFmtId="187" fontId="21" fillId="0" borderId="13" xfId="49" applyNumberFormat="1" applyFont="1" applyFill="1" applyBorder="1" applyAlignment="1">
      <alignment horizontal="right" vertical="center"/>
    </xf>
    <xf numFmtId="187" fontId="21" fillId="0" borderId="11" xfId="49" applyNumberFormat="1" applyFont="1" applyFill="1" applyBorder="1" applyAlignment="1">
      <alignment horizontal="right" vertical="center"/>
    </xf>
    <xf numFmtId="187" fontId="21" fillId="0" borderId="26" xfId="0" applyNumberFormat="1" applyFont="1" applyFill="1" applyBorder="1" applyAlignment="1">
      <alignment vertical="center"/>
    </xf>
    <xf numFmtId="187" fontId="21" fillId="0" borderId="27" xfId="49" applyNumberFormat="1" applyFont="1" applyFill="1" applyBorder="1" applyAlignment="1">
      <alignment horizontal="right" vertical="center"/>
    </xf>
    <xf numFmtId="187" fontId="21" fillId="0" borderId="13" xfId="49" applyNumberFormat="1" applyFont="1" applyFill="1" applyBorder="1" applyAlignment="1">
      <alignment vertical="center"/>
    </xf>
    <xf numFmtId="187" fontId="21" fillId="0" borderId="28" xfId="49" applyNumberFormat="1" applyFont="1" applyFill="1" applyBorder="1" applyAlignment="1">
      <alignment horizontal="right" vertical="center"/>
    </xf>
    <xf numFmtId="187" fontId="21" fillId="0" borderId="11" xfId="49" applyNumberFormat="1" applyFont="1" applyFill="1" applyBorder="1" applyAlignment="1">
      <alignment vertical="center"/>
    </xf>
    <xf numFmtId="187" fontId="21" fillId="0" borderId="11" xfId="0" applyNumberFormat="1" applyFont="1" applyFill="1" applyBorder="1" applyAlignment="1">
      <alignment vertical="center"/>
    </xf>
    <xf numFmtId="187" fontId="21" fillId="0" borderId="11" xfId="0" applyNumberFormat="1" applyFont="1" applyFill="1" applyBorder="1" applyAlignment="1">
      <alignment horizontal="right" vertical="center"/>
    </xf>
    <xf numFmtId="187" fontId="21" fillId="0" borderId="19" xfId="49" applyNumberFormat="1" applyFont="1" applyFill="1" applyBorder="1" applyAlignment="1">
      <alignment vertical="center"/>
    </xf>
    <xf numFmtId="187" fontId="21" fillId="0" borderId="13" xfId="0" applyNumberFormat="1" applyFont="1" applyFill="1" applyBorder="1" applyAlignment="1">
      <alignment horizontal="right" vertical="center"/>
    </xf>
    <xf numFmtId="187" fontId="21" fillId="0" borderId="26" xfId="0" applyNumberFormat="1" applyFont="1" applyFill="1" applyBorder="1" applyAlignment="1">
      <alignment horizontal="right" vertical="center"/>
    </xf>
    <xf numFmtId="187" fontId="21" fillId="0" borderId="13" xfId="0" applyNumberFormat="1" applyFont="1" applyFill="1" applyBorder="1" applyAlignment="1">
      <alignment vertical="center"/>
    </xf>
    <xf numFmtId="187" fontId="21" fillId="0" borderId="24" xfId="49" applyNumberFormat="1" applyFont="1" applyFill="1" applyBorder="1" applyAlignment="1">
      <alignment horizontal="right" vertical="center"/>
    </xf>
    <xf numFmtId="187" fontId="21" fillId="0" borderId="21" xfId="49" applyNumberFormat="1" applyFont="1" applyFill="1" applyBorder="1" applyAlignment="1">
      <alignment horizontal="right" vertical="center"/>
    </xf>
    <xf numFmtId="187" fontId="21" fillId="0" borderId="26" xfId="49" applyNumberFormat="1" applyFont="1" applyFill="1" applyBorder="1" applyAlignment="1">
      <alignment horizontal="right" vertical="center"/>
    </xf>
    <xf numFmtId="187" fontId="21" fillId="0" borderId="28" xfId="49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8" fillId="0" borderId="25" xfId="61" applyFont="1" applyFill="1" applyBorder="1" applyAlignment="1">
      <alignment horizontal="left" vertical="top" wrapText="1"/>
      <protection/>
    </xf>
    <xf numFmtId="0" fontId="28" fillId="0" borderId="0" xfId="61" applyFont="1" applyFill="1" applyAlignment="1">
      <alignment horizontal="left" vertical="top" wrapText="1"/>
      <protection/>
    </xf>
    <xf numFmtId="0" fontId="27" fillId="0" borderId="25" xfId="0" applyFont="1" applyFill="1" applyBorder="1" applyAlignment="1">
      <alignment horizontal="left" vertical="top" wrapText="1"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58" fontId="21" fillId="0" borderId="14" xfId="0" applyNumberFormat="1" applyFont="1" applyFill="1" applyBorder="1" applyAlignment="1">
      <alignment horizontal="center" vertical="center"/>
    </xf>
    <xf numFmtId="58" fontId="21" fillId="0" borderId="15" xfId="0" applyNumberFormat="1" applyFont="1" applyFill="1" applyBorder="1" applyAlignment="1">
      <alignment horizontal="center" vertical="center"/>
    </xf>
    <xf numFmtId="58" fontId="21" fillId="0" borderId="21" xfId="0" applyNumberFormat="1" applyFont="1" applyFill="1" applyBorder="1" applyAlignment="1">
      <alignment horizontal="center" vertical="center"/>
    </xf>
    <xf numFmtId="58" fontId="21" fillId="0" borderId="23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58" fontId="21" fillId="0" borderId="30" xfId="0" applyNumberFormat="1" applyFont="1" applyFill="1" applyBorder="1" applyAlignment="1">
      <alignment horizontal="center" vertical="center"/>
    </xf>
    <xf numFmtId="58" fontId="21" fillId="0" borderId="31" xfId="0" applyNumberFormat="1" applyFont="1" applyFill="1" applyBorder="1" applyAlignment="1">
      <alignment horizontal="center" vertical="center"/>
    </xf>
    <xf numFmtId="58" fontId="21" fillId="0" borderId="18" xfId="0" applyNumberFormat="1" applyFont="1" applyFill="1" applyBorder="1" applyAlignment="1">
      <alignment horizontal="center" vertical="center"/>
    </xf>
    <xf numFmtId="58" fontId="21" fillId="0" borderId="20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0第４表　市町村別・所有林野面積○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4"/>
  <sheetViews>
    <sheetView view="pageBreakPreview" zoomScaleSheetLayoutView="100" workbookViewId="0" topLeftCell="A1">
      <selection activeCell="A5" sqref="A5:B9"/>
    </sheetView>
  </sheetViews>
  <sheetFormatPr defaultColWidth="9.00390625" defaultRowHeight="13.5"/>
  <cols>
    <col min="1" max="1" width="3.25390625" style="3" customWidth="1"/>
    <col min="2" max="2" width="18.625" style="8" customWidth="1"/>
    <col min="3" max="14" width="13.625" style="3" customWidth="1"/>
    <col min="15" max="16384" width="9.00390625" style="3" customWidth="1"/>
  </cols>
  <sheetData>
    <row r="1" spans="1:14" ht="18.75" customHeight="1">
      <c r="A1" s="13"/>
      <c r="C1" s="32" t="s">
        <v>18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6.5" customHeight="1">
      <c r="A2" s="1"/>
      <c r="B2" s="15"/>
      <c r="C2" s="12"/>
      <c r="D2" s="2"/>
      <c r="E2" s="2"/>
      <c r="F2" s="34" t="s">
        <v>59</v>
      </c>
      <c r="G2" s="35"/>
      <c r="H2" s="35"/>
      <c r="I2" s="35"/>
      <c r="J2" s="34" t="s">
        <v>58</v>
      </c>
      <c r="K2" s="35"/>
      <c r="L2" s="35"/>
      <c r="M2" s="35"/>
      <c r="N2" s="34" t="s">
        <v>58</v>
      </c>
    </row>
    <row r="3" spans="1:14" ht="16.5" customHeight="1">
      <c r="A3" s="72" t="s">
        <v>41</v>
      </c>
      <c r="B3" s="72"/>
      <c r="C3" s="60" t="s">
        <v>19</v>
      </c>
      <c r="D3" s="61"/>
      <c r="E3" s="61"/>
      <c r="F3" s="62"/>
      <c r="G3" s="60" t="s">
        <v>20</v>
      </c>
      <c r="H3" s="61"/>
      <c r="I3" s="61"/>
      <c r="J3" s="62"/>
      <c r="K3" s="60" t="s">
        <v>21</v>
      </c>
      <c r="L3" s="61"/>
      <c r="M3" s="61"/>
      <c r="N3" s="62"/>
    </row>
    <row r="4" spans="1:14" ht="16.5" customHeight="1" thickBot="1">
      <c r="A4" s="73"/>
      <c r="B4" s="73"/>
      <c r="C4" s="4" t="s">
        <v>22</v>
      </c>
      <c r="D4" s="4" t="s">
        <v>23</v>
      </c>
      <c r="E4" s="4" t="s">
        <v>24</v>
      </c>
      <c r="F4" s="4" t="s">
        <v>25</v>
      </c>
      <c r="G4" s="4" t="s">
        <v>22</v>
      </c>
      <c r="H4" s="4" t="s">
        <v>23</v>
      </c>
      <c r="I4" s="4" t="s">
        <v>24</v>
      </c>
      <c r="J4" s="4" t="s">
        <v>25</v>
      </c>
      <c r="K4" s="4" t="s">
        <v>22</v>
      </c>
      <c r="L4" s="4" t="s">
        <v>23</v>
      </c>
      <c r="M4" s="4" t="s">
        <v>24</v>
      </c>
      <c r="N4" s="4" t="s">
        <v>25</v>
      </c>
    </row>
    <row r="5" spans="1:14" ht="16.5" customHeight="1" thickTop="1">
      <c r="A5" s="70" t="s">
        <v>69</v>
      </c>
      <c r="B5" s="71"/>
      <c r="C5" s="38">
        <v>348707</v>
      </c>
      <c r="D5" s="38">
        <v>155433</v>
      </c>
      <c r="E5" s="38">
        <v>179292</v>
      </c>
      <c r="F5" s="38">
        <v>13982</v>
      </c>
      <c r="G5" s="39">
        <v>127779</v>
      </c>
      <c r="H5" s="39">
        <v>32876</v>
      </c>
      <c r="I5" s="39">
        <v>86591</v>
      </c>
      <c r="J5" s="39">
        <v>8312</v>
      </c>
      <c r="K5" s="7">
        <v>220928</v>
      </c>
      <c r="L5" s="7">
        <v>122558</v>
      </c>
      <c r="M5" s="7">
        <v>92701</v>
      </c>
      <c r="N5" s="7">
        <v>5670</v>
      </c>
    </row>
    <row r="6" spans="1:14" ht="16.5" customHeight="1">
      <c r="A6" s="76" t="s">
        <v>65</v>
      </c>
      <c r="B6" s="77"/>
      <c r="C6" s="5">
        <v>348617</v>
      </c>
      <c r="D6" s="5">
        <v>155392</v>
      </c>
      <c r="E6" s="5">
        <v>179126</v>
      </c>
      <c r="F6" s="5">
        <v>14100</v>
      </c>
      <c r="G6" s="7">
        <v>127779</v>
      </c>
      <c r="H6" s="7">
        <v>32876</v>
      </c>
      <c r="I6" s="7">
        <v>86591</v>
      </c>
      <c r="J6" s="7">
        <v>8312</v>
      </c>
      <c r="K6" s="39">
        <v>220848</v>
      </c>
      <c r="L6" s="39">
        <v>122662</v>
      </c>
      <c r="M6" s="39">
        <v>92529</v>
      </c>
      <c r="N6" s="39">
        <v>5656</v>
      </c>
    </row>
    <row r="7" spans="1:14" ht="16.5" customHeight="1">
      <c r="A7" s="68" t="s">
        <v>66</v>
      </c>
      <c r="B7" s="69"/>
      <c r="C7" s="5">
        <v>348301</v>
      </c>
      <c r="D7" s="5">
        <v>155281</v>
      </c>
      <c r="E7" s="5">
        <v>179040</v>
      </c>
      <c r="F7" s="5">
        <v>13981</v>
      </c>
      <c r="G7" s="7">
        <v>127769</v>
      </c>
      <c r="H7" s="7">
        <v>32730</v>
      </c>
      <c r="I7" s="7">
        <v>86596</v>
      </c>
      <c r="J7" s="7">
        <v>8444</v>
      </c>
      <c r="K7" s="7">
        <v>220532</v>
      </c>
      <c r="L7" s="7">
        <v>122611</v>
      </c>
      <c r="M7" s="7">
        <v>92416</v>
      </c>
      <c r="N7" s="7">
        <v>5504</v>
      </c>
    </row>
    <row r="8" spans="1:14" s="16" customFormat="1" ht="16.5" customHeight="1">
      <c r="A8" s="68" t="s">
        <v>67</v>
      </c>
      <c r="B8" s="69"/>
      <c r="C8" s="43">
        <v>348240</v>
      </c>
      <c r="D8" s="43">
        <v>155256</v>
      </c>
      <c r="E8" s="43">
        <v>179008</v>
      </c>
      <c r="F8" s="43">
        <v>13976</v>
      </c>
      <c r="G8" s="7">
        <v>127768</v>
      </c>
      <c r="H8" s="7">
        <v>32670</v>
      </c>
      <c r="I8" s="7">
        <v>86623</v>
      </c>
      <c r="J8" s="7">
        <v>8475</v>
      </c>
      <c r="K8" s="7">
        <v>220473</v>
      </c>
      <c r="L8" s="7">
        <v>122586</v>
      </c>
      <c r="M8" s="7">
        <v>92385</v>
      </c>
      <c r="N8" s="7">
        <v>5501</v>
      </c>
    </row>
    <row r="9" spans="1:16" s="16" customFormat="1" ht="16.5" customHeight="1" thickBot="1">
      <c r="A9" s="78" t="s">
        <v>68</v>
      </c>
      <c r="B9" s="79"/>
      <c r="C9" s="44">
        <v>348127</v>
      </c>
      <c r="D9" s="44">
        <v>154295</v>
      </c>
      <c r="E9" s="44">
        <v>179743</v>
      </c>
      <c r="F9" s="44">
        <v>14089</v>
      </c>
      <c r="G9" s="45">
        <v>127747</v>
      </c>
      <c r="H9" s="45">
        <v>31723</v>
      </c>
      <c r="I9" s="45">
        <v>87449</v>
      </c>
      <c r="J9" s="45">
        <v>8575</v>
      </c>
      <c r="K9" s="46">
        <v>220380</v>
      </c>
      <c r="L9" s="46">
        <v>122572</v>
      </c>
      <c r="M9" s="46">
        <v>92294</v>
      </c>
      <c r="N9" s="46">
        <v>5514</v>
      </c>
      <c r="P9" s="16" t="s">
        <v>57</v>
      </c>
    </row>
    <row r="10" spans="1:21" s="16" customFormat="1" ht="16.5" customHeight="1" thickTop="1">
      <c r="A10" s="31" t="s">
        <v>32</v>
      </c>
      <c r="B10" s="17"/>
      <c r="C10" s="47">
        <f>G10+K10</f>
        <v>158897</v>
      </c>
      <c r="D10" s="47">
        <f>H10+L10</f>
        <v>64627</v>
      </c>
      <c r="E10" s="47">
        <f>I10+M10</f>
        <v>86845</v>
      </c>
      <c r="F10" s="47">
        <f>J10+N10</f>
        <v>7426</v>
      </c>
      <c r="G10" s="47">
        <v>81879</v>
      </c>
      <c r="H10" s="47">
        <v>16486</v>
      </c>
      <c r="I10" s="47">
        <v>59992</v>
      </c>
      <c r="J10" s="47">
        <v>5401</v>
      </c>
      <c r="K10" s="48">
        <f>SUM(K11:K12)</f>
        <v>77018</v>
      </c>
      <c r="L10" s="48">
        <f>SUM(L11:L12)</f>
        <v>48141</v>
      </c>
      <c r="M10" s="48">
        <f>SUM(M11:M12)</f>
        <v>26853</v>
      </c>
      <c r="N10" s="48">
        <f>SUM(N11:N12)</f>
        <v>2025</v>
      </c>
      <c r="Q10" s="16" t="s">
        <v>56</v>
      </c>
      <c r="R10" s="16" t="s">
        <v>45</v>
      </c>
      <c r="S10" s="16" t="s">
        <v>55</v>
      </c>
      <c r="T10" s="16" t="s">
        <v>54</v>
      </c>
      <c r="U10" s="16" t="s">
        <v>53</v>
      </c>
    </row>
    <row r="11" spans="1:21" s="16" customFormat="1" ht="16.5" customHeight="1">
      <c r="A11" s="18"/>
      <c r="B11" s="19" t="s">
        <v>5</v>
      </c>
      <c r="C11" s="6">
        <f aca="true" t="shared" si="0" ref="C11:C39">G11+K11</f>
        <v>33655</v>
      </c>
      <c r="D11" s="6">
        <f aca="true" t="shared" si="1" ref="D11:D39">H11+L11</f>
        <v>25443</v>
      </c>
      <c r="E11" s="6">
        <f aca="true" t="shared" si="2" ref="E11:E39">I11+M11</f>
        <v>7631</v>
      </c>
      <c r="F11" s="6">
        <f aca="true" t="shared" si="3" ref="F11:F38">J11+N11</f>
        <v>581</v>
      </c>
      <c r="G11" s="5">
        <v>1672</v>
      </c>
      <c r="H11" s="7">
        <v>1030</v>
      </c>
      <c r="I11" s="7">
        <v>556</v>
      </c>
      <c r="J11" s="7">
        <v>85</v>
      </c>
      <c r="K11" s="5">
        <f aca="true" t="shared" si="4" ref="K11:N12">R11</f>
        <v>31983</v>
      </c>
      <c r="L11" s="5">
        <f t="shared" si="4"/>
        <v>24413</v>
      </c>
      <c r="M11" s="5">
        <f t="shared" si="4"/>
        <v>7075</v>
      </c>
      <c r="N11" s="5">
        <f t="shared" si="4"/>
        <v>496</v>
      </c>
      <c r="P11" s="16">
        <v>1</v>
      </c>
      <c r="Q11" s="16" t="s">
        <v>5</v>
      </c>
      <c r="R11" s="16">
        <v>31983</v>
      </c>
      <c r="S11" s="16">
        <v>24413</v>
      </c>
      <c r="T11" s="16">
        <v>7075</v>
      </c>
      <c r="U11" s="16">
        <v>496</v>
      </c>
    </row>
    <row r="12" spans="1:21" s="16" customFormat="1" ht="16.5" customHeight="1" thickBot="1">
      <c r="A12" s="23"/>
      <c r="B12" s="25" t="s">
        <v>6</v>
      </c>
      <c r="C12" s="49">
        <f t="shared" si="0"/>
        <v>125243</v>
      </c>
      <c r="D12" s="49">
        <f t="shared" si="1"/>
        <v>39184</v>
      </c>
      <c r="E12" s="49">
        <f t="shared" si="2"/>
        <v>79214</v>
      </c>
      <c r="F12" s="49">
        <f t="shared" si="3"/>
        <v>6845</v>
      </c>
      <c r="G12" s="44">
        <v>80208</v>
      </c>
      <c r="H12" s="50">
        <v>15456</v>
      </c>
      <c r="I12" s="50">
        <v>59436</v>
      </c>
      <c r="J12" s="51">
        <v>5316</v>
      </c>
      <c r="K12" s="44">
        <f t="shared" si="4"/>
        <v>45035</v>
      </c>
      <c r="L12" s="44">
        <f t="shared" si="4"/>
        <v>23728</v>
      </c>
      <c r="M12" s="44">
        <f t="shared" si="4"/>
        <v>19778</v>
      </c>
      <c r="N12" s="44">
        <f t="shared" si="4"/>
        <v>1529</v>
      </c>
      <c r="P12" s="16">
        <v>2</v>
      </c>
      <c r="Q12" s="16" t="s">
        <v>6</v>
      </c>
      <c r="R12" s="16">
        <v>45035</v>
      </c>
      <c r="S12" s="16">
        <v>23728</v>
      </c>
      <c r="T12" s="16">
        <v>19778</v>
      </c>
      <c r="U12" s="16">
        <v>1529</v>
      </c>
    </row>
    <row r="13" spans="1:21" s="16" customFormat="1" ht="16.5" customHeight="1" thickTop="1">
      <c r="A13" s="24" t="s">
        <v>33</v>
      </c>
      <c r="B13" s="24"/>
      <c r="C13" s="52">
        <f t="shared" si="0"/>
        <v>27708</v>
      </c>
      <c r="D13" s="52">
        <f t="shared" si="1"/>
        <v>11531</v>
      </c>
      <c r="E13" s="52">
        <f t="shared" si="2"/>
        <v>15537</v>
      </c>
      <c r="F13" s="52">
        <f t="shared" si="3"/>
        <v>642</v>
      </c>
      <c r="G13" s="43">
        <v>1806</v>
      </c>
      <c r="H13" s="43">
        <v>989</v>
      </c>
      <c r="I13" s="43">
        <v>690</v>
      </c>
      <c r="J13" s="43">
        <v>128</v>
      </c>
      <c r="K13" s="38">
        <f>SUM(K14:K20)</f>
        <v>25902</v>
      </c>
      <c r="L13" s="38">
        <f>SUM(L14:L20)</f>
        <v>10542</v>
      </c>
      <c r="M13" s="38">
        <f>SUM(M14:M20)</f>
        <v>14847</v>
      </c>
      <c r="N13" s="38">
        <f>SUM(N14:N20)</f>
        <v>514</v>
      </c>
      <c r="P13" s="16">
        <v>3</v>
      </c>
      <c r="Q13" s="16" t="s">
        <v>0</v>
      </c>
      <c r="R13" s="16">
        <v>7591</v>
      </c>
      <c r="S13" s="16">
        <v>4651</v>
      </c>
      <c r="T13" s="16">
        <v>2755</v>
      </c>
      <c r="U13" s="16">
        <v>185</v>
      </c>
    </row>
    <row r="14" spans="1:21" s="16" customFormat="1" ht="16.5" customHeight="1">
      <c r="A14" s="18"/>
      <c r="B14" s="19" t="s">
        <v>0</v>
      </c>
      <c r="C14" s="6">
        <f t="shared" si="0"/>
        <v>8088</v>
      </c>
      <c r="D14" s="6">
        <f t="shared" si="1"/>
        <v>5023</v>
      </c>
      <c r="E14" s="6">
        <f t="shared" si="2"/>
        <v>2791</v>
      </c>
      <c r="F14" s="6">
        <f t="shared" si="3"/>
        <v>274</v>
      </c>
      <c r="G14" s="5">
        <v>497</v>
      </c>
      <c r="H14" s="22">
        <v>372</v>
      </c>
      <c r="I14" s="22">
        <v>36</v>
      </c>
      <c r="J14" s="22">
        <v>89</v>
      </c>
      <c r="K14" s="5">
        <f aca="true" t="shared" si="5" ref="K14:N20">R13</f>
        <v>7591</v>
      </c>
      <c r="L14" s="5">
        <f t="shared" si="5"/>
        <v>4651</v>
      </c>
      <c r="M14" s="5">
        <f t="shared" si="5"/>
        <v>2755</v>
      </c>
      <c r="N14" s="5">
        <f t="shared" si="5"/>
        <v>185</v>
      </c>
      <c r="P14" s="16">
        <v>4</v>
      </c>
      <c r="Q14" s="16" t="s">
        <v>52</v>
      </c>
      <c r="R14" s="16">
        <v>1424</v>
      </c>
      <c r="S14" s="16">
        <v>244</v>
      </c>
      <c r="T14" s="16">
        <v>1109</v>
      </c>
      <c r="U14" s="16">
        <v>71</v>
      </c>
    </row>
    <row r="15" spans="1:21" s="16" customFormat="1" ht="16.5" customHeight="1">
      <c r="A15" s="18"/>
      <c r="B15" s="19" t="s">
        <v>37</v>
      </c>
      <c r="C15" s="6">
        <f t="shared" si="0"/>
        <v>1424</v>
      </c>
      <c r="D15" s="6">
        <f>L15</f>
        <v>244</v>
      </c>
      <c r="E15" s="6">
        <f>M15</f>
        <v>1109</v>
      </c>
      <c r="F15" s="6">
        <f t="shared" si="3"/>
        <v>71</v>
      </c>
      <c r="G15" s="5">
        <v>0</v>
      </c>
      <c r="H15" s="22" t="s">
        <v>40</v>
      </c>
      <c r="I15" s="22" t="s">
        <v>40</v>
      </c>
      <c r="J15" s="22">
        <v>0</v>
      </c>
      <c r="K15" s="5">
        <f t="shared" si="5"/>
        <v>1424</v>
      </c>
      <c r="L15" s="5">
        <f t="shared" si="5"/>
        <v>244</v>
      </c>
      <c r="M15" s="5">
        <f t="shared" si="5"/>
        <v>1109</v>
      </c>
      <c r="N15" s="5">
        <f t="shared" si="5"/>
        <v>71</v>
      </c>
      <c r="P15" s="16">
        <v>5</v>
      </c>
      <c r="Q15" s="16" t="s">
        <v>51</v>
      </c>
      <c r="R15" s="16">
        <v>145</v>
      </c>
      <c r="S15" s="16">
        <v>13</v>
      </c>
      <c r="T15" s="16">
        <v>128</v>
      </c>
      <c r="U15" s="16">
        <v>4</v>
      </c>
    </row>
    <row r="16" spans="1:21" s="16" customFormat="1" ht="16.5" customHeight="1">
      <c r="A16" s="18"/>
      <c r="B16" s="19" t="s">
        <v>38</v>
      </c>
      <c r="C16" s="6">
        <f t="shared" si="0"/>
        <v>145</v>
      </c>
      <c r="D16" s="6">
        <f>L16</f>
        <v>13</v>
      </c>
      <c r="E16" s="6">
        <f>M16</f>
        <v>128</v>
      </c>
      <c r="F16" s="6">
        <f t="shared" si="3"/>
        <v>4</v>
      </c>
      <c r="G16" s="5">
        <v>0</v>
      </c>
      <c r="H16" s="22" t="s">
        <v>40</v>
      </c>
      <c r="I16" s="22" t="s">
        <v>40</v>
      </c>
      <c r="J16" s="22">
        <v>0</v>
      </c>
      <c r="K16" s="5">
        <f t="shared" si="5"/>
        <v>145</v>
      </c>
      <c r="L16" s="5">
        <f t="shared" si="5"/>
        <v>13</v>
      </c>
      <c r="M16" s="5">
        <f t="shared" si="5"/>
        <v>128</v>
      </c>
      <c r="N16" s="5">
        <f t="shared" si="5"/>
        <v>4</v>
      </c>
      <c r="P16" s="16">
        <v>6</v>
      </c>
      <c r="Q16" s="16" t="s">
        <v>1</v>
      </c>
      <c r="R16" s="16">
        <v>2595</v>
      </c>
      <c r="S16" s="16">
        <v>831</v>
      </c>
      <c r="T16" s="16">
        <v>1705</v>
      </c>
      <c r="U16" s="16">
        <v>60</v>
      </c>
    </row>
    <row r="17" spans="1:21" s="16" customFormat="1" ht="16.5" customHeight="1">
      <c r="A17" s="18"/>
      <c r="B17" s="19" t="s">
        <v>1</v>
      </c>
      <c r="C17" s="6">
        <f t="shared" si="0"/>
        <v>3904</v>
      </c>
      <c r="D17" s="6">
        <f t="shared" si="1"/>
        <v>1448</v>
      </c>
      <c r="E17" s="6">
        <f t="shared" si="2"/>
        <v>2358</v>
      </c>
      <c r="F17" s="6">
        <f t="shared" si="3"/>
        <v>99</v>
      </c>
      <c r="G17" s="5">
        <v>1309</v>
      </c>
      <c r="H17" s="53">
        <v>617</v>
      </c>
      <c r="I17" s="53">
        <v>653</v>
      </c>
      <c r="J17" s="53">
        <v>39</v>
      </c>
      <c r="K17" s="5">
        <f t="shared" si="5"/>
        <v>2595</v>
      </c>
      <c r="L17" s="5">
        <f t="shared" si="5"/>
        <v>831</v>
      </c>
      <c r="M17" s="5">
        <f t="shared" si="5"/>
        <v>1705</v>
      </c>
      <c r="N17" s="5">
        <f t="shared" si="5"/>
        <v>60</v>
      </c>
      <c r="P17" s="16">
        <v>7</v>
      </c>
      <c r="Q17" s="16" t="s">
        <v>2</v>
      </c>
      <c r="R17" s="16">
        <v>11066</v>
      </c>
      <c r="S17" s="16">
        <v>4167</v>
      </c>
      <c r="T17" s="16">
        <v>6813</v>
      </c>
      <c r="U17" s="16">
        <v>86</v>
      </c>
    </row>
    <row r="18" spans="1:21" s="16" customFormat="1" ht="16.5" customHeight="1">
      <c r="A18" s="18"/>
      <c r="B18" s="19" t="s">
        <v>2</v>
      </c>
      <c r="C18" s="6">
        <f t="shared" si="0"/>
        <v>11066</v>
      </c>
      <c r="D18" s="6">
        <f aca="true" t="shared" si="6" ref="D18:E20">L18</f>
        <v>4167</v>
      </c>
      <c r="E18" s="6">
        <f t="shared" si="6"/>
        <v>6813</v>
      </c>
      <c r="F18" s="6">
        <f t="shared" si="3"/>
        <v>86</v>
      </c>
      <c r="G18" s="5">
        <v>0</v>
      </c>
      <c r="H18" s="22" t="s">
        <v>40</v>
      </c>
      <c r="I18" s="22" t="s">
        <v>40</v>
      </c>
      <c r="J18" s="22">
        <v>0</v>
      </c>
      <c r="K18" s="5">
        <f t="shared" si="5"/>
        <v>11066</v>
      </c>
      <c r="L18" s="5">
        <f t="shared" si="5"/>
        <v>4167</v>
      </c>
      <c r="M18" s="5">
        <f t="shared" si="5"/>
        <v>6813</v>
      </c>
      <c r="N18" s="5">
        <f t="shared" si="5"/>
        <v>86</v>
      </c>
      <c r="P18" s="16">
        <v>8</v>
      </c>
      <c r="Q18" s="16" t="s">
        <v>3</v>
      </c>
      <c r="R18" s="16">
        <v>2378</v>
      </c>
      <c r="S18" s="16">
        <v>486</v>
      </c>
      <c r="T18" s="16">
        <v>1825</v>
      </c>
      <c r="U18" s="16">
        <v>68</v>
      </c>
    </row>
    <row r="19" spans="1:21" s="16" customFormat="1" ht="16.5" customHeight="1">
      <c r="A19" s="18"/>
      <c r="B19" s="19" t="s">
        <v>3</v>
      </c>
      <c r="C19" s="6">
        <f t="shared" si="0"/>
        <v>2378</v>
      </c>
      <c r="D19" s="6">
        <f t="shared" si="6"/>
        <v>486</v>
      </c>
      <c r="E19" s="6">
        <f t="shared" si="6"/>
        <v>1825</v>
      </c>
      <c r="F19" s="6">
        <f t="shared" si="3"/>
        <v>68</v>
      </c>
      <c r="G19" s="5">
        <v>0</v>
      </c>
      <c r="H19" s="22" t="s">
        <v>40</v>
      </c>
      <c r="I19" s="22" t="s">
        <v>40</v>
      </c>
      <c r="J19" s="22">
        <v>0</v>
      </c>
      <c r="K19" s="5">
        <f t="shared" si="5"/>
        <v>2378</v>
      </c>
      <c r="L19" s="5">
        <f t="shared" si="5"/>
        <v>486</v>
      </c>
      <c r="M19" s="5">
        <f t="shared" si="5"/>
        <v>1825</v>
      </c>
      <c r="N19" s="5">
        <f t="shared" si="5"/>
        <v>68</v>
      </c>
      <c r="P19" s="16">
        <v>9</v>
      </c>
      <c r="Q19" s="16" t="s">
        <v>4</v>
      </c>
      <c r="R19" s="16">
        <v>703</v>
      </c>
      <c r="S19" s="16">
        <v>150</v>
      </c>
      <c r="T19" s="16">
        <v>512</v>
      </c>
      <c r="U19" s="16">
        <v>40</v>
      </c>
    </row>
    <row r="20" spans="1:21" s="16" customFormat="1" ht="16.5" customHeight="1" thickBot="1">
      <c r="A20" s="20"/>
      <c r="B20" s="25" t="s">
        <v>4</v>
      </c>
      <c r="C20" s="49">
        <f t="shared" si="0"/>
        <v>703</v>
      </c>
      <c r="D20" s="49">
        <f t="shared" si="6"/>
        <v>150</v>
      </c>
      <c r="E20" s="49">
        <f t="shared" si="6"/>
        <v>512</v>
      </c>
      <c r="F20" s="49">
        <f t="shared" si="3"/>
        <v>40</v>
      </c>
      <c r="G20" s="44">
        <v>0</v>
      </c>
      <c r="H20" s="54" t="s">
        <v>40</v>
      </c>
      <c r="I20" s="54" t="s">
        <v>40</v>
      </c>
      <c r="J20" s="54">
        <v>0</v>
      </c>
      <c r="K20" s="46">
        <f t="shared" si="5"/>
        <v>703</v>
      </c>
      <c r="L20" s="46">
        <f t="shared" si="5"/>
        <v>150</v>
      </c>
      <c r="M20" s="46">
        <f t="shared" si="5"/>
        <v>512</v>
      </c>
      <c r="N20" s="46">
        <f t="shared" si="5"/>
        <v>40</v>
      </c>
      <c r="P20" s="16">
        <v>10</v>
      </c>
      <c r="Q20" s="16" t="s">
        <v>10</v>
      </c>
      <c r="R20" s="16">
        <v>12263</v>
      </c>
      <c r="S20" s="16">
        <v>9391</v>
      </c>
      <c r="T20" s="16">
        <v>2613</v>
      </c>
      <c r="U20" s="16">
        <v>258</v>
      </c>
    </row>
    <row r="21" spans="1:21" s="16" customFormat="1" ht="16.5" customHeight="1" thickTop="1">
      <c r="A21" s="26" t="s">
        <v>34</v>
      </c>
      <c r="B21" s="27"/>
      <c r="C21" s="52">
        <f t="shared" si="0"/>
        <v>97869</v>
      </c>
      <c r="D21" s="52">
        <f t="shared" si="1"/>
        <v>42157</v>
      </c>
      <c r="E21" s="52">
        <f t="shared" si="2"/>
        <v>51520</v>
      </c>
      <c r="F21" s="52">
        <f t="shared" si="3"/>
        <v>4190</v>
      </c>
      <c r="G21" s="43">
        <v>36247</v>
      </c>
      <c r="H21" s="48">
        <v>10596</v>
      </c>
      <c r="I21" s="48">
        <v>22947</v>
      </c>
      <c r="J21" s="48">
        <v>2704</v>
      </c>
      <c r="K21" s="48">
        <f>SUM(K22:K26)</f>
        <v>61622</v>
      </c>
      <c r="L21" s="48">
        <f>SUM(L22:L26)</f>
        <v>31561</v>
      </c>
      <c r="M21" s="48">
        <f>SUM(M22:M26)</f>
        <v>28573</v>
      </c>
      <c r="N21" s="48">
        <f>SUM(N22:N26)</f>
        <v>1486</v>
      </c>
      <c r="P21" s="16">
        <v>11</v>
      </c>
      <c r="Q21" s="16" t="s">
        <v>50</v>
      </c>
      <c r="R21" s="16">
        <v>13511</v>
      </c>
      <c r="S21" s="16">
        <v>4523</v>
      </c>
      <c r="T21" s="16">
        <v>8451</v>
      </c>
      <c r="U21" s="16">
        <v>536</v>
      </c>
    </row>
    <row r="22" spans="1:21" s="16" customFormat="1" ht="16.5" customHeight="1">
      <c r="A22" s="18"/>
      <c r="B22" s="19" t="s">
        <v>10</v>
      </c>
      <c r="C22" s="6">
        <f t="shared" si="0"/>
        <v>15293</v>
      </c>
      <c r="D22" s="6">
        <f t="shared" si="1"/>
        <v>11935</v>
      </c>
      <c r="E22" s="6">
        <f t="shared" si="2"/>
        <v>2860</v>
      </c>
      <c r="F22" s="6">
        <f t="shared" si="3"/>
        <v>497</v>
      </c>
      <c r="G22" s="5">
        <v>3030</v>
      </c>
      <c r="H22" s="55">
        <v>2544</v>
      </c>
      <c r="I22" s="55">
        <v>247</v>
      </c>
      <c r="J22" s="55">
        <v>239</v>
      </c>
      <c r="K22" s="5">
        <f aca="true" t="shared" si="7" ref="K22:N26">R20</f>
        <v>12263</v>
      </c>
      <c r="L22" s="5">
        <f t="shared" si="7"/>
        <v>9391</v>
      </c>
      <c r="M22" s="5">
        <f t="shared" si="7"/>
        <v>2613</v>
      </c>
      <c r="N22" s="5">
        <f t="shared" si="7"/>
        <v>258</v>
      </c>
      <c r="P22" s="16">
        <v>12</v>
      </c>
      <c r="Q22" s="16" t="s">
        <v>49</v>
      </c>
      <c r="R22" s="16">
        <v>7804</v>
      </c>
      <c r="S22" s="16">
        <v>3591</v>
      </c>
      <c r="T22" s="16">
        <v>4079</v>
      </c>
      <c r="U22" s="16">
        <v>135</v>
      </c>
    </row>
    <row r="23" spans="1:21" s="16" customFormat="1" ht="16.5" customHeight="1">
      <c r="A23" s="18"/>
      <c r="B23" s="19" t="s">
        <v>27</v>
      </c>
      <c r="C23" s="6">
        <f t="shared" si="0"/>
        <v>38487</v>
      </c>
      <c r="D23" s="6">
        <f t="shared" si="1"/>
        <v>8974</v>
      </c>
      <c r="E23" s="6">
        <f t="shared" si="2"/>
        <v>27703</v>
      </c>
      <c r="F23" s="6">
        <f t="shared" si="3"/>
        <v>1809</v>
      </c>
      <c r="G23" s="5">
        <v>24976</v>
      </c>
      <c r="H23" s="7">
        <v>4451</v>
      </c>
      <c r="I23" s="7">
        <v>19252</v>
      </c>
      <c r="J23" s="7">
        <v>1273</v>
      </c>
      <c r="K23" s="5">
        <f t="shared" si="7"/>
        <v>13511</v>
      </c>
      <c r="L23" s="5">
        <f t="shared" si="7"/>
        <v>4523</v>
      </c>
      <c r="M23" s="5">
        <f t="shared" si="7"/>
        <v>8451</v>
      </c>
      <c r="N23" s="5">
        <f t="shared" si="7"/>
        <v>536</v>
      </c>
      <c r="P23" s="16">
        <v>13</v>
      </c>
      <c r="Q23" s="16" t="s">
        <v>11</v>
      </c>
      <c r="R23" s="16">
        <v>18269</v>
      </c>
      <c r="S23" s="16">
        <v>8064</v>
      </c>
      <c r="T23" s="16">
        <v>9736</v>
      </c>
      <c r="U23" s="16">
        <v>469</v>
      </c>
    </row>
    <row r="24" spans="1:21" s="16" customFormat="1" ht="16.5" customHeight="1">
      <c r="A24" s="18"/>
      <c r="B24" s="19" t="s">
        <v>28</v>
      </c>
      <c r="C24" s="6">
        <f t="shared" si="0"/>
        <v>8127</v>
      </c>
      <c r="D24" s="6">
        <f t="shared" si="1"/>
        <v>3816</v>
      </c>
      <c r="E24" s="6">
        <f t="shared" si="2"/>
        <v>4163</v>
      </c>
      <c r="F24" s="6">
        <f t="shared" si="3"/>
        <v>149</v>
      </c>
      <c r="G24" s="5">
        <v>323</v>
      </c>
      <c r="H24" s="7">
        <v>225</v>
      </c>
      <c r="I24" s="7">
        <v>84</v>
      </c>
      <c r="J24" s="22">
        <v>14</v>
      </c>
      <c r="K24" s="5">
        <f t="shared" si="7"/>
        <v>7804</v>
      </c>
      <c r="L24" s="5">
        <f t="shared" si="7"/>
        <v>3591</v>
      </c>
      <c r="M24" s="5">
        <f t="shared" si="7"/>
        <v>4079</v>
      </c>
      <c r="N24" s="5">
        <f t="shared" si="7"/>
        <v>135</v>
      </c>
      <c r="P24" s="16">
        <v>14</v>
      </c>
      <c r="Q24" s="16" t="s">
        <v>48</v>
      </c>
      <c r="R24" s="16">
        <v>9775</v>
      </c>
      <c r="S24" s="16">
        <v>5992</v>
      </c>
      <c r="T24" s="16">
        <v>3694</v>
      </c>
      <c r="U24" s="16">
        <v>88</v>
      </c>
    </row>
    <row r="25" spans="1:21" s="16" customFormat="1" ht="16.5" customHeight="1">
      <c r="A25" s="20"/>
      <c r="B25" s="21" t="s">
        <v>11</v>
      </c>
      <c r="C25" s="6">
        <f t="shared" si="0"/>
        <v>23620</v>
      </c>
      <c r="D25" s="6">
        <f t="shared" si="1"/>
        <v>9261</v>
      </c>
      <c r="E25" s="6">
        <f t="shared" si="2"/>
        <v>12886</v>
      </c>
      <c r="F25" s="6">
        <f t="shared" si="3"/>
        <v>1473</v>
      </c>
      <c r="G25" s="5">
        <v>5351</v>
      </c>
      <c r="H25" s="7">
        <v>1197</v>
      </c>
      <c r="I25" s="7">
        <v>3150</v>
      </c>
      <c r="J25" s="7">
        <v>1004</v>
      </c>
      <c r="K25" s="5">
        <f t="shared" si="7"/>
        <v>18269</v>
      </c>
      <c r="L25" s="5">
        <f t="shared" si="7"/>
        <v>8064</v>
      </c>
      <c r="M25" s="5">
        <f t="shared" si="7"/>
        <v>9736</v>
      </c>
      <c r="N25" s="5">
        <f t="shared" si="7"/>
        <v>469</v>
      </c>
      <c r="P25" s="16">
        <v>15</v>
      </c>
      <c r="Q25" s="16" t="s">
        <v>12</v>
      </c>
      <c r="R25" s="16">
        <v>7706</v>
      </c>
      <c r="S25" s="16">
        <v>3361</v>
      </c>
      <c r="T25" s="16">
        <v>4213</v>
      </c>
      <c r="U25" s="16">
        <v>132</v>
      </c>
    </row>
    <row r="26" spans="1:21" s="16" customFormat="1" ht="16.5" customHeight="1" thickBot="1">
      <c r="A26" s="20"/>
      <c r="B26" s="21" t="s">
        <v>29</v>
      </c>
      <c r="C26" s="49">
        <f t="shared" si="0"/>
        <v>12343</v>
      </c>
      <c r="D26" s="49">
        <f t="shared" si="1"/>
        <v>8172</v>
      </c>
      <c r="E26" s="49">
        <f t="shared" si="2"/>
        <v>3908</v>
      </c>
      <c r="F26" s="49">
        <f t="shared" si="3"/>
        <v>262</v>
      </c>
      <c r="G26" s="46">
        <v>2568</v>
      </c>
      <c r="H26" s="45">
        <v>2180</v>
      </c>
      <c r="I26" s="45">
        <v>214</v>
      </c>
      <c r="J26" s="54">
        <v>174</v>
      </c>
      <c r="K26" s="44">
        <f t="shared" si="7"/>
        <v>9775</v>
      </c>
      <c r="L26" s="44">
        <f t="shared" si="7"/>
        <v>5992</v>
      </c>
      <c r="M26" s="44">
        <f t="shared" si="7"/>
        <v>3694</v>
      </c>
      <c r="N26" s="44">
        <f t="shared" si="7"/>
        <v>88</v>
      </c>
      <c r="P26" s="16">
        <v>16</v>
      </c>
      <c r="Q26" s="16" t="s">
        <v>14</v>
      </c>
      <c r="R26" s="16">
        <v>8380</v>
      </c>
      <c r="S26" s="16">
        <v>3883</v>
      </c>
      <c r="T26" s="16">
        <v>4124</v>
      </c>
      <c r="U26" s="16">
        <v>373</v>
      </c>
    </row>
    <row r="27" spans="1:21" s="16" customFormat="1" ht="16.5" customHeight="1" thickTop="1">
      <c r="A27" s="26" t="s">
        <v>35</v>
      </c>
      <c r="B27" s="28"/>
      <c r="C27" s="52">
        <f t="shared" si="0"/>
        <v>39601</v>
      </c>
      <c r="D27" s="52">
        <f t="shared" si="1"/>
        <v>20760</v>
      </c>
      <c r="E27" s="52">
        <f t="shared" si="2"/>
        <v>17627</v>
      </c>
      <c r="F27" s="52">
        <f t="shared" si="3"/>
        <v>1215</v>
      </c>
      <c r="G27" s="48">
        <v>1494</v>
      </c>
      <c r="H27" s="56">
        <v>866</v>
      </c>
      <c r="I27" s="56">
        <v>578</v>
      </c>
      <c r="J27" s="48">
        <v>50</v>
      </c>
      <c r="K27" s="38">
        <f>SUM(K28:K34)</f>
        <v>38107</v>
      </c>
      <c r="L27" s="38">
        <f>SUM(L28:L34)</f>
        <v>19894</v>
      </c>
      <c r="M27" s="38">
        <f>SUM(M28:M34)</f>
        <v>17049</v>
      </c>
      <c r="N27" s="38">
        <f>SUM(N28:N34)</f>
        <v>1165</v>
      </c>
      <c r="P27" s="16">
        <v>17</v>
      </c>
      <c r="Q27" s="16" t="s">
        <v>13</v>
      </c>
      <c r="R27" s="16">
        <v>20559</v>
      </c>
      <c r="S27" s="16">
        <v>12544</v>
      </c>
      <c r="T27" s="16">
        <v>7416</v>
      </c>
      <c r="U27" s="16">
        <v>599</v>
      </c>
    </row>
    <row r="28" spans="1:21" s="16" customFormat="1" ht="16.5" customHeight="1">
      <c r="A28" s="18"/>
      <c r="B28" s="19" t="s">
        <v>12</v>
      </c>
      <c r="C28" s="6">
        <f t="shared" si="0"/>
        <v>7947</v>
      </c>
      <c r="D28" s="6">
        <f t="shared" si="1"/>
        <v>3376</v>
      </c>
      <c r="E28" s="6">
        <f t="shared" si="2"/>
        <v>4431</v>
      </c>
      <c r="F28" s="6">
        <f t="shared" si="3"/>
        <v>139</v>
      </c>
      <c r="G28" s="5">
        <v>241</v>
      </c>
      <c r="H28" s="7">
        <v>15</v>
      </c>
      <c r="I28" s="7">
        <v>218</v>
      </c>
      <c r="J28" s="22">
        <v>7</v>
      </c>
      <c r="K28" s="5">
        <f aca="true" t="shared" si="8" ref="K28:N34">R25</f>
        <v>7706</v>
      </c>
      <c r="L28" s="5">
        <f t="shared" si="8"/>
        <v>3361</v>
      </c>
      <c r="M28" s="5">
        <f t="shared" si="8"/>
        <v>4213</v>
      </c>
      <c r="N28" s="5">
        <f t="shared" si="8"/>
        <v>132</v>
      </c>
      <c r="P28" s="16">
        <v>18</v>
      </c>
      <c r="Q28" s="16" t="s">
        <v>15</v>
      </c>
      <c r="R28" s="16">
        <v>551</v>
      </c>
      <c r="S28" s="16">
        <v>28</v>
      </c>
      <c r="T28" s="16">
        <v>503</v>
      </c>
      <c r="U28" s="16">
        <v>20</v>
      </c>
    </row>
    <row r="29" spans="1:21" s="16" customFormat="1" ht="16.5" customHeight="1">
      <c r="A29" s="18"/>
      <c r="B29" s="19" t="s">
        <v>14</v>
      </c>
      <c r="C29" s="6">
        <f t="shared" si="0"/>
        <v>8380</v>
      </c>
      <c r="D29" s="6">
        <f>L29</f>
        <v>3883</v>
      </c>
      <c r="E29" s="6">
        <f>M29</f>
        <v>4124</v>
      </c>
      <c r="F29" s="6">
        <f t="shared" si="3"/>
        <v>373</v>
      </c>
      <c r="G29" s="5">
        <v>0</v>
      </c>
      <c r="H29" s="22" t="s">
        <v>40</v>
      </c>
      <c r="I29" s="22" t="s">
        <v>40</v>
      </c>
      <c r="J29" s="22">
        <v>0</v>
      </c>
      <c r="K29" s="5">
        <f t="shared" si="8"/>
        <v>8380</v>
      </c>
      <c r="L29" s="5">
        <f t="shared" si="8"/>
        <v>3883</v>
      </c>
      <c r="M29" s="5">
        <f t="shared" si="8"/>
        <v>4124</v>
      </c>
      <c r="N29" s="5">
        <f t="shared" si="8"/>
        <v>373</v>
      </c>
      <c r="P29" s="16">
        <v>19</v>
      </c>
      <c r="Q29" s="16" t="s">
        <v>47</v>
      </c>
      <c r="R29" s="16">
        <v>301</v>
      </c>
      <c r="S29" s="16">
        <v>19</v>
      </c>
      <c r="T29" s="16">
        <v>271</v>
      </c>
      <c r="U29" s="16">
        <v>11</v>
      </c>
    </row>
    <row r="30" spans="1:21" s="16" customFormat="1" ht="16.5" customHeight="1">
      <c r="A30" s="18"/>
      <c r="B30" s="19" t="s">
        <v>13</v>
      </c>
      <c r="C30" s="6">
        <f t="shared" si="0"/>
        <v>21811</v>
      </c>
      <c r="D30" s="6">
        <f t="shared" si="1"/>
        <v>13394</v>
      </c>
      <c r="E30" s="6">
        <f t="shared" si="2"/>
        <v>7776</v>
      </c>
      <c r="F30" s="6">
        <f t="shared" si="3"/>
        <v>641</v>
      </c>
      <c r="G30" s="5">
        <v>1252</v>
      </c>
      <c r="H30" s="7">
        <v>850</v>
      </c>
      <c r="I30" s="7">
        <v>360</v>
      </c>
      <c r="J30" s="22">
        <v>42</v>
      </c>
      <c r="K30" s="5">
        <f t="shared" si="8"/>
        <v>20559</v>
      </c>
      <c r="L30" s="5">
        <f t="shared" si="8"/>
        <v>12544</v>
      </c>
      <c r="M30" s="5">
        <f t="shared" si="8"/>
        <v>7416</v>
      </c>
      <c r="N30" s="5">
        <f t="shared" si="8"/>
        <v>599</v>
      </c>
      <c r="P30" s="16">
        <v>20</v>
      </c>
      <c r="Q30" s="16" t="s">
        <v>16</v>
      </c>
      <c r="R30" s="16">
        <v>397</v>
      </c>
      <c r="S30" s="16">
        <v>33</v>
      </c>
      <c r="T30" s="16">
        <v>340</v>
      </c>
      <c r="U30" s="16">
        <v>25</v>
      </c>
    </row>
    <row r="31" spans="1:21" s="16" customFormat="1" ht="16.5" customHeight="1">
      <c r="A31" s="18"/>
      <c r="B31" s="19" t="s">
        <v>15</v>
      </c>
      <c r="C31" s="6">
        <f t="shared" si="0"/>
        <v>551</v>
      </c>
      <c r="D31" s="6">
        <f aca="true" t="shared" si="9" ref="D31:E34">L31</f>
        <v>28</v>
      </c>
      <c r="E31" s="6">
        <f t="shared" si="9"/>
        <v>503</v>
      </c>
      <c r="F31" s="6">
        <f t="shared" si="3"/>
        <v>20</v>
      </c>
      <c r="G31" s="5">
        <v>0</v>
      </c>
      <c r="H31" s="22" t="s">
        <v>40</v>
      </c>
      <c r="I31" s="22" t="s">
        <v>40</v>
      </c>
      <c r="J31" s="22">
        <v>0</v>
      </c>
      <c r="K31" s="5">
        <f t="shared" si="8"/>
        <v>551</v>
      </c>
      <c r="L31" s="5">
        <f t="shared" si="8"/>
        <v>28</v>
      </c>
      <c r="M31" s="5">
        <f t="shared" si="8"/>
        <v>503</v>
      </c>
      <c r="N31" s="5">
        <f t="shared" si="8"/>
        <v>20</v>
      </c>
      <c r="P31" s="16">
        <v>21</v>
      </c>
      <c r="Q31" s="16" t="s">
        <v>17</v>
      </c>
      <c r="R31" s="16">
        <v>213</v>
      </c>
      <c r="S31" s="16">
        <v>26</v>
      </c>
      <c r="T31" s="16">
        <v>182</v>
      </c>
      <c r="U31" s="16">
        <v>5</v>
      </c>
    </row>
    <row r="32" spans="1:21" s="16" customFormat="1" ht="16.5" customHeight="1">
      <c r="A32" s="18"/>
      <c r="B32" s="19" t="s">
        <v>30</v>
      </c>
      <c r="C32" s="6">
        <f t="shared" si="0"/>
        <v>301</v>
      </c>
      <c r="D32" s="6">
        <f t="shared" si="9"/>
        <v>19</v>
      </c>
      <c r="E32" s="6">
        <f t="shared" si="9"/>
        <v>271</v>
      </c>
      <c r="F32" s="6">
        <f t="shared" si="3"/>
        <v>11</v>
      </c>
      <c r="G32" s="5">
        <v>0</v>
      </c>
      <c r="H32" s="22" t="s">
        <v>40</v>
      </c>
      <c r="I32" s="22" t="s">
        <v>40</v>
      </c>
      <c r="J32" s="22">
        <v>0</v>
      </c>
      <c r="K32" s="5">
        <f t="shared" si="8"/>
        <v>301</v>
      </c>
      <c r="L32" s="5">
        <f t="shared" si="8"/>
        <v>19</v>
      </c>
      <c r="M32" s="5">
        <f t="shared" si="8"/>
        <v>271</v>
      </c>
      <c r="N32" s="5">
        <f t="shared" si="8"/>
        <v>11</v>
      </c>
      <c r="P32" s="16">
        <v>22</v>
      </c>
      <c r="Q32" s="16" t="s">
        <v>7</v>
      </c>
      <c r="R32" s="16">
        <v>7593</v>
      </c>
      <c r="S32" s="16">
        <v>5715</v>
      </c>
      <c r="T32" s="16">
        <v>1713</v>
      </c>
      <c r="U32" s="16">
        <v>165</v>
      </c>
    </row>
    <row r="33" spans="1:21" s="16" customFormat="1" ht="16.5" customHeight="1">
      <c r="A33" s="18"/>
      <c r="B33" s="19" t="s">
        <v>16</v>
      </c>
      <c r="C33" s="6">
        <f t="shared" si="0"/>
        <v>397</v>
      </c>
      <c r="D33" s="6">
        <f t="shared" si="9"/>
        <v>33</v>
      </c>
      <c r="E33" s="6">
        <f t="shared" si="9"/>
        <v>340</v>
      </c>
      <c r="F33" s="6">
        <f t="shared" si="3"/>
        <v>25</v>
      </c>
      <c r="G33" s="5">
        <v>0</v>
      </c>
      <c r="H33" s="22" t="s">
        <v>40</v>
      </c>
      <c r="I33" s="22" t="s">
        <v>40</v>
      </c>
      <c r="J33" s="22">
        <v>0</v>
      </c>
      <c r="K33" s="5">
        <f t="shared" si="8"/>
        <v>397</v>
      </c>
      <c r="L33" s="5">
        <f t="shared" si="8"/>
        <v>33</v>
      </c>
      <c r="M33" s="5">
        <f t="shared" si="8"/>
        <v>340</v>
      </c>
      <c r="N33" s="5">
        <f t="shared" si="8"/>
        <v>25</v>
      </c>
      <c r="P33" s="16">
        <v>23</v>
      </c>
      <c r="Q33" s="16" t="s">
        <v>46</v>
      </c>
      <c r="R33" s="16">
        <v>2380</v>
      </c>
      <c r="S33" s="16">
        <v>1324</v>
      </c>
      <c r="T33" s="16">
        <v>996</v>
      </c>
      <c r="U33" s="16">
        <v>60</v>
      </c>
    </row>
    <row r="34" spans="1:21" s="16" customFormat="1" ht="16.5" customHeight="1" thickBot="1">
      <c r="A34" s="18"/>
      <c r="B34" s="19" t="s">
        <v>17</v>
      </c>
      <c r="C34" s="49">
        <f>K34</f>
        <v>213</v>
      </c>
      <c r="D34" s="49">
        <f t="shared" si="9"/>
        <v>26</v>
      </c>
      <c r="E34" s="49">
        <f t="shared" si="9"/>
        <v>182</v>
      </c>
      <c r="F34" s="49">
        <f>N34</f>
        <v>5</v>
      </c>
      <c r="G34" s="22" t="s">
        <v>40</v>
      </c>
      <c r="H34" s="22" t="s">
        <v>40</v>
      </c>
      <c r="I34" s="22" t="s">
        <v>40</v>
      </c>
      <c r="J34" s="22" t="s">
        <v>40</v>
      </c>
      <c r="K34" s="46">
        <f t="shared" si="8"/>
        <v>213</v>
      </c>
      <c r="L34" s="46">
        <f t="shared" si="8"/>
        <v>26</v>
      </c>
      <c r="M34" s="46">
        <f t="shared" si="8"/>
        <v>182</v>
      </c>
      <c r="N34" s="46">
        <f t="shared" si="8"/>
        <v>5</v>
      </c>
      <c r="P34" s="16">
        <v>24</v>
      </c>
      <c r="Q34" s="16" t="s">
        <v>8</v>
      </c>
      <c r="R34" s="16">
        <v>7299</v>
      </c>
      <c r="S34" s="16">
        <v>5214</v>
      </c>
      <c r="T34" s="16">
        <v>2002</v>
      </c>
      <c r="U34" s="16">
        <v>83</v>
      </c>
    </row>
    <row r="35" spans="1:21" s="16" customFormat="1" ht="16.5" customHeight="1" thickTop="1">
      <c r="A35" s="26" t="s">
        <v>39</v>
      </c>
      <c r="B35" s="28"/>
      <c r="C35" s="52">
        <f t="shared" si="0"/>
        <v>24050</v>
      </c>
      <c r="D35" s="52">
        <f t="shared" si="1"/>
        <v>15219</v>
      </c>
      <c r="E35" s="52">
        <f t="shared" si="2"/>
        <v>8215</v>
      </c>
      <c r="F35" s="52">
        <f t="shared" si="3"/>
        <v>615</v>
      </c>
      <c r="G35" s="48">
        <v>6320</v>
      </c>
      <c r="H35" s="57">
        <v>2786</v>
      </c>
      <c r="I35" s="57">
        <v>3242</v>
      </c>
      <c r="J35" s="48">
        <v>292</v>
      </c>
      <c r="K35" s="48">
        <f>SUM(K36:K39)</f>
        <v>17730</v>
      </c>
      <c r="L35" s="48">
        <f>SUM(L36:L39)</f>
        <v>12433</v>
      </c>
      <c r="M35" s="48">
        <f>SUM(M36:M39)</f>
        <v>4973</v>
      </c>
      <c r="N35" s="48">
        <f>SUM(N36:N39)</f>
        <v>323</v>
      </c>
      <c r="P35" s="16">
        <v>25</v>
      </c>
      <c r="Q35" s="16" t="s">
        <v>9</v>
      </c>
      <c r="R35" s="16">
        <v>458</v>
      </c>
      <c r="S35" s="16">
        <v>180</v>
      </c>
      <c r="T35" s="16">
        <v>262</v>
      </c>
      <c r="U35" s="16">
        <v>15</v>
      </c>
    </row>
    <row r="36" spans="1:21" s="16" customFormat="1" ht="16.5" customHeight="1">
      <c r="A36" s="18"/>
      <c r="B36" s="19" t="s">
        <v>7</v>
      </c>
      <c r="C36" s="6">
        <f t="shared" si="0"/>
        <v>9749</v>
      </c>
      <c r="D36" s="6">
        <f t="shared" si="1"/>
        <v>6699</v>
      </c>
      <c r="E36" s="6">
        <f t="shared" si="2"/>
        <v>2790</v>
      </c>
      <c r="F36" s="6">
        <f t="shared" si="3"/>
        <v>261</v>
      </c>
      <c r="G36" s="5">
        <v>2156</v>
      </c>
      <c r="H36" s="7">
        <v>984</v>
      </c>
      <c r="I36" s="7">
        <v>1077</v>
      </c>
      <c r="J36" s="22">
        <v>96</v>
      </c>
      <c r="K36" s="5">
        <f aca="true" t="shared" si="10" ref="K36:N39">R32</f>
        <v>7593</v>
      </c>
      <c r="L36" s="5">
        <f t="shared" si="10"/>
        <v>5715</v>
      </c>
      <c r="M36" s="5">
        <f t="shared" si="10"/>
        <v>1713</v>
      </c>
      <c r="N36" s="5">
        <f t="shared" si="10"/>
        <v>165</v>
      </c>
      <c r="Q36" s="16" t="s">
        <v>45</v>
      </c>
      <c r="R36" s="16">
        <v>220380</v>
      </c>
      <c r="S36" s="16">
        <v>122572</v>
      </c>
      <c r="T36" s="16">
        <v>92294</v>
      </c>
      <c r="U36" s="16">
        <v>5514</v>
      </c>
    </row>
    <row r="37" spans="1:14" s="16" customFormat="1" ht="16.5" customHeight="1">
      <c r="A37" s="18"/>
      <c r="B37" s="19" t="s">
        <v>26</v>
      </c>
      <c r="C37" s="6">
        <f t="shared" si="0"/>
        <v>2411</v>
      </c>
      <c r="D37" s="6">
        <f>L37</f>
        <v>1324</v>
      </c>
      <c r="E37" s="6">
        <f t="shared" si="2"/>
        <v>1027</v>
      </c>
      <c r="F37" s="6">
        <f t="shared" si="3"/>
        <v>60</v>
      </c>
      <c r="G37" s="5">
        <v>31</v>
      </c>
      <c r="H37" s="22" t="s">
        <v>40</v>
      </c>
      <c r="I37" s="22">
        <v>31</v>
      </c>
      <c r="J37" s="22">
        <v>0</v>
      </c>
      <c r="K37" s="5">
        <f t="shared" si="10"/>
        <v>2380</v>
      </c>
      <c r="L37" s="5">
        <f t="shared" si="10"/>
        <v>1324</v>
      </c>
      <c r="M37" s="5">
        <f t="shared" si="10"/>
        <v>996</v>
      </c>
      <c r="N37" s="5">
        <f t="shared" si="10"/>
        <v>60</v>
      </c>
    </row>
    <row r="38" spans="1:14" s="16" customFormat="1" ht="16.5" customHeight="1">
      <c r="A38" s="18"/>
      <c r="B38" s="19" t="s">
        <v>8</v>
      </c>
      <c r="C38" s="6">
        <f t="shared" si="0"/>
        <v>11365</v>
      </c>
      <c r="D38" s="6">
        <f t="shared" si="1"/>
        <v>6991</v>
      </c>
      <c r="E38" s="6">
        <f t="shared" si="2"/>
        <v>4094</v>
      </c>
      <c r="F38" s="6">
        <f t="shared" si="3"/>
        <v>279</v>
      </c>
      <c r="G38" s="5">
        <v>4066</v>
      </c>
      <c r="H38" s="22">
        <v>1777</v>
      </c>
      <c r="I38" s="22">
        <v>2092</v>
      </c>
      <c r="J38" s="22">
        <v>196</v>
      </c>
      <c r="K38" s="5">
        <f t="shared" si="10"/>
        <v>7299</v>
      </c>
      <c r="L38" s="5">
        <f t="shared" si="10"/>
        <v>5214</v>
      </c>
      <c r="M38" s="5">
        <f t="shared" si="10"/>
        <v>2002</v>
      </c>
      <c r="N38" s="5">
        <f t="shared" si="10"/>
        <v>83</v>
      </c>
    </row>
    <row r="39" spans="1:14" s="16" customFormat="1" ht="16.5" customHeight="1" thickBot="1">
      <c r="A39" s="23"/>
      <c r="B39" s="25" t="s">
        <v>9</v>
      </c>
      <c r="C39" s="47">
        <f t="shared" si="0"/>
        <v>525</v>
      </c>
      <c r="D39" s="47">
        <f t="shared" si="1"/>
        <v>205</v>
      </c>
      <c r="E39" s="47">
        <f t="shared" si="2"/>
        <v>304</v>
      </c>
      <c r="F39" s="47">
        <f>N39</f>
        <v>15</v>
      </c>
      <c r="G39" s="44">
        <v>67</v>
      </c>
      <c r="H39" s="51">
        <v>25</v>
      </c>
      <c r="I39" s="51">
        <v>42</v>
      </c>
      <c r="J39" s="51" t="s">
        <v>40</v>
      </c>
      <c r="K39" s="44">
        <f t="shared" si="10"/>
        <v>458</v>
      </c>
      <c r="L39" s="44">
        <f t="shared" si="10"/>
        <v>180</v>
      </c>
      <c r="M39" s="44">
        <f t="shared" si="10"/>
        <v>262</v>
      </c>
      <c r="N39" s="44">
        <f t="shared" si="10"/>
        <v>15</v>
      </c>
    </row>
    <row r="40" spans="3:10" s="16" customFormat="1" ht="16.5" customHeight="1" thickTop="1">
      <c r="C40" s="65" t="s">
        <v>42</v>
      </c>
      <c r="D40" s="66"/>
      <c r="E40" s="66"/>
      <c r="F40" s="66"/>
      <c r="G40" s="63" t="s">
        <v>44</v>
      </c>
      <c r="H40" s="63"/>
      <c r="I40" s="63"/>
      <c r="J40" s="63"/>
    </row>
    <row r="41" spans="1:10" s="9" customFormat="1" ht="16.5" customHeight="1">
      <c r="A41" s="30"/>
      <c r="C41" s="67"/>
      <c r="D41" s="67"/>
      <c r="E41" s="67"/>
      <c r="F41" s="67"/>
      <c r="G41" s="64"/>
      <c r="H41" s="64"/>
      <c r="I41" s="64"/>
      <c r="J41" s="64"/>
    </row>
    <row r="42" spans="2:10" s="9" customFormat="1" ht="13.5">
      <c r="B42" s="11"/>
      <c r="C42" s="29"/>
      <c r="D42" s="29"/>
      <c r="E42" s="29"/>
      <c r="F42" s="29"/>
      <c r="G42" s="40"/>
      <c r="H42" s="40"/>
      <c r="I42" s="40"/>
      <c r="J42" s="40"/>
    </row>
    <row r="43" spans="11:14" ht="13.5">
      <c r="K43" s="41">
        <f>K10+K13+K21+K27+K35</f>
        <v>220379</v>
      </c>
      <c r="L43" s="41">
        <f>L10+L13+L21+L27+L35</f>
        <v>122571</v>
      </c>
      <c r="M43" s="41">
        <f>M10+M13+M21+M27+M35</f>
        <v>92295</v>
      </c>
      <c r="N43" s="41">
        <f>N10+N13+N21+N27+N35</f>
        <v>5513</v>
      </c>
    </row>
    <row r="44" spans="11:14" ht="13.5">
      <c r="K44" s="41">
        <f>K11+K12+K14+K15+K16+K17+K18+K19+K20+K22+K23+K24+K25+K26+K28+K29+K30+K31+K32+K33+K34+K36+K37+K38+K39</f>
        <v>220379</v>
      </c>
      <c r="L44" s="41">
        <f>L11+L12+L14+L15+L16+L17+L18+L19+L20+L22+L23+L24+L25+L26+L28+L29+L30+L31+L32+L33+L34+L36+L37+L38+L39</f>
        <v>122571</v>
      </c>
      <c r="M44" s="41">
        <f>M11+M12+M14+M15+M16+M17+M18+M19+M20+M22+M23+M24+M25+M26+M28+M29+M30+M31+M32+M33+M34+M36+M37+M38+M39</f>
        <v>92295</v>
      </c>
      <c r="N44" s="41">
        <f>N11+N12+N14+N15+N16+N17+N18+N19+N20+N22+N23+N24+N25+N26+N28+N29+N30+N31+N32+N33+N34+N36+N37+N38+N39</f>
        <v>5513</v>
      </c>
    </row>
  </sheetData>
  <sheetProtection/>
  <mergeCells count="11">
    <mergeCell ref="A3:B4"/>
    <mergeCell ref="C3:F3"/>
    <mergeCell ref="G40:J41"/>
    <mergeCell ref="C40:F41"/>
    <mergeCell ref="A9:B9"/>
    <mergeCell ref="G3:J3"/>
    <mergeCell ref="K3:N3"/>
    <mergeCell ref="A6:B6"/>
    <mergeCell ref="A5:B5"/>
    <mergeCell ref="A8:B8"/>
    <mergeCell ref="A7:B7"/>
  </mergeCells>
  <printOptions horizontalCentered="1"/>
  <pageMargins left="0.7874015748031497" right="0.7874015748031497" top="0.7874015748031497" bottom="0.7874015748031497" header="0.5118110236220472" footer="0.5118110236220472"/>
  <pageSetup firstPageNumber="22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1"/>
  <sheetViews>
    <sheetView tabSelected="1" view="pageBreakPreview" zoomScaleSheetLayoutView="100" workbookViewId="0" topLeftCell="A1">
      <selection activeCell="D10" sqref="D10"/>
    </sheetView>
  </sheetViews>
  <sheetFormatPr defaultColWidth="9.00390625" defaultRowHeight="13.5"/>
  <cols>
    <col min="1" max="1" width="3.25390625" style="9" customWidth="1"/>
    <col min="2" max="2" width="18.625" style="11" customWidth="1"/>
    <col min="3" max="9" width="13.625" style="9" customWidth="1"/>
    <col min="10" max="10" width="13.625" style="36" customWidth="1"/>
    <col min="11" max="14" width="13.625" style="9" customWidth="1"/>
    <col min="15" max="16384" width="9.00390625" style="9" customWidth="1"/>
  </cols>
  <sheetData>
    <row r="1" ht="19.5" customHeight="1">
      <c r="C1" s="33" t="s">
        <v>31</v>
      </c>
    </row>
    <row r="2" spans="2:14" ht="16.5" customHeight="1">
      <c r="B2" s="1"/>
      <c r="D2" s="2"/>
      <c r="E2" s="2"/>
      <c r="F2" s="34" t="s">
        <v>64</v>
      </c>
      <c r="G2" s="35"/>
      <c r="H2" s="35"/>
      <c r="I2" s="35"/>
      <c r="J2" s="34" t="s">
        <v>36</v>
      </c>
      <c r="K2" s="35"/>
      <c r="L2" s="35"/>
      <c r="M2" s="35"/>
      <c r="N2" s="34" t="s">
        <v>36</v>
      </c>
    </row>
    <row r="3" spans="1:14" ht="16.5" customHeight="1">
      <c r="A3" s="72" t="s">
        <v>41</v>
      </c>
      <c r="B3" s="72"/>
      <c r="C3" s="60" t="s">
        <v>19</v>
      </c>
      <c r="D3" s="61"/>
      <c r="E3" s="61"/>
      <c r="F3" s="62"/>
      <c r="G3" s="60" t="s">
        <v>20</v>
      </c>
      <c r="H3" s="61"/>
      <c r="I3" s="61"/>
      <c r="J3" s="62"/>
      <c r="K3" s="60" t="s">
        <v>21</v>
      </c>
      <c r="L3" s="61"/>
      <c r="M3" s="61"/>
      <c r="N3" s="62"/>
    </row>
    <row r="4" spans="1:14" ht="16.5" customHeight="1" thickBot="1">
      <c r="A4" s="73"/>
      <c r="B4" s="73"/>
      <c r="C4" s="4" t="s">
        <v>22</v>
      </c>
      <c r="D4" s="4" t="s">
        <v>23</v>
      </c>
      <c r="E4" s="4" t="s">
        <v>24</v>
      </c>
      <c r="F4" s="4" t="s">
        <v>25</v>
      </c>
      <c r="G4" s="4" t="s">
        <v>22</v>
      </c>
      <c r="H4" s="4" t="s">
        <v>23</v>
      </c>
      <c r="I4" s="4" t="s">
        <v>24</v>
      </c>
      <c r="J4" s="4" t="s">
        <v>25</v>
      </c>
      <c r="K4" s="4" t="s">
        <v>22</v>
      </c>
      <c r="L4" s="4" t="s">
        <v>23</v>
      </c>
      <c r="M4" s="4" t="s">
        <v>24</v>
      </c>
      <c r="N4" s="4" t="s">
        <v>25</v>
      </c>
    </row>
    <row r="5" spans="1:16" ht="16.5" customHeight="1" thickTop="1">
      <c r="A5" s="70" t="s">
        <v>69</v>
      </c>
      <c r="B5" s="71"/>
      <c r="C5" s="5">
        <v>71204</v>
      </c>
      <c r="D5" s="5">
        <v>44898</v>
      </c>
      <c r="E5" s="5">
        <v>26304</v>
      </c>
      <c r="F5" s="5">
        <v>2</v>
      </c>
      <c r="G5" s="5">
        <v>18925</v>
      </c>
      <c r="H5" s="5">
        <v>6497</v>
      </c>
      <c r="I5" s="5">
        <v>12427</v>
      </c>
      <c r="J5" s="5">
        <v>2</v>
      </c>
      <c r="K5" s="6">
        <v>52279</v>
      </c>
      <c r="L5" s="6">
        <v>38402</v>
      </c>
      <c r="M5" s="6">
        <v>13877</v>
      </c>
      <c r="N5" s="5" t="s">
        <v>40</v>
      </c>
      <c r="P5" s="10"/>
    </row>
    <row r="6" spans="1:14" ht="16.5" customHeight="1">
      <c r="A6" s="76" t="s">
        <v>65</v>
      </c>
      <c r="B6" s="77"/>
      <c r="C6" s="5">
        <v>71769.80274</v>
      </c>
      <c r="D6" s="5">
        <v>45386.47864</v>
      </c>
      <c r="E6" s="5">
        <v>26381.489100000003</v>
      </c>
      <c r="F6" s="5">
        <v>2</v>
      </c>
      <c r="G6" s="7">
        <v>18928</v>
      </c>
      <c r="H6" s="7">
        <v>6499</v>
      </c>
      <c r="I6" s="7">
        <v>12427</v>
      </c>
      <c r="J6" s="22">
        <v>2</v>
      </c>
      <c r="K6" s="5">
        <v>52842</v>
      </c>
      <c r="L6" s="5">
        <v>38887</v>
      </c>
      <c r="M6" s="5">
        <v>13954</v>
      </c>
      <c r="N6" s="5" t="s">
        <v>40</v>
      </c>
    </row>
    <row r="7" spans="1:14" ht="16.5" customHeight="1">
      <c r="A7" s="68" t="s">
        <v>66</v>
      </c>
      <c r="B7" s="69"/>
      <c r="C7" s="5">
        <v>72574</v>
      </c>
      <c r="D7" s="5">
        <v>46059</v>
      </c>
      <c r="E7" s="5">
        <v>26513</v>
      </c>
      <c r="F7" s="5">
        <v>2</v>
      </c>
      <c r="G7" s="7">
        <v>19201</v>
      </c>
      <c r="H7" s="7">
        <v>6702</v>
      </c>
      <c r="I7" s="7">
        <v>12497</v>
      </c>
      <c r="J7" s="22">
        <v>2</v>
      </c>
      <c r="K7" s="22">
        <v>53373</v>
      </c>
      <c r="L7" s="22">
        <v>39357</v>
      </c>
      <c r="M7" s="22">
        <v>14016</v>
      </c>
      <c r="N7" s="22" t="s">
        <v>40</v>
      </c>
    </row>
    <row r="8" spans="1:14" s="16" customFormat="1" ht="16.5" customHeight="1">
      <c r="A8" s="68" t="s">
        <v>67</v>
      </c>
      <c r="B8" s="69"/>
      <c r="C8" s="5">
        <v>73621</v>
      </c>
      <c r="D8" s="5">
        <v>46956</v>
      </c>
      <c r="E8" s="5">
        <v>26664</v>
      </c>
      <c r="F8" s="5">
        <v>2</v>
      </c>
      <c r="G8" s="7">
        <v>19241</v>
      </c>
      <c r="H8" s="7">
        <v>6734</v>
      </c>
      <c r="I8" s="7">
        <v>12505</v>
      </c>
      <c r="J8" s="22">
        <v>2</v>
      </c>
      <c r="K8" s="22">
        <v>54380</v>
      </c>
      <c r="L8" s="22">
        <v>40221</v>
      </c>
      <c r="M8" s="22">
        <v>14158</v>
      </c>
      <c r="N8" s="22" t="s">
        <v>40</v>
      </c>
    </row>
    <row r="9" spans="1:16" s="16" customFormat="1" ht="16.5" customHeight="1" thickBot="1">
      <c r="A9" s="78" t="s">
        <v>68</v>
      </c>
      <c r="B9" s="79"/>
      <c r="C9" s="58">
        <v>75045</v>
      </c>
      <c r="D9" s="58">
        <v>47948</v>
      </c>
      <c r="E9" s="58">
        <v>27095</v>
      </c>
      <c r="F9" s="58">
        <v>2</v>
      </c>
      <c r="G9" s="45">
        <v>19573</v>
      </c>
      <c r="H9" s="45">
        <v>6781</v>
      </c>
      <c r="I9" s="45">
        <v>12790</v>
      </c>
      <c r="J9" s="54">
        <v>2</v>
      </c>
      <c r="K9" s="54">
        <v>55472</v>
      </c>
      <c r="L9" s="54">
        <v>41167</v>
      </c>
      <c r="M9" s="54">
        <v>14305</v>
      </c>
      <c r="N9" s="54" t="s">
        <v>40</v>
      </c>
      <c r="P9" s="16" t="s">
        <v>63</v>
      </c>
    </row>
    <row r="10" spans="1:21" s="16" customFormat="1" ht="16.5" customHeight="1" thickTop="1">
      <c r="A10" s="31" t="s">
        <v>32</v>
      </c>
      <c r="B10" s="17"/>
      <c r="C10" s="47">
        <f>G10+K10</f>
        <v>33747</v>
      </c>
      <c r="D10" s="47">
        <f>H10+L10</f>
        <v>20801</v>
      </c>
      <c r="E10" s="47">
        <f>I10+M10</f>
        <v>12944</v>
      </c>
      <c r="F10" s="47">
        <v>2</v>
      </c>
      <c r="G10" s="47">
        <v>12335</v>
      </c>
      <c r="H10" s="47">
        <v>3317</v>
      </c>
      <c r="I10" s="47">
        <v>9016</v>
      </c>
      <c r="J10" s="43">
        <v>2</v>
      </c>
      <c r="K10" s="48">
        <f>SUM(K11:K12)</f>
        <v>21412</v>
      </c>
      <c r="L10" s="48">
        <f>SUM(L11:L12)</f>
        <v>17484</v>
      </c>
      <c r="M10" s="48">
        <f>SUM(M11:M12)</f>
        <v>3928</v>
      </c>
      <c r="N10" s="53" t="s">
        <v>40</v>
      </c>
      <c r="Q10" s="16" t="s">
        <v>56</v>
      </c>
      <c r="R10" s="16" t="s">
        <v>45</v>
      </c>
      <c r="S10" s="16" t="s">
        <v>62</v>
      </c>
      <c r="T10" s="16" t="s">
        <v>61</v>
      </c>
      <c r="U10" s="16" t="s">
        <v>60</v>
      </c>
    </row>
    <row r="11" spans="1:21" s="16" customFormat="1" ht="16.5" customHeight="1">
      <c r="A11" s="18"/>
      <c r="B11" s="19" t="s">
        <v>5</v>
      </c>
      <c r="C11" s="6">
        <f aca="true" t="shared" si="0" ref="C11:C39">G11+K11</f>
        <v>10611</v>
      </c>
      <c r="D11" s="6">
        <f aca="true" t="shared" si="1" ref="D11:D39">H11+L11</f>
        <v>9573</v>
      </c>
      <c r="E11" s="6">
        <f aca="true" t="shared" si="2" ref="E11:E39">I11+M11</f>
        <v>1038</v>
      </c>
      <c r="F11" s="5" t="s">
        <v>40</v>
      </c>
      <c r="G11" s="5">
        <v>309</v>
      </c>
      <c r="H11" s="7">
        <v>234</v>
      </c>
      <c r="I11" s="7">
        <v>75</v>
      </c>
      <c r="J11" s="22" t="s">
        <v>40</v>
      </c>
      <c r="K11" s="5">
        <f aca="true" t="shared" si="3" ref="K11:M12">R11</f>
        <v>10302</v>
      </c>
      <c r="L11" s="5">
        <f t="shared" si="3"/>
        <v>9339</v>
      </c>
      <c r="M11" s="5">
        <f t="shared" si="3"/>
        <v>963</v>
      </c>
      <c r="N11" s="22" t="s">
        <v>40</v>
      </c>
      <c r="O11" s="42"/>
      <c r="P11" s="16">
        <v>1</v>
      </c>
      <c r="Q11" s="16" t="s">
        <v>5</v>
      </c>
      <c r="R11" s="16">
        <v>10302</v>
      </c>
      <c r="S11" s="16">
        <v>9339</v>
      </c>
      <c r="T11" s="16">
        <v>963</v>
      </c>
      <c r="U11" s="16">
        <v>0</v>
      </c>
    </row>
    <row r="12" spans="1:21" s="16" customFormat="1" ht="16.5" customHeight="1" thickBot="1">
      <c r="A12" s="23"/>
      <c r="B12" s="25" t="s">
        <v>6</v>
      </c>
      <c r="C12" s="49">
        <f t="shared" si="0"/>
        <v>23136</v>
      </c>
      <c r="D12" s="49">
        <f t="shared" si="1"/>
        <v>11228</v>
      </c>
      <c r="E12" s="49">
        <f t="shared" si="2"/>
        <v>11906</v>
      </c>
      <c r="F12" s="44">
        <v>2</v>
      </c>
      <c r="G12" s="44">
        <v>12026</v>
      </c>
      <c r="H12" s="50">
        <v>3083</v>
      </c>
      <c r="I12" s="50">
        <v>8941</v>
      </c>
      <c r="J12" s="51">
        <v>2</v>
      </c>
      <c r="K12" s="44">
        <f t="shared" si="3"/>
        <v>11110</v>
      </c>
      <c r="L12" s="44">
        <f t="shared" si="3"/>
        <v>8145</v>
      </c>
      <c r="M12" s="44">
        <f t="shared" si="3"/>
        <v>2965</v>
      </c>
      <c r="N12" s="54" t="s">
        <v>40</v>
      </c>
      <c r="O12" s="42"/>
      <c r="P12" s="16">
        <v>2</v>
      </c>
      <c r="Q12" s="16" t="s">
        <v>6</v>
      </c>
      <c r="R12" s="16">
        <v>11110</v>
      </c>
      <c r="S12" s="16">
        <v>8145</v>
      </c>
      <c r="T12" s="16">
        <v>2965</v>
      </c>
      <c r="U12" s="16">
        <v>0</v>
      </c>
    </row>
    <row r="13" spans="1:21" s="16" customFormat="1" ht="16.5" customHeight="1" thickTop="1">
      <c r="A13" s="24" t="s">
        <v>33</v>
      </c>
      <c r="B13" s="24"/>
      <c r="C13" s="47">
        <f t="shared" si="0"/>
        <v>5725</v>
      </c>
      <c r="D13" s="47">
        <f t="shared" si="1"/>
        <v>3250</v>
      </c>
      <c r="E13" s="47">
        <f t="shared" si="2"/>
        <v>2477</v>
      </c>
      <c r="F13" s="43" t="s">
        <v>40</v>
      </c>
      <c r="G13" s="47">
        <v>376</v>
      </c>
      <c r="H13" s="43">
        <v>257</v>
      </c>
      <c r="I13" s="43">
        <v>119</v>
      </c>
      <c r="J13" s="43" t="s">
        <v>40</v>
      </c>
      <c r="K13" s="38">
        <f>SUM(K14:K20)</f>
        <v>5349</v>
      </c>
      <c r="L13" s="38">
        <f>SUM(L14:L20)</f>
        <v>2993</v>
      </c>
      <c r="M13" s="38">
        <f>SUM(M14:M20)</f>
        <v>2358</v>
      </c>
      <c r="N13" s="53" t="s">
        <v>40</v>
      </c>
      <c r="O13" s="42"/>
      <c r="P13" s="16">
        <v>3</v>
      </c>
      <c r="Q13" s="16" t="s">
        <v>0</v>
      </c>
      <c r="R13" s="16">
        <v>1779</v>
      </c>
      <c r="S13" s="16">
        <v>1355</v>
      </c>
      <c r="T13" s="16">
        <v>424</v>
      </c>
      <c r="U13" s="16">
        <v>0</v>
      </c>
    </row>
    <row r="14" spans="1:21" s="16" customFormat="1" ht="16.5" customHeight="1">
      <c r="A14" s="18"/>
      <c r="B14" s="19" t="s">
        <v>0</v>
      </c>
      <c r="C14" s="6">
        <f t="shared" si="0"/>
        <v>1892</v>
      </c>
      <c r="D14" s="6">
        <f t="shared" si="1"/>
        <v>1462</v>
      </c>
      <c r="E14" s="6">
        <f t="shared" si="2"/>
        <v>430</v>
      </c>
      <c r="F14" s="5" t="s">
        <v>40</v>
      </c>
      <c r="G14" s="5">
        <v>113</v>
      </c>
      <c r="H14" s="7">
        <v>107</v>
      </c>
      <c r="I14" s="7">
        <v>6</v>
      </c>
      <c r="J14" s="22" t="s">
        <v>40</v>
      </c>
      <c r="K14" s="5">
        <f aca="true" t="shared" si="4" ref="K14:M20">R13</f>
        <v>1779</v>
      </c>
      <c r="L14" s="5">
        <f t="shared" si="4"/>
        <v>1355</v>
      </c>
      <c r="M14" s="5">
        <f t="shared" si="4"/>
        <v>424</v>
      </c>
      <c r="N14" s="22" t="s">
        <v>40</v>
      </c>
      <c r="O14" s="42"/>
      <c r="P14" s="16">
        <v>4</v>
      </c>
      <c r="Q14" s="16" t="s">
        <v>52</v>
      </c>
      <c r="R14" s="16">
        <v>227</v>
      </c>
      <c r="S14" s="16">
        <v>51</v>
      </c>
      <c r="T14" s="16">
        <v>176</v>
      </c>
      <c r="U14" s="16">
        <v>0</v>
      </c>
    </row>
    <row r="15" spans="1:21" s="16" customFormat="1" ht="16.5" customHeight="1">
      <c r="A15" s="18"/>
      <c r="B15" s="19" t="s">
        <v>37</v>
      </c>
      <c r="C15" s="6">
        <f aca="true" t="shared" si="5" ref="C15:E16">K15</f>
        <v>227</v>
      </c>
      <c r="D15" s="6">
        <f t="shared" si="5"/>
        <v>51</v>
      </c>
      <c r="E15" s="6">
        <f t="shared" si="5"/>
        <v>176</v>
      </c>
      <c r="F15" s="5" t="s">
        <v>40</v>
      </c>
      <c r="G15" s="22" t="s">
        <v>40</v>
      </c>
      <c r="H15" s="22" t="s">
        <v>40</v>
      </c>
      <c r="I15" s="22" t="s">
        <v>40</v>
      </c>
      <c r="J15" s="22" t="s">
        <v>40</v>
      </c>
      <c r="K15" s="5">
        <f t="shared" si="4"/>
        <v>227</v>
      </c>
      <c r="L15" s="5">
        <f t="shared" si="4"/>
        <v>51</v>
      </c>
      <c r="M15" s="5">
        <f t="shared" si="4"/>
        <v>176</v>
      </c>
      <c r="N15" s="22" t="s">
        <v>40</v>
      </c>
      <c r="O15" s="42"/>
      <c r="P15" s="16">
        <v>5</v>
      </c>
      <c r="Q15" s="16" t="s">
        <v>51</v>
      </c>
      <c r="R15" s="16">
        <v>22</v>
      </c>
      <c r="S15" s="16">
        <v>4</v>
      </c>
      <c r="T15" s="16">
        <v>19</v>
      </c>
      <c r="U15" s="16">
        <v>0</v>
      </c>
    </row>
    <row r="16" spans="1:21" s="16" customFormat="1" ht="16.5" customHeight="1">
      <c r="A16" s="18"/>
      <c r="B16" s="19" t="s">
        <v>38</v>
      </c>
      <c r="C16" s="6">
        <f t="shared" si="5"/>
        <v>22</v>
      </c>
      <c r="D16" s="6">
        <f t="shared" si="5"/>
        <v>4</v>
      </c>
      <c r="E16" s="6">
        <f t="shared" si="5"/>
        <v>19</v>
      </c>
      <c r="F16" s="5" t="s">
        <v>40</v>
      </c>
      <c r="G16" s="22" t="s">
        <v>40</v>
      </c>
      <c r="H16" s="22" t="s">
        <v>40</v>
      </c>
      <c r="I16" s="22" t="s">
        <v>40</v>
      </c>
      <c r="J16" s="22" t="s">
        <v>40</v>
      </c>
      <c r="K16" s="5">
        <f t="shared" si="4"/>
        <v>22</v>
      </c>
      <c r="L16" s="5">
        <f t="shared" si="4"/>
        <v>4</v>
      </c>
      <c r="M16" s="5">
        <f t="shared" si="4"/>
        <v>19</v>
      </c>
      <c r="N16" s="22" t="s">
        <v>40</v>
      </c>
      <c r="O16" s="42"/>
      <c r="P16" s="16">
        <v>6</v>
      </c>
      <c r="Q16" s="16" t="s">
        <v>1</v>
      </c>
      <c r="R16" s="16">
        <v>601</v>
      </c>
      <c r="S16" s="16">
        <v>214</v>
      </c>
      <c r="T16" s="16">
        <v>387</v>
      </c>
      <c r="U16" s="16">
        <v>0</v>
      </c>
    </row>
    <row r="17" spans="1:21" s="16" customFormat="1" ht="16.5" customHeight="1">
      <c r="A17" s="18"/>
      <c r="B17" s="19" t="s">
        <v>1</v>
      </c>
      <c r="C17" s="6">
        <f t="shared" si="0"/>
        <v>864</v>
      </c>
      <c r="D17" s="6">
        <f t="shared" si="1"/>
        <v>364</v>
      </c>
      <c r="E17" s="6">
        <f t="shared" si="2"/>
        <v>500</v>
      </c>
      <c r="F17" s="5" t="s">
        <v>40</v>
      </c>
      <c r="G17" s="5">
        <v>263</v>
      </c>
      <c r="H17" s="55">
        <v>150</v>
      </c>
      <c r="I17" s="55">
        <v>113</v>
      </c>
      <c r="J17" s="53" t="s">
        <v>40</v>
      </c>
      <c r="K17" s="5">
        <f t="shared" si="4"/>
        <v>601</v>
      </c>
      <c r="L17" s="5">
        <f t="shared" si="4"/>
        <v>214</v>
      </c>
      <c r="M17" s="5">
        <f t="shared" si="4"/>
        <v>387</v>
      </c>
      <c r="N17" s="22" t="s">
        <v>40</v>
      </c>
      <c r="O17" s="42"/>
      <c r="P17" s="16">
        <v>7</v>
      </c>
      <c r="Q17" s="16" t="s">
        <v>2</v>
      </c>
      <c r="R17" s="16">
        <v>2231</v>
      </c>
      <c r="S17" s="16">
        <v>1217</v>
      </c>
      <c r="T17" s="16">
        <v>1014</v>
      </c>
      <c r="U17" s="16">
        <v>0</v>
      </c>
    </row>
    <row r="18" spans="1:21" s="16" customFormat="1" ht="16.5" customHeight="1">
      <c r="A18" s="18"/>
      <c r="B18" s="19" t="s">
        <v>2</v>
      </c>
      <c r="C18" s="6">
        <f aca="true" t="shared" si="6" ref="C18:E20">K18</f>
        <v>2231</v>
      </c>
      <c r="D18" s="6">
        <f t="shared" si="6"/>
        <v>1217</v>
      </c>
      <c r="E18" s="6">
        <f t="shared" si="6"/>
        <v>1014</v>
      </c>
      <c r="F18" s="5" t="s">
        <v>40</v>
      </c>
      <c r="G18" s="22" t="s">
        <v>40</v>
      </c>
      <c r="H18" s="22" t="s">
        <v>40</v>
      </c>
      <c r="I18" s="22" t="s">
        <v>40</v>
      </c>
      <c r="J18" s="22" t="s">
        <v>40</v>
      </c>
      <c r="K18" s="5">
        <f t="shared" si="4"/>
        <v>2231</v>
      </c>
      <c r="L18" s="5">
        <f t="shared" si="4"/>
        <v>1217</v>
      </c>
      <c r="M18" s="5">
        <f t="shared" si="4"/>
        <v>1014</v>
      </c>
      <c r="N18" s="22" t="s">
        <v>40</v>
      </c>
      <c r="O18" s="42"/>
      <c r="P18" s="16">
        <v>8</v>
      </c>
      <c r="Q18" s="16" t="s">
        <v>3</v>
      </c>
      <c r="R18" s="16">
        <v>388</v>
      </c>
      <c r="S18" s="16">
        <v>120</v>
      </c>
      <c r="T18" s="16">
        <v>268</v>
      </c>
      <c r="U18" s="16">
        <v>0</v>
      </c>
    </row>
    <row r="19" spans="1:21" s="16" customFormat="1" ht="16.5" customHeight="1">
      <c r="A19" s="18"/>
      <c r="B19" s="19" t="s">
        <v>3</v>
      </c>
      <c r="C19" s="6">
        <f t="shared" si="6"/>
        <v>388</v>
      </c>
      <c r="D19" s="6">
        <f t="shared" si="6"/>
        <v>120</v>
      </c>
      <c r="E19" s="6">
        <f t="shared" si="6"/>
        <v>268</v>
      </c>
      <c r="F19" s="5" t="s">
        <v>40</v>
      </c>
      <c r="G19" s="22" t="s">
        <v>40</v>
      </c>
      <c r="H19" s="22" t="s">
        <v>40</v>
      </c>
      <c r="I19" s="22" t="s">
        <v>40</v>
      </c>
      <c r="J19" s="22" t="s">
        <v>40</v>
      </c>
      <c r="K19" s="5">
        <f t="shared" si="4"/>
        <v>388</v>
      </c>
      <c r="L19" s="5">
        <f t="shared" si="4"/>
        <v>120</v>
      </c>
      <c r="M19" s="5">
        <f t="shared" si="4"/>
        <v>268</v>
      </c>
      <c r="N19" s="22" t="s">
        <v>40</v>
      </c>
      <c r="O19" s="42"/>
      <c r="P19" s="16">
        <v>9</v>
      </c>
      <c r="Q19" s="16" t="s">
        <v>4</v>
      </c>
      <c r="R19" s="16">
        <v>101</v>
      </c>
      <c r="S19" s="16">
        <v>32</v>
      </c>
      <c r="T19" s="16">
        <v>70</v>
      </c>
      <c r="U19" s="16">
        <v>0</v>
      </c>
    </row>
    <row r="20" spans="1:21" s="16" customFormat="1" ht="16.5" customHeight="1" thickBot="1">
      <c r="A20" s="20"/>
      <c r="B20" s="25" t="s">
        <v>4</v>
      </c>
      <c r="C20" s="49">
        <f t="shared" si="6"/>
        <v>101</v>
      </c>
      <c r="D20" s="49">
        <f t="shared" si="6"/>
        <v>32</v>
      </c>
      <c r="E20" s="49">
        <f t="shared" si="6"/>
        <v>70</v>
      </c>
      <c r="F20" s="5" t="s">
        <v>40</v>
      </c>
      <c r="G20" s="54" t="s">
        <v>40</v>
      </c>
      <c r="H20" s="54" t="s">
        <v>40</v>
      </c>
      <c r="I20" s="54" t="s">
        <v>40</v>
      </c>
      <c r="J20" s="54" t="s">
        <v>40</v>
      </c>
      <c r="K20" s="46">
        <f t="shared" si="4"/>
        <v>101</v>
      </c>
      <c r="L20" s="46">
        <f t="shared" si="4"/>
        <v>32</v>
      </c>
      <c r="M20" s="46">
        <f t="shared" si="4"/>
        <v>70</v>
      </c>
      <c r="N20" s="54" t="s">
        <v>40</v>
      </c>
      <c r="O20" s="42"/>
      <c r="P20" s="16">
        <v>10</v>
      </c>
      <c r="Q20" s="16" t="s">
        <v>10</v>
      </c>
      <c r="R20" s="16">
        <v>3771</v>
      </c>
      <c r="S20" s="16">
        <v>3324</v>
      </c>
      <c r="T20" s="16">
        <v>447</v>
      </c>
      <c r="U20" s="16">
        <v>0</v>
      </c>
    </row>
    <row r="21" spans="1:21" s="16" customFormat="1" ht="16.5" customHeight="1" thickTop="1">
      <c r="A21" s="26" t="s">
        <v>34</v>
      </c>
      <c r="B21" s="27"/>
      <c r="C21" s="52">
        <f t="shared" si="0"/>
        <v>20478</v>
      </c>
      <c r="D21" s="52">
        <f t="shared" si="1"/>
        <v>12856</v>
      </c>
      <c r="E21" s="52">
        <f t="shared" si="2"/>
        <v>7620</v>
      </c>
      <c r="F21" s="48" t="s">
        <v>40</v>
      </c>
      <c r="G21" s="47">
        <v>5561</v>
      </c>
      <c r="H21" s="48">
        <v>2421</v>
      </c>
      <c r="I21" s="48">
        <v>3139</v>
      </c>
      <c r="J21" s="48" t="s">
        <v>40</v>
      </c>
      <c r="K21" s="48">
        <f>SUM(K22:K26)</f>
        <v>14917</v>
      </c>
      <c r="L21" s="48">
        <f>SUM(L22:L26)</f>
        <v>10435</v>
      </c>
      <c r="M21" s="48">
        <f>SUM(M22:M26)</f>
        <v>4481</v>
      </c>
      <c r="N21" s="53" t="s">
        <v>40</v>
      </c>
      <c r="O21" s="42"/>
      <c r="P21" s="16">
        <v>11</v>
      </c>
      <c r="Q21" s="16" t="s">
        <v>50</v>
      </c>
      <c r="R21" s="16">
        <v>2729</v>
      </c>
      <c r="S21" s="16">
        <v>1388</v>
      </c>
      <c r="T21" s="16">
        <v>1340</v>
      </c>
      <c r="U21" s="16">
        <v>0</v>
      </c>
    </row>
    <row r="22" spans="1:21" s="16" customFormat="1" ht="16.5" customHeight="1">
      <c r="A22" s="18"/>
      <c r="B22" s="19" t="s">
        <v>10</v>
      </c>
      <c r="C22" s="6">
        <f t="shared" si="0"/>
        <v>4402</v>
      </c>
      <c r="D22" s="6">
        <f t="shared" si="1"/>
        <v>3920</v>
      </c>
      <c r="E22" s="6">
        <f t="shared" si="2"/>
        <v>482</v>
      </c>
      <c r="F22" s="5" t="s">
        <v>40</v>
      </c>
      <c r="G22" s="5">
        <v>631</v>
      </c>
      <c r="H22" s="55">
        <v>596</v>
      </c>
      <c r="I22" s="55">
        <v>35</v>
      </c>
      <c r="J22" s="53" t="s">
        <v>40</v>
      </c>
      <c r="K22" s="5">
        <f aca="true" t="shared" si="7" ref="K22:M26">R20</f>
        <v>3771</v>
      </c>
      <c r="L22" s="5">
        <f t="shared" si="7"/>
        <v>3324</v>
      </c>
      <c r="M22" s="5">
        <f t="shared" si="7"/>
        <v>447</v>
      </c>
      <c r="N22" s="22" t="s">
        <v>40</v>
      </c>
      <c r="O22" s="42"/>
      <c r="P22" s="16">
        <v>12</v>
      </c>
      <c r="Q22" s="16" t="s">
        <v>49</v>
      </c>
      <c r="R22" s="16">
        <v>1756</v>
      </c>
      <c r="S22" s="16">
        <v>1127</v>
      </c>
      <c r="T22" s="16">
        <v>629</v>
      </c>
      <c r="U22" s="16">
        <v>0</v>
      </c>
    </row>
    <row r="23" spans="1:21" s="16" customFormat="1" ht="16.5" customHeight="1">
      <c r="A23" s="18"/>
      <c r="B23" s="19" t="s">
        <v>27</v>
      </c>
      <c r="C23" s="6">
        <f t="shared" si="0"/>
        <v>6449</v>
      </c>
      <c r="D23" s="6">
        <f t="shared" si="1"/>
        <v>2351</v>
      </c>
      <c r="E23" s="6">
        <f t="shared" si="2"/>
        <v>4097</v>
      </c>
      <c r="F23" s="5" t="s">
        <v>40</v>
      </c>
      <c r="G23" s="5">
        <v>3720</v>
      </c>
      <c r="H23" s="7">
        <v>963</v>
      </c>
      <c r="I23" s="7">
        <v>2757</v>
      </c>
      <c r="J23" s="22" t="s">
        <v>40</v>
      </c>
      <c r="K23" s="5">
        <f t="shared" si="7"/>
        <v>2729</v>
      </c>
      <c r="L23" s="5">
        <f t="shared" si="7"/>
        <v>1388</v>
      </c>
      <c r="M23" s="5">
        <f t="shared" si="7"/>
        <v>1340</v>
      </c>
      <c r="N23" s="22" t="s">
        <v>40</v>
      </c>
      <c r="O23" s="42"/>
      <c r="P23" s="16">
        <v>13</v>
      </c>
      <c r="Q23" s="16" t="s">
        <v>11</v>
      </c>
      <c r="R23" s="16">
        <v>4051</v>
      </c>
      <c r="S23" s="16">
        <v>2586</v>
      </c>
      <c r="T23" s="16">
        <v>1465</v>
      </c>
      <c r="U23" s="16">
        <v>0</v>
      </c>
    </row>
    <row r="24" spans="1:21" s="16" customFormat="1" ht="16.5" customHeight="1">
      <c r="A24" s="18"/>
      <c r="B24" s="19" t="s">
        <v>28</v>
      </c>
      <c r="C24" s="6">
        <f t="shared" si="0"/>
        <v>1833</v>
      </c>
      <c r="D24" s="6">
        <f t="shared" si="1"/>
        <v>1193</v>
      </c>
      <c r="E24" s="6">
        <f t="shared" si="2"/>
        <v>641</v>
      </c>
      <c r="F24" s="5" t="s">
        <v>40</v>
      </c>
      <c r="G24" s="5">
        <v>77</v>
      </c>
      <c r="H24" s="7">
        <v>66</v>
      </c>
      <c r="I24" s="7">
        <v>12</v>
      </c>
      <c r="J24" s="22" t="s">
        <v>40</v>
      </c>
      <c r="K24" s="5">
        <f t="shared" si="7"/>
        <v>1756</v>
      </c>
      <c r="L24" s="5">
        <f t="shared" si="7"/>
        <v>1127</v>
      </c>
      <c r="M24" s="5">
        <f t="shared" si="7"/>
        <v>629</v>
      </c>
      <c r="N24" s="22" t="s">
        <v>40</v>
      </c>
      <c r="O24" s="42"/>
      <c r="P24" s="16">
        <v>14</v>
      </c>
      <c r="Q24" s="16" t="s">
        <v>48</v>
      </c>
      <c r="R24" s="16">
        <v>2610</v>
      </c>
      <c r="S24" s="16">
        <v>2010</v>
      </c>
      <c r="T24" s="16">
        <v>600</v>
      </c>
      <c r="U24" s="16">
        <v>0</v>
      </c>
    </row>
    <row r="25" spans="1:21" s="16" customFormat="1" ht="16.5" customHeight="1">
      <c r="A25" s="20"/>
      <c r="B25" s="21" t="s">
        <v>11</v>
      </c>
      <c r="C25" s="6">
        <f t="shared" si="0"/>
        <v>4625</v>
      </c>
      <c r="D25" s="6">
        <f t="shared" si="1"/>
        <v>2850</v>
      </c>
      <c r="E25" s="6">
        <f t="shared" si="2"/>
        <v>1774</v>
      </c>
      <c r="F25" s="5" t="s">
        <v>40</v>
      </c>
      <c r="G25" s="5">
        <v>574</v>
      </c>
      <c r="H25" s="7">
        <v>264</v>
      </c>
      <c r="I25" s="7">
        <v>309</v>
      </c>
      <c r="J25" s="22" t="s">
        <v>40</v>
      </c>
      <c r="K25" s="5">
        <f t="shared" si="7"/>
        <v>4051</v>
      </c>
      <c r="L25" s="5">
        <f t="shared" si="7"/>
        <v>2586</v>
      </c>
      <c r="M25" s="5">
        <f t="shared" si="7"/>
        <v>1465</v>
      </c>
      <c r="N25" s="22" t="s">
        <v>40</v>
      </c>
      <c r="O25" s="42"/>
      <c r="P25" s="16">
        <v>15</v>
      </c>
      <c r="Q25" s="16" t="s">
        <v>12</v>
      </c>
      <c r="R25" s="16">
        <v>1655</v>
      </c>
      <c r="S25" s="16">
        <v>935</v>
      </c>
      <c r="T25" s="16">
        <v>720</v>
      </c>
      <c r="U25" s="16">
        <v>0</v>
      </c>
    </row>
    <row r="26" spans="1:21" s="16" customFormat="1" ht="16.5" customHeight="1" thickBot="1">
      <c r="A26" s="20"/>
      <c r="B26" s="21" t="s">
        <v>29</v>
      </c>
      <c r="C26" s="49">
        <f t="shared" si="0"/>
        <v>3168</v>
      </c>
      <c r="D26" s="49">
        <f t="shared" si="1"/>
        <v>2542</v>
      </c>
      <c r="E26" s="49">
        <f t="shared" si="2"/>
        <v>627</v>
      </c>
      <c r="F26" s="5" t="s">
        <v>40</v>
      </c>
      <c r="G26" s="44">
        <v>558</v>
      </c>
      <c r="H26" s="45">
        <v>532</v>
      </c>
      <c r="I26" s="45">
        <v>27</v>
      </c>
      <c r="J26" s="54" t="s">
        <v>40</v>
      </c>
      <c r="K26" s="44">
        <f t="shared" si="7"/>
        <v>2610</v>
      </c>
      <c r="L26" s="44">
        <f t="shared" si="7"/>
        <v>2010</v>
      </c>
      <c r="M26" s="44">
        <f t="shared" si="7"/>
        <v>600</v>
      </c>
      <c r="N26" s="54" t="s">
        <v>40</v>
      </c>
      <c r="O26" s="42"/>
      <c r="P26" s="16">
        <v>16</v>
      </c>
      <c r="Q26" s="16" t="s">
        <v>14</v>
      </c>
      <c r="R26" s="16">
        <v>1765</v>
      </c>
      <c r="S26" s="16">
        <v>1089</v>
      </c>
      <c r="T26" s="16">
        <v>676</v>
      </c>
      <c r="U26" s="16">
        <v>0</v>
      </c>
    </row>
    <row r="27" spans="1:21" s="16" customFormat="1" ht="16.5" customHeight="1" thickTop="1">
      <c r="A27" s="26" t="s">
        <v>35</v>
      </c>
      <c r="B27" s="28"/>
      <c r="C27" s="52">
        <f t="shared" si="0"/>
        <v>9223</v>
      </c>
      <c r="D27" s="52">
        <f t="shared" si="1"/>
        <v>6266</v>
      </c>
      <c r="E27" s="52">
        <f t="shared" si="2"/>
        <v>2957</v>
      </c>
      <c r="F27" s="48" t="s">
        <v>40</v>
      </c>
      <c r="G27" s="47">
        <v>239</v>
      </c>
      <c r="H27" s="56">
        <v>179</v>
      </c>
      <c r="I27" s="56">
        <v>60</v>
      </c>
      <c r="J27" s="48" t="s">
        <v>40</v>
      </c>
      <c r="K27" s="38">
        <f>SUM(K28:K34)</f>
        <v>8984</v>
      </c>
      <c r="L27" s="38">
        <f>SUM(L28:L34)</f>
        <v>6087</v>
      </c>
      <c r="M27" s="38">
        <f>SUM(M28:M34)</f>
        <v>2897</v>
      </c>
      <c r="N27" s="53" t="s">
        <v>40</v>
      </c>
      <c r="O27" s="42"/>
      <c r="P27" s="16">
        <v>17</v>
      </c>
      <c r="Q27" s="16" t="s">
        <v>13</v>
      </c>
      <c r="R27" s="16">
        <v>5328</v>
      </c>
      <c r="S27" s="16">
        <v>4037</v>
      </c>
      <c r="T27" s="16">
        <v>1291</v>
      </c>
      <c r="U27" s="16">
        <v>0</v>
      </c>
    </row>
    <row r="28" spans="1:21" s="16" customFormat="1" ht="16.5" customHeight="1">
      <c r="A28" s="18"/>
      <c r="B28" s="19" t="s">
        <v>12</v>
      </c>
      <c r="C28" s="6">
        <f t="shared" si="0"/>
        <v>1671</v>
      </c>
      <c r="D28" s="6">
        <f t="shared" si="1"/>
        <v>938</v>
      </c>
      <c r="E28" s="6">
        <f t="shared" si="2"/>
        <v>733</v>
      </c>
      <c r="F28" s="5" t="s">
        <v>40</v>
      </c>
      <c r="G28" s="5">
        <v>16</v>
      </c>
      <c r="H28" s="7">
        <v>3</v>
      </c>
      <c r="I28" s="7">
        <v>13</v>
      </c>
      <c r="J28" s="22" t="s">
        <v>40</v>
      </c>
      <c r="K28" s="5">
        <f aca="true" t="shared" si="8" ref="K28:M34">R25</f>
        <v>1655</v>
      </c>
      <c r="L28" s="5">
        <f t="shared" si="8"/>
        <v>935</v>
      </c>
      <c r="M28" s="5">
        <f t="shared" si="8"/>
        <v>720</v>
      </c>
      <c r="N28" s="22" t="s">
        <v>40</v>
      </c>
      <c r="O28" s="42"/>
      <c r="P28" s="16">
        <v>18</v>
      </c>
      <c r="Q28" s="16" t="s">
        <v>15</v>
      </c>
      <c r="R28" s="16">
        <v>91</v>
      </c>
      <c r="S28" s="16">
        <v>7</v>
      </c>
      <c r="T28" s="16">
        <v>84</v>
      </c>
      <c r="U28" s="16">
        <v>0</v>
      </c>
    </row>
    <row r="29" spans="1:21" s="16" customFormat="1" ht="16.5" customHeight="1">
      <c r="A29" s="18"/>
      <c r="B29" s="19" t="s">
        <v>14</v>
      </c>
      <c r="C29" s="6">
        <f>K29</f>
        <v>1765</v>
      </c>
      <c r="D29" s="6">
        <f>L29</f>
        <v>1089</v>
      </c>
      <c r="E29" s="6">
        <f>M29</f>
        <v>676</v>
      </c>
      <c r="F29" s="5" t="s">
        <v>40</v>
      </c>
      <c r="G29" s="22" t="s">
        <v>40</v>
      </c>
      <c r="H29" s="22" t="s">
        <v>40</v>
      </c>
      <c r="I29" s="22" t="s">
        <v>40</v>
      </c>
      <c r="J29" s="22" t="s">
        <v>40</v>
      </c>
      <c r="K29" s="5">
        <f t="shared" si="8"/>
        <v>1765</v>
      </c>
      <c r="L29" s="5">
        <f t="shared" si="8"/>
        <v>1089</v>
      </c>
      <c r="M29" s="5">
        <f t="shared" si="8"/>
        <v>676</v>
      </c>
      <c r="N29" s="22" t="s">
        <v>40</v>
      </c>
      <c r="O29" s="42"/>
      <c r="P29" s="16">
        <v>19</v>
      </c>
      <c r="Q29" s="16" t="s">
        <v>47</v>
      </c>
      <c r="R29" s="16">
        <v>46</v>
      </c>
      <c r="S29" s="16">
        <v>5</v>
      </c>
      <c r="T29" s="16">
        <v>41</v>
      </c>
      <c r="U29" s="16">
        <v>0</v>
      </c>
    </row>
    <row r="30" spans="1:21" s="16" customFormat="1" ht="16.5" customHeight="1">
      <c r="A30" s="18"/>
      <c r="B30" s="19" t="s">
        <v>13</v>
      </c>
      <c r="C30" s="6">
        <f t="shared" si="0"/>
        <v>5551</v>
      </c>
      <c r="D30" s="6">
        <f t="shared" si="1"/>
        <v>4213</v>
      </c>
      <c r="E30" s="6">
        <f t="shared" si="2"/>
        <v>1338</v>
      </c>
      <c r="F30" s="5" t="s">
        <v>40</v>
      </c>
      <c r="G30" s="5">
        <v>223</v>
      </c>
      <c r="H30" s="7">
        <v>176</v>
      </c>
      <c r="I30" s="7">
        <v>47</v>
      </c>
      <c r="J30" s="22" t="s">
        <v>40</v>
      </c>
      <c r="K30" s="5">
        <f t="shared" si="8"/>
        <v>5328</v>
      </c>
      <c r="L30" s="5">
        <f t="shared" si="8"/>
        <v>4037</v>
      </c>
      <c r="M30" s="5">
        <f t="shared" si="8"/>
        <v>1291</v>
      </c>
      <c r="N30" s="22" t="s">
        <v>40</v>
      </c>
      <c r="O30" s="42"/>
      <c r="P30" s="16">
        <v>20</v>
      </c>
      <c r="Q30" s="16" t="s">
        <v>16</v>
      </c>
      <c r="R30" s="16">
        <v>59</v>
      </c>
      <c r="S30" s="16">
        <v>7</v>
      </c>
      <c r="T30" s="16">
        <v>52</v>
      </c>
      <c r="U30" s="16">
        <v>0</v>
      </c>
    </row>
    <row r="31" spans="1:21" s="16" customFormat="1" ht="16.5" customHeight="1">
      <c r="A31" s="18"/>
      <c r="B31" s="19" t="s">
        <v>15</v>
      </c>
      <c r="C31" s="6">
        <f aca="true" t="shared" si="9" ref="C31:E34">K31</f>
        <v>91</v>
      </c>
      <c r="D31" s="6">
        <f t="shared" si="9"/>
        <v>7</v>
      </c>
      <c r="E31" s="6">
        <f t="shared" si="9"/>
        <v>84</v>
      </c>
      <c r="F31" s="5" t="s">
        <v>40</v>
      </c>
      <c r="G31" s="53" t="s">
        <v>40</v>
      </c>
      <c r="H31" s="53" t="s">
        <v>40</v>
      </c>
      <c r="I31" s="53" t="s">
        <v>40</v>
      </c>
      <c r="J31" s="53" t="s">
        <v>40</v>
      </c>
      <c r="K31" s="5">
        <f t="shared" si="8"/>
        <v>91</v>
      </c>
      <c r="L31" s="5">
        <f t="shared" si="8"/>
        <v>7</v>
      </c>
      <c r="M31" s="5">
        <f t="shared" si="8"/>
        <v>84</v>
      </c>
      <c r="N31" s="22" t="s">
        <v>40</v>
      </c>
      <c r="O31" s="42"/>
      <c r="P31" s="16">
        <v>21</v>
      </c>
      <c r="Q31" s="16" t="s">
        <v>17</v>
      </c>
      <c r="R31" s="16">
        <v>40</v>
      </c>
      <c r="S31" s="16">
        <v>7</v>
      </c>
      <c r="T31" s="16">
        <v>33</v>
      </c>
      <c r="U31" s="16">
        <v>0</v>
      </c>
    </row>
    <row r="32" spans="1:21" s="16" customFormat="1" ht="16.5" customHeight="1">
      <c r="A32" s="18"/>
      <c r="B32" s="19" t="s">
        <v>30</v>
      </c>
      <c r="C32" s="6">
        <f t="shared" si="9"/>
        <v>46</v>
      </c>
      <c r="D32" s="6">
        <f t="shared" si="9"/>
        <v>5</v>
      </c>
      <c r="E32" s="6">
        <f t="shared" si="9"/>
        <v>41</v>
      </c>
      <c r="F32" s="5" t="s">
        <v>40</v>
      </c>
      <c r="G32" s="22" t="s">
        <v>40</v>
      </c>
      <c r="H32" s="22" t="s">
        <v>40</v>
      </c>
      <c r="I32" s="22" t="s">
        <v>40</v>
      </c>
      <c r="J32" s="22" t="s">
        <v>40</v>
      </c>
      <c r="K32" s="5">
        <f t="shared" si="8"/>
        <v>46</v>
      </c>
      <c r="L32" s="5">
        <f t="shared" si="8"/>
        <v>5</v>
      </c>
      <c r="M32" s="5">
        <f t="shared" si="8"/>
        <v>41</v>
      </c>
      <c r="N32" s="22" t="s">
        <v>40</v>
      </c>
      <c r="O32" s="42"/>
      <c r="P32" s="16">
        <v>22</v>
      </c>
      <c r="Q32" s="16" t="s">
        <v>7</v>
      </c>
      <c r="R32" s="16">
        <v>2162</v>
      </c>
      <c r="S32" s="16">
        <v>1957</v>
      </c>
      <c r="T32" s="16">
        <v>205</v>
      </c>
      <c r="U32" s="16">
        <v>0</v>
      </c>
    </row>
    <row r="33" spans="1:21" s="16" customFormat="1" ht="16.5" customHeight="1">
      <c r="A33" s="18"/>
      <c r="B33" s="19" t="s">
        <v>16</v>
      </c>
      <c r="C33" s="6">
        <f t="shared" si="9"/>
        <v>59</v>
      </c>
      <c r="D33" s="6">
        <f t="shared" si="9"/>
        <v>7</v>
      </c>
      <c r="E33" s="6">
        <f t="shared" si="9"/>
        <v>52</v>
      </c>
      <c r="F33" s="5" t="s">
        <v>40</v>
      </c>
      <c r="G33" s="22" t="s">
        <v>40</v>
      </c>
      <c r="H33" s="22" t="s">
        <v>40</v>
      </c>
      <c r="I33" s="22" t="s">
        <v>40</v>
      </c>
      <c r="J33" s="22" t="s">
        <v>40</v>
      </c>
      <c r="K33" s="5">
        <f t="shared" si="8"/>
        <v>59</v>
      </c>
      <c r="L33" s="5">
        <f t="shared" si="8"/>
        <v>7</v>
      </c>
      <c r="M33" s="5">
        <f t="shared" si="8"/>
        <v>52</v>
      </c>
      <c r="N33" s="22" t="s">
        <v>40</v>
      </c>
      <c r="P33" s="16">
        <v>23</v>
      </c>
      <c r="Q33" s="16" t="s">
        <v>46</v>
      </c>
      <c r="R33" s="16">
        <v>505</v>
      </c>
      <c r="S33" s="16">
        <v>351</v>
      </c>
      <c r="T33" s="16">
        <v>154</v>
      </c>
      <c r="U33" s="16">
        <v>0</v>
      </c>
    </row>
    <row r="34" spans="1:21" s="16" customFormat="1" ht="16.5" customHeight="1" thickBot="1">
      <c r="A34" s="18"/>
      <c r="B34" s="19" t="s">
        <v>17</v>
      </c>
      <c r="C34" s="49">
        <f t="shared" si="9"/>
        <v>40</v>
      </c>
      <c r="D34" s="49">
        <f t="shared" si="9"/>
        <v>7</v>
      </c>
      <c r="E34" s="49">
        <f t="shared" si="9"/>
        <v>33</v>
      </c>
      <c r="F34" s="5" t="s">
        <v>40</v>
      </c>
      <c r="G34" s="53" t="s">
        <v>40</v>
      </c>
      <c r="H34" s="53" t="s">
        <v>40</v>
      </c>
      <c r="I34" s="53" t="s">
        <v>40</v>
      </c>
      <c r="J34" s="53" t="s">
        <v>40</v>
      </c>
      <c r="K34" s="46">
        <f t="shared" si="8"/>
        <v>40</v>
      </c>
      <c r="L34" s="46">
        <f t="shared" si="8"/>
        <v>7</v>
      </c>
      <c r="M34" s="46">
        <f t="shared" si="8"/>
        <v>33</v>
      </c>
      <c r="N34" s="54" t="s">
        <v>40</v>
      </c>
      <c r="P34" s="16">
        <v>24</v>
      </c>
      <c r="Q34" s="16" t="s">
        <v>8</v>
      </c>
      <c r="R34" s="16">
        <v>2058</v>
      </c>
      <c r="S34" s="16">
        <v>1807</v>
      </c>
      <c r="T34" s="16">
        <v>251</v>
      </c>
      <c r="U34" s="16">
        <v>0</v>
      </c>
    </row>
    <row r="35" spans="1:21" s="16" customFormat="1" ht="16.5" customHeight="1" thickTop="1">
      <c r="A35" s="26" t="s">
        <v>39</v>
      </c>
      <c r="B35" s="28"/>
      <c r="C35" s="52">
        <f t="shared" si="0"/>
        <v>5871</v>
      </c>
      <c r="D35" s="52">
        <f t="shared" si="1"/>
        <v>4773</v>
      </c>
      <c r="E35" s="52">
        <f t="shared" si="2"/>
        <v>1097</v>
      </c>
      <c r="F35" s="48" t="s">
        <v>40</v>
      </c>
      <c r="G35" s="59">
        <v>1062</v>
      </c>
      <c r="H35" s="57">
        <v>605</v>
      </c>
      <c r="I35" s="57">
        <v>456</v>
      </c>
      <c r="J35" s="48" t="s">
        <v>40</v>
      </c>
      <c r="K35" s="48">
        <f>SUM(K36:K39)</f>
        <v>4809</v>
      </c>
      <c r="L35" s="48">
        <f>SUM(L36:L39)</f>
        <v>4168</v>
      </c>
      <c r="M35" s="48">
        <f>SUM(M36:M39)</f>
        <v>641</v>
      </c>
      <c r="N35" s="53" t="s">
        <v>40</v>
      </c>
      <c r="P35" s="16">
        <v>25</v>
      </c>
      <c r="Q35" s="16" t="s">
        <v>9</v>
      </c>
      <c r="R35" s="16">
        <v>84</v>
      </c>
      <c r="S35" s="16">
        <v>53</v>
      </c>
      <c r="T35" s="16">
        <v>31</v>
      </c>
      <c r="U35" s="16">
        <v>0</v>
      </c>
    </row>
    <row r="36" spans="1:21" s="16" customFormat="1" ht="16.5" customHeight="1">
      <c r="A36" s="18"/>
      <c r="B36" s="19" t="s">
        <v>7</v>
      </c>
      <c r="C36" s="6">
        <f t="shared" si="0"/>
        <v>2516</v>
      </c>
      <c r="D36" s="6">
        <f t="shared" si="1"/>
        <v>2160</v>
      </c>
      <c r="E36" s="6">
        <f t="shared" si="2"/>
        <v>355</v>
      </c>
      <c r="F36" s="5" t="s">
        <v>40</v>
      </c>
      <c r="G36" s="5">
        <v>354</v>
      </c>
      <c r="H36" s="7">
        <v>203</v>
      </c>
      <c r="I36" s="7">
        <v>150</v>
      </c>
      <c r="J36" s="22" t="s">
        <v>40</v>
      </c>
      <c r="K36" s="5">
        <f aca="true" t="shared" si="10" ref="K36:M39">R32</f>
        <v>2162</v>
      </c>
      <c r="L36" s="5">
        <f t="shared" si="10"/>
        <v>1957</v>
      </c>
      <c r="M36" s="5">
        <f t="shared" si="10"/>
        <v>205</v>
      </c>
      <c r="N36" s="22" t="s">
        <v>40</v>
      </c>
      <c r="Q36" s="16" t="s">
        <v>45</v>
      </c>
      <c r="R36" s="16">
        <v>55472</v>
      </c>
      <c r="S36" s="16">
        <v>41167</v>
      </c>
      <c r="T36" s="16">
        <v>14305</v>
      </c>
      <c r="U36" s="16">
        <v>0</v>
      </c>
    </row>
    <row r="37" spans="1:15" s="16" customFormat="1" ht="16.5" customHeight="1">
      <c r="A37" s="18"/>
      <c r="B37" s="19" t="s">
        <v>26</v>
      </c>
      <c r="C37" s="6">
        <f>K37</f>
        <v>505</v>
      </c>
      <c r="D37" s="6">
        <f>L37</f>
        <v>351</v>
      </c>
      <c r="E37" s="6">
        <f>M37</f>
        <v>154</v>
      </c>
      <c r="F37" s="5" t="s">
        <v>40</v>
      </c>
      <c r="G37" s="22" t="s">
        <v>40</v>
      </c>
      <c r="H37" s="22" t="s">
        <v>40</v>
      </c>
      <c r="I37" s="22" t="s">
        <v>40</v>
      </c>
      <c r="J37" s="22" t="s">
        <v>40</v>
      </c>
      <c r="K37" s="5">
        <f t="shared" si="10"/>
        <v>505</v>
      </c>
      <c r="L37" s="5">
        <f t="shared" si="10"/>
        <v>351</v>
      </c>
      <c r="M37" s="5">
        <f t="shared" si="10"/>
        <v>154</v>
      </c>
      <c r="N37" s="22" t="s">
        <v>40</v>
      </c>
      <c r="O37" s="9"/>
    </row>
    <row r="38" spans="1:15" s="16" customFormat="1" ht="16.5" customHeight="1">
      <c r="A38" s="18"/>
      <c r="B38" s="19" t="s">
        <v>8</v>
      </c>
      <c r="C38" s="6">
        <f t="shared" si="0"/>
        <v>2753</v>
      </c>
      <c r="D38" s="6">
        <f t="shared" si="1"/>
        <v>2203</v>
      </c>
      <c r="E38" s="6">
        <f t="shared" si="2"/>
        <v>550</v>
      </c>
      <c r="F38" s="5" t="s">
        <v>40</v>
      </c>
      <c r="G38" s="5">
        <v>695</v>
      </c>
      <c r="H38" s="22">
        <v>396</v>
      </c>
      <c r="I38" s="22">
        <v>299</v>
      </c>
      <c r="J38" s="22" t="s">
        <v>40</v>
      </c>
      <c r="K38" s="5">
        <f t="shared" si="10"/>
        <v>2058</v>
      </c>
      <c r="L38" s="5">
        <f t="shared" si="10"/>
        <v>1807</v>
      </c>
      <c r="M38" s="5">
        <f t="shared" si="10"/>
        <v>251</v>
      </c>
      <c r="N38" s="22" t="s">
        <v>40</v>
      </c>
      <c r="O38" s="9"/>
    </row>
    <row r="39" spans="1:15" s="16" customFormat="1" ht="16.5" customHeight="1" thickBot="1">
      <c r="A39" s="23"/>
      <c r="B39" s="25" t="s">
        <v>9</v>
      </c>
      <c r="C39" s="47">
        <f t="shared" si="0"/>
        <v>97</v>
      </c>
      <c r="D39" s="47">
        <f t="shared" si="1"/>
        <v>59</v>
      </c>
      <c r="E39" s="47">
        <f t="shared" si="2"/>
        <v>38</v>
      </c>
      <c r="F39" s="44" t="s">
        <v>40</v>
      </c>
      <c r="G39" s="44">
        <v>13</v>
      </c>
      <c r="H39" s="51">
        <v>6</v>
      </c>
      <c r="I39" s="51">
        <v>7</v>
      </c>
      <c r="J39" s="51" t="s">
        <v>40</v>
      </c>
      <c r="K39" s="44">
        <f t="shared" si="10"/>
        <v>84</v>
      </c>
      <c r="L39" s="44">
        <f t="shared" si="10"/>
        <v>53</v>
      </c>
      <c r="M39" s="44">
        <f t="shared" si="10"/>
        <v>31</v>
      </c>
      <c r="N39" s="54" t="s">
        <v>40</v>
      </c>
      <c r="O39" s="9"/>
    </row>
    <row r="40" spans="3:15" s="16" customFormat="1" ht="16.5" customHeight="1" thickTop="1">
      <c r="C40" s="74" t="s">
        <v>42</v>
      </c>
      <c r="D40" s="74"/>
      <c r="E40" s="74"/>
      <c r="F40" s="74"/>
      <c r="G40" s="37" t="s">
        <v>43</v>
      </c>
      <c r="H40" s="37"/>
      <c r="I40" s="37"/>
      <c r="J40" s="37"/>
      <c r="O40" s="9"/>
    </row>
    <row r="41" spans="3:10" ht="16.5" customHeight="1">
      <c r="C41" s="75"/>
      <c r="D41" s="75"/>
      <c r="E41" s="75"/>
      <c r="F41" s="75"/>
      <c r="G41" s="16"/>
      <c r="H41" s="16"/>
      <c r="I41" s="16"/>
      <c r="J41" s="16"/>
    </row>
  </sheetData>
  <sheetProtection/>
  <mergeCells count="10">
    <mergeCell ref="C40:F41"/>
    <mergeCell ref="A9:B9"/>
    <mergeCell ref="A8:B8"/>
    <mergeCell ref="C3:F3"/>
    <mergeCell ref="G3:J3"/>
    <mergeCell ref="K3:N3"/>
    <mergeCell ref="A7:B7"/>
    <mergeCell ref="A3:B4"/>
    <mergeCell ref="A6:B6"/>
    <mergeCell ref="A5:B5"/>
  </mergeCells>
  <printOptions horizontalCentered="1"/>
  <pageMargins left="0.7874015748031497" right="0.7874015748031497" top="0.7874015748031497" bottom="0.7874015748031497" header="0.5118110236220472" footer="0.5118110236220472"/>
  <pageSetup firstPageNumber="2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2019-11-29T09:17:14Z</cp:lastPrinted>
  <dcterms:created xsi:type="dcterms:W3CDTF">2008-02-05T01:53:13Z</dcterms:created>
  <dcterms:modified xsi:type="dcterms:W3CDTF">2019-12-17T01:20:47Z</dcterms:modified>
  <cp:category/>
  <cp:version/>
  <cp:contentType/>
  <cp:contentStatus/>
</cp:coreProperties>
</file>