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626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'第5表'!$A$1:$I$41</definedName>
    <definedName name="_xlnm.Print_Area" localSheetId="1">'第5表の1'!$A$1:$I$41</definedName>
    <definedName name="_xlnm.Print_Area" localSheetId="2">'第5表の2'!$A$1:$I$42</definedName>
    <definedName name="_xlnm.Print_Area" localSheetId="3">'第5表の3'!$A$1:$I$42</definedName>
    <definedName name="_xlnm.Print_Area" localSheetId="4">'第5表の4'!$A$1:$I$42</definedName>
    <definedName name="_xlnm.Print_Area" localSheetId="5">'第5表の5'!$A$1:$I$42</definedName>
    <definedName name="_xlnm.Print_Area" localSheetId="6">'第5表の6'!$A$1:$I$40</definedName>
  </definedNames>
  <calcPr fullCalcOnLoad="1"/>
</workbook>
</file>

<file path=xl/sharedStrings.xml><?xml version="1.0" encoding="utf-8"?>
<sst xmlns="http://schemas.openxmlformats.org/spreadsheetml/2006/main" count="997" uniqueCount="81">
  <si>
    <t>(単位：ha)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</si>
  <si>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</si>
  <si>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</si>
  <si>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</si>
  <si>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</si>
  <si>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</si>
  <si>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</si>
  <si>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</si>
  <si>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</si>
  <si>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</si>
  <si>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</si>
  <si>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</si>
  <si>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</si>
  <si>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</si>
  <si>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</si>
  <si>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</si>
  <si>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</si>
  <si>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</si>
  <si>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</si>
  <si>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</si>
  <si>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</si>
  <si>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</si>
  <si>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</si>
  <si>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</si>
  <si>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</si>
  <si>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</si>
  <si>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</si>
  <si>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</si>
  <si>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</si>
  <si>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</si>
  <si>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</si>
  <si>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　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</si>
  <si>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</si>
  <si>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</si>
  <si>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</si>
  <si>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</si>
  <si>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</si>
  <si>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</si>
  <si>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</si>
  <si>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</si>
  <si>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</si>
  <si>
    <t>市町村名</t>
  </si>
  <si>
    <t>第５表の１　市町村別・針広別林野面積（国有林）</t>
  </si>
  <si>
    <t>第５表　市町村別・針広別林野面積（国・民有林合計）</t>
  </si>
  <si>
    <t>第５表の２　市町村別・針広別林野面積（民有林）</t>
  </si>
  <si>
    <t>第５表の３　市町村別・針広別林野面積（県営林）</t>
  </si>
  <si>
    <t>第５表の４　市町村別・針広別林野面積（公有林）</t>
  </si>
  <si>
    <t>第５表の５　市町村別・針広別林野面積（社寺有林）</t>
  </si>
  <si>
    <t>第５表の６　市町村別・針広別林野面積（私有林）</t>
  </si>
  <si>
    <t>-</t>
  </si>
  <si>
    <t>真岡市</t>
  </si>
  <si>
    <t>那須塩原市</t>
  </si>
  <si>
    <t>さくら市</t>
  </si>
  <si>
    <t>那須烏山市</t>
  </si>
  <si>
    <t>那珂川町</t>
  </si>
  <si>
    <t>県西環境森林事務所</t>
  </si>
  <si>
    <t>県東環境森林事務所</t>
  </si>
  <si>
    <t>上三川町</t>
  </si>
  <si>
    <t>県北環境森林事務所</t>
  </si>
  <si>
    <t>県南環境森林事務所</t>
  </si>
  <si>
    <t>下野市</t>
  </si>
  <si>
    <t>矢板森林管理事務所</t>
  </si>
  <si>
    <t>-</t>
  </si>
  <si>
    <t>-</t>
  </si>
  <si>
    <t>市町村CD</t>
  </si>
  <si>
    <t>**合計**</t>
  </si>
  <si>
    <t>針葉樹</t>
  </si>
  <si>
    <t>広葉樹</t>
  </si>
  <si>
    <t>竹林</t>
  </si>
  <si>
    <t>未立木地</t>
  </si>
  <si>
    <t>-</t>
  </si>
  <si>
    <t>確認</t>
  </si>
  <si>
    <t>-</t>
  </si>
  <si>
    <t>平成28（2016）年度</t>
  </si>
  <si>
    <t>平成29（2017）年度</t>
  </si>
  <si>
    <t>平成30（2018）年度</t>
  </si>
  <si>
    <t>令和元（2019）年度</t>
  </si>
  <si>
    <t>令和元（2019）年度</t>
  </si>
  <si>
    <t>令和２（2020）年度</t>
  </si>
  <si>
    <t>令和２（2020）年度</t>
  </si>
  <si>
    <t>令和２（2020）年度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</si>
</sst>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_);[Red]\(#,##0.0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gge&quot;(ggge)年&quot;m&quot;月&quot;d&quot;日&quot;"/>
    <numFmt numFmtId="212" formatCode="[$-411]ggge&quot;(yyyy)年&quot;m&quot;月&quot;d&quot;日&quot;"/>
    <numFmt numFmtId="213" formatCode="[$-F800]dddd\,\ mmmm\ dd\,\ yyyy"/>
    <numFmt numFmtId="214" formatCode="#,##0.00_ ;[Red]\-#,##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4" fillId="0" borderId="10" xfId="81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8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87" fontId="4" fillId="0" borderId="12" xfId="81" applyNumberFormat="1" applyFont="1" applyFill="1" applyBorder="1" applyAlignment="1">
      <alignment vertical="center"/>
    </xf>
    <xf numFmtId="187" fontId="4" fillId="0" borderId="12" xfId="8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105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7" fontId="4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5" fillId="0" borderId="0" xfId="105" applyFont="1" applyFill="1" applyAlignment="1">
      <alignment horizontal="center" vertical="center"/>
      <protection/>
    </xf>
    <xf numFmtId="0" fontId="5" fillId="0" borderId="0" xfId="105" applyFont="1" applyFill="1" applyAlignment="1">
      <alignment vertical="center"/>
      <protection/>
    </xf>
    <xf numFmtId="187" fontId="4" fillId="0" borderId="15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14" xfId="81" applyNumberFormat="1" applyFont="1" applyFill="1" applyBorder="1" applyAlignment="1">
      <alignment horizontal="right" vertical="center"/>
    </xf>
    <xf numFmtId="0" fontId="49" fillId="0" borderId="0" xfId="105" applyFont="1" applyFill="1" applyAlignment="1">
      <alignment horizontal="left" vertical="center"/>
      <protection/>
    </xf>
    <xf numFmtId="187" fontId="4" fillId="0" borderId="17" xfId="0" applyNumberFormat="1" applyFont="1" applyFill="1" applyBorder="1" applyAlignment="1">
      <alignment horizontal="right" vertical="center"/>
    </xf>
    <xf numFmtId="187" fontId="4" fillId="0" borderId="11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87" fontId="0" fillId="0" borderId="10" xfId="0" applyNumberFormat="1" applyBorder="1" applyAlignment="1">
      <alignment vertical="center" shrinkToFit="1"/>
    </xf>
    <xf numFmtId="187" fontId="4" fillId="0" borderId="14" xfId="102" applyNumberFormat="1" applyFont="1" applyFill="1" applyBorder="1" applyAlignment="1">
      <alignment horizontal="right" vertical="center"/>
      <protection/>
    </xf>
    <xf numFmtId="0" fontId="50" fillId="0" borderId="0" xfId="0" applyFont="1" applyFill="1" applyAlignment="1">
      <alignment vertical="center"/>
    </xf>
    <xf numFmtId="192" fontId="4" fillId="0" borderId="10" xfId="0" applyNumberFormat="1" applyFont="1" applyFill="1" applyBorder="1" applyAlignment="1">
      <alignment vertical="center"/>
    </xf>
    <xf numFmtId="187" fontId="4" fillId="0" borderId="10" xfId="102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7" fontId="4" fillId="0" borderId="10" xfId="102" applyNumberFormat="1" applyFont="1" applyFill="1" applyBorder="1" applyAlignment="1">
      <alignment horizontal="right" vertical="center"/>
      <protection/>
    </xf>
    <xf numFmtId="0" fontId="51" fillId="0" borderId="11" xfId="105" applyFont="1" applyFill="1" applyBorder="1" applyAlignment="1">
      <alignment vertical="center"/>
      <protection/>
    </xf>
    <xf numFmtId="58" fontId="51" fillId="0" borderId="16" xfId="105" applyNumberFormat="1" applyFont="1" applyFill="1" applyBorder="1" applyAlignment="1">
      <alignment horizontal="center" vertical="center"/>
      <protection/>
    </xf>
    <xf numFmtId="0" fontId="51" fillId="0" borderId="12" xfId="105" applyFont="1" applyFill="1" applyBorder="1" applyAlignment="1">
      <alignment vertical="center"/>
      <protection/>
    </xf>
    <xf numFmtId="0" fontId="51" fillId="0" borderId="18" xfId="105" applyFont="1" applyFill="1" applyBorder="1" applyAlignment="1">
      <alignment vertical="center"/>
      <protection/>
    </xf>
    <xf numFmtId="0" fontId="51" fillId="0" borderId="19" xfId="105" applyFont="1" applyFill="1" applyBorder="1" applyAlignment="1">
      <alignment vertical="center"/>
      <protection/>
    </xf>
    <xf numFmtId="0" fontId="51" fillId="0" borderId="20" xfId="105" applyFont="1" applyFill="1" applyBorder="1" applyAlignment="1">
      <alignment vertical="center"/>
      <protection/>
    </xf>
    <xf numFmtId="0" fontId="51" fillId="0" borderId="15" xfId="105" applyFont="1" applyFill="1" applyBorder="1" applyAlignment="1">
      <alignment vertical="center"/>
      <protection/>
    </xf>
    <xf numFmtId="0" fontId="51" fillId="0" borderId="21" xfId="105" applyFont="1" applyFill="1" applyBorder="1" applyAlignment="1">
      <alignment vertical="center"/>
      <protection/>
    </xf>
    <xf numFmtId="0" fontId="51" fillId="0" borderId="22" xfId="105" applyFont="1" applyFill="1" applyBorder="1" applyAlignment="1">
      <alignment vertical="center"/>
      <protection/>
    </xf>
    <xf numFmtId="0" fontId="51" fillId="0" borderId="23" xfId="105" applyFont="1" applyFill="1" applyBorder="1" applyAlignment="1">
      <alignment vertical="center"/>
      <protection/>
    </xf>
    <xf numFmtId="0" fontId="51" fillId="0" borderId="24" xfId="105" applyFont="1" applyFill="1" applyBorder="1" applyAlignment="1">
      <alignment vertical="center"/>
      <protection/>
    </xf>
    <xf numFmtId="0" fontId="51" fillId="0" borderId="25" xfId="105" applyFont="1" applyFill="1" applyBorder="1" applyAlignment="1">
      <alignment vertical="center"/>
      <protection/>
    </xf>
    <xf numFmtId="187" fontId="51" fillId="0" borderId="26" xfId="0" applyNumberFormat="1" applyFont="1" applyFill="1" applyBorder="1" applyAlignment="1">
      <alignment horizontal="right" vertical="center"/>
    </xf>
    <xf numFmtId="58" fontId="51" fillId="0" borderId="15" xfId="105" applyNumberFormat="1" applyFont="1" applyFill="1" applyBorder="1" applyAlignment="1">
      <alignment horizontal="center" vertical="center"/>
      <protection/>
    </xf>
    <xf numFmtId="187" fontId="51" fillId="0" borderId="16" xfId="81" applyNumberFormat="1" applyFont="1" applyFill="1" applyBorder="1" applyAlignment="1">
      <alignment horizontal="right" vertical="center"/>
    </xf>
    <xf numFmtId="187" fontId="51" fillId="0" borderId="14" xfId="81" applyNumberFormat="1" applyFont="1" applyFill="1" applyBorder="1" applyAlignment="1">
      <alignment horizontal="right" vertical="center"/>
    </xf>
    <xf numFmtId="187" fontId="51" fillId="0" borderId="10" xfId="81" applyNumberFormat="1" applyFont="1" applyFill="1" applyBorder="1" applyAlignment="1">
      <alignment horizontal="right" vertical="center"/>
    </xf>
    <xf numFmtId="187" fontId="51" fillId="0" borderId="27" xfId="81" applyNumberFormat="1" applyFont="1" applyFill="1" applyBorder="1" applyAlignment="1">
      <alignment horizontal="right" vertical="center"/>
    </xf>
    <xf numFmtId="187" fontId="51" fillId="0" borderId="28" xfId="81" applyNumberFormat="1" applyFont="1" applyFill="1" applyBorder="1" applyAlignment="1">
      <alignment horizontal="right" vertical="center"/>
    </xf>
    <xf numFmtId="187" fontId="51" fillId="0" borderId="29" xfId="81" applyNumberFormat="1" applyFont="1" applyFill="1" applyBorder="1" applyAlignment="1">
      <alignment horizontal="right" vertical="center"/>
    </xf>
    <xf numFmtId="187" fontId="51" fillId="0" borderId="15" xfId="81" applyNumberFormat="1" applyFont="1" applyFill="1" applyBorder="1" applyAlignment="1">
      <alignment horizontal="right" vertical="center"/>
    </xf>
    <xf numFmtId="187" fontId="51" fillId="0" borderId="26" xfId="81" applyNumberFormat="1" applyFont="1" applyFill="1" applyBorder="1" applyAlignment="1">
      <alignment horizontal="right" vertical="center"/>
    </xf>
    <xf numFmtId="0" fontId="51" fillId="0" borderId="30" xfId="105" applyFont="1" applyFill="1" applyBorder="1" applyAlignment="1">
      <alignment vertical="center"/>
      <protection/>
    </xf>
    <xf numFmtId="0" fontId="51" fillId="0" borderId="31" xfId="105" applyFont="1" applyFill="1" applyBorder="1" applyAlignment="1">
      <alignment vertical="center"/>
      <protection/>
    </xf>
    <xf numFmtId="0" fontId="51" fillId="0" borderId="32" xfId="105" applyFont="1" applyFill="1" applyBorder="1" applyAlignment="1">
      <alignment vertical="center"/>
      <protection/>
    </xf>
    <xf numFmtId="187" fontId="51" fillId="0" borderId="27" xfId="0" applyNumberFormat="1" applyFont="1" applyFill="1" applyBorder="1" applyAlignment="1">
      <alignment horizontal="right" vertical="center"/>
    </xf>
    <xf numFmtId="187" fontId="51" fillId="0" borderId="16" xfId="81" applyNumberFormat="1" applyFont="1" applyFill="1" applyBorder="1" applyAlignment="1">
      <alignment vertical="center"/>
    </xf>
    <xf numFmtId="187" fontId="51" fillId="0" borderId="10" xfId="0" applyNumberFormat="1" applyFont="1" applyFill="1" applyBorder="1" applyAlignment="1">
      <alignment vertical="center"/>
    </xf>
    <xf numFmtId="187" fontId="51" fillId="0" borderId="10" xfId="0" applyNumberFormat="1" applyFont="1" applyFill="1" applyBorder="1" applyAlignment="1">
      <alignment horizontal="right" vertical="center"/>
    </xf>
    <xf numFmtId="187" fontId="51" fillId="0" borderId="27" xfId="0" applyNumberFormat="1" applyFont="1" applyFill="1" applyBorder="1" applyAlignment="1">
      <alignment vertical="center"/>
    </xf>
    <xf numFmtId="187" fontId="51" fillId="0" borderId="16" xfId="0" applyNumberFormat="1" applyFont="1" applyFill="1" applyBorder="1" applyAlignment="1">
      <alignment vertical="center"/>
    </xf>
    <xf numFmtId="187" fontId="51" fillId="0" borderId="16" xfId="0" applyNumberFormat="1" applyFont="1" applyFill="1" applyBorder="1" applyAlignment="1">
      <alignment horizontal="right" vertical="center"/>
    </xf>
    <xf numFmtId="187" fontId="51" fillId="0" borderId="10" xfId="0" applyNumberFormat="1" applyFont="1" applyFill="1" applyBorder="1" applyAlignment="1" quotePrefix="1">
      <alignment horizontal="right" vertical="center"/>
    </xf>
    <xf numFmtId="187" fontId="51" fillId="0" borderId="26" xfId="0" applyNumberFormat="1" applyFont="1" applyFill="1" applyBorder="1" applyAlignment="1">
      <alignment vertical="center"/>
    </xf>
    <xf numFmtId="187" fontId="51" fillId="0" borderId="11" xfId="81" applyNumberFormat="1" applyFont="1" applyFill="1" applyBorder="1" applyAlignment="1">
      <alignment horizontal="right" vertical="center"/>
    </xf>
    <xf numFmtId="192" fontId="51" fillId="0" borderId="26" xfId="0" applyNumberFormat="1" applyFont="1" applyFill="1" applyBorder="1" applyAlignment="1">
      <alignment vertical="center"/>
    </xf>
    <xf numFmtId="58" fontId="51" fillId="0" borderId="29" xfId="105" applyNumberFormat="1" applyFont="1" applyFill="1" applyBorder="1" applyAlignment="1">
      <alignment horizontal="center" vertical="center"/>
      <protection/>
    </xf>
    <xf numFmtId="187" fontId="51" fillId="0" borderId="29" xfId="81" applyNumberFormat="1" applyFont="1" applyFill="1" applyBorder="1" applyAlignment="1">
      <alignment vertical="center"/>
    </xf>
    <xf numFmtId="187" fontId="51" fillId="0" borderId="29" xfId="0" applyNumberFormat="1" applyFont="1" applyFill="1" applyBorder="1" applyAlignment="1">
      <alignment horizontal="right" vertical="center"/>
    </xf>
    <xf numFmtId="187" fontId="51" fillId="0" borderId="12" xfId="81" applyNumberFormat="1" applyFont="1" applyFill="1" applyBorder="1" applyAlignment="1">
      <alignment horizontal="right" vertical="center"/>
    </xf>
    <xf numFmtId="187" fontId="51" fillId="0" borderId="19" xfId="81" applyNumberFormat="1" applyFont="1" applyFill="1" applyBorder="1" applyAlignment="1">
      <alignment horizontal="right" vertical="center"/>
    </xf>
    <xf numFmtId="187" fontId="51" fillId="0" borderId="31" xfId="81" applyNumberFormat="1" applyFont="1" applyFill="1" applyBorder="1" applyAlignment="1">
      <alignment horizontal="right" vertical="center"/>
    </xf>
    <xf numFmtId="187" fontId="51" fillId="0" borderId="15" xfId="0" applyNumberFormat="1" applyFont="1" applyFill="1" applyBorder="1" applyAlignment="1">
      <alignment horizontal="right" vertical="center"/>
    </xf>
    <xf numFmtId="187" fontId="51" fillId="0" borderId="21" xfId="81" applyNumberFormat="1" applyFont="1" applyFill="1" applyBorder="1" applyAlignment="1">
      <alignment horizontal="right" vertical="center"/>
    </xf>
    <xf numFmtId="187" fontId="51" fillId="0" borderId="14" xfId="0" applyNumberFormat="1" applyFont="1" applyFill="1" applyBorder="1" applyAlignment="1">
      <alignment horizontal="right" vertical="center"/>
    </xf>
    <xf numFmtId="187" fontId="51" fillId="0" borderId="22" xfId="81" applyNumberFormat="1" applyFont="1" applyFill="1" applyBorder="1" applyAlignment="1">
      <alignment horizontal="right" vertical="center"/>
    </xf>
    <xf numFmtId="0" fontId="51" fillId="0" borderId="29" xfId="105" applyFont="1" applyFill="1" applyBorder="1" applyAlignment="1">
      <alignment vertical="center"/>
      <protection/>
    </xf>
    <xf numFmtId="187" fontId="51" fillId="0" borderId="26" xfId="0" applyNumberFormat="1" applyFont="1" applyFill="1" applyBorder="1" applyAlignment="1" quotePrefix="1">
      <alignment horizontal="right" vertical="center"/>
    </xf>
    <xf numFmtId="177" fontId="51" fillId="0" borderId="26" xfId="102" applyNumberFormat="1" applyFont="1" applyFill="1" applyBorder="1" applyAlignment="1">
      <alignment horizontal="right" vertical="center"/>
      <protection/>
    </xf>
    <xf numFmtId="187" fontId="51" fillId="0" borderId="22" xfId="81" applyNumberFormat="1" applyFont="1" applyFill="1" applyBorder="1" applyAlignment="1">
      <alignment vertical="center"/>
    </xf>
    <xf numFmtId="177" fontId="51" fillId="0" borderId="15" xfId="102" applyNumberFormat="1" applyFont="1" applyFill="1" applyBorder="1" applyAlignment="1">
      <alignment horizontal="right" vertical="center"/>
      <protection/>
    </xf>
    <xf numFmtId="177" fontId="51" fillId="0" borderId="27" xfId="102" applyNumberFormat="1" applyFont="1" applyFill="1" applyBorder="1" applyAlignment="1">
      <alignment horizontal="right" vertical="center"/>
      <protection/>
    </xf>
    <xf numFmtId="177" fontId="51" fillId="0" borderId="15" xfId="102" applyNumberFormat="1" applyFont="1" applyFill="1" applyBorder="1" applyAlignment="1" quotePrefix="1">
      <alignment horizontal="right" vertical="center"/>
      <protection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87" fontId="51" fillId="0" borderId="16" xfId="81" applyNumberFormat="1" applyFont="1" applyFill="1" applyBorder="1" applyAlignment="1" quotePrefix="1">
      <alignment horizontal="right" vertical="center"/>
    </xf>
    <xf numFmtId="187" fontId="51" fillId="0" borderId="26" xfId="102" applyNumberFormat="1" applyFont="1" applyFill="1" applyBorder="1" applyAlignment="1">
      <alignment horizontal="right" vertical="center"/>
      <protection/>
    </xf>
    <xf numFmtId="187" fontId="51" fillId="0" borderId="33" xfId="81" applyNumberFormat="1" applyFont="1" applyFill="1" applyBorder="1" applyAlignment="1">
      <alignment horizontal="right" vertical="center"/>
    </xf>
    <xf numFmtId="187" fontId="51" fillId="0" borderId="34" xfId="81" applyNumberFormat="1" applyFont="1" applyFill="1" applyBorder="1" applyAlignment="1">
      <alignment vertical="center"/>
    </xf>
    <xf numFmtId="38" fontId="51" fillId="0" borderId="15" xfId="102" applyNumberFormat="1" applyFont="1" applyFill="1" applyBorder="1" applyAlignment="1">
      <alignment horizontal="right" vertical="center"/>
      <protection/>
    </xf>
    <xf numFmtId="187" fontId="51" fillId="0" borderId="10" xfId="81" applyNumberFormat="1" applyFont="1" applyFill="1" applyBorder="1" applyAlignment="1">
      <alignment vertical="center"/>
    </xf>
    <xf numFmtId="38" fontId="51" fillId="0" borderId="10" xfId="102" applyNumberFormat="1" applyFont="1" applyFill="1" applyBorder="1" applyAlignment="1">
      <alignment horizontal="right" vertical="center"/>
      <protection/>
    </xf>
    <xf numFmtId="187" fontId="51" fillId="0" borderId="27" xfId="81" applyNumberFormat="1" applyFont="1" applyFill="1" applyBorder="1" applyAlignment="1">
      <alignment vertical="center"/>
    </xf>
    <xf numFmtId="38" fontId="51" fillId="0" borderId="27" xfId="102" applyNumberFormat="1" applyFont="1" applyFill="1" applyBorder="1" applyAlignment="1">
      <alignment horizontal="right" vertical="center"/>
      <protection/>
    </xf>
    <xf numFmtId="187" fontId="51" fillId="0" borderId="11" xfId="81" applyNumberFormat="1" applyFont="1" applyFill="1" applyBorder="1" applyAlignment="1">
      <alignment vertical="center"/>
    </xf>
    <xf numFmtId="187" fontId="51" fillId="0" borderId="12" xfId="81" applyNumberFormat="1" applyFont="1" applyFill="1" applyBorder="1" applyAlignment="1">
      <alignment vertical="center"/>
    </xf>
    <xf numFmtId="187" fontId="51" fillId="0" borderId="31" xfId="81" applyNumberFormat="1" applyFont="1" applyFill="1" applyBorder="1" applyAlignment="1">
      <alignment vertical="center"/>
    </xf>
    <xf numFmtId="187" fontId="51" fillId="0" borderId="33" xfId="81" applyNumberFormat="1" applyFont="1" applyFill="1" applyBorder="1" applyAlignment="1">
      <alignment vertical="center"/>
    </xf>
    <xf numFmtId="187" fontId="51" fillId="0" borderId="26" xfId="81" applyNumberFormat="1" applyFont="1" applyFill="1" applyBorder="1" applyAlignment="1">
      <alignment vertical="center"/>
    </xf>
    <xf numFmtId="38" fontId="51" fillId="0" borderId="14" xfId="102" applyNumberFormat="1" applyFont="1" applyFill="1" applyBorder="1" applyAlignment="1">
      <alignment horizontal="right" vertical="center"/>
      <protection/>
    </xf>
    <xf numFmtId="38" fontId="51" fillId="0" borderId="29" xfId="102" applyNumberFormat="1" applyFont="1" applyFill="1" applyBorder="1" applyAlignment="1">
      <alignment horizontal="right" vertical="center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7" fontId="51" fillId="0" borderId="10" xfId="81" applyNumberFormat="1" applyFont="1" applyFill="1" applyBorder="1" applyAlignment="1">
      <alignment vertical="center"/>
    </xf>
    <xf numFmtId="177" fontId="51" fillId="0" borderId="27" xfId="81" applyNumberFormat="1" applyFont="1" applyFill="1" applyBorder="1" applyAlignment="1">
      <alignment vertical="center"/>
    </xf>
    <xf numFmtId="177" fontId="51" fillId="0" borderId="10" xfId="0" applyNumberFormat="1" applyFont="1" applyFill="1" applyBorder="1" applyAlignment="1">
      <alignment vertical="center"/>
    </xf>
    <xf numFmtId="177" fontId="51" fillId="0" borderId="27" xfId="0" applyNumberFormat="1" applyFont="1" applyFill="1" applyBorder="1" applyAlignment="1">
      <alignment vertical="center"/>
    </xf>
    <xf numFmtId="187" fontId="4" fillId="0" borderId="14" xfId="81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distributed" vertical="center" indent="1"/>
    </xf>
    <xf numFmtId="58" fontId="4" fillId="0" borderId="18" xfId="0" applyNumberFormat="1" applyFont="1" applyFill="1" applyBorder="1" applyAlignment="1">
      <alignment horizontal="distributed" vertical="center" indent="1"/>
    </xf>
    <xf numFmtId="58" fontId="51" fillId="0" borderId="26" xfId="0" applyNumberFormat="1" applyFont="1" applyFill="1" applyBorder="1" applyAlignment="1">
      <alignment horizontal="distributed" vertical="center" indent="1"/>
    </xf>
    <xf numFmtId="58" fontId="4" fillId="0" borderId="10" xfId="0" applyNumberFormat="1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58" fontId="51" fillId="0" borderId="19" xfId="0" applyNumberFormat="1" applyFont="1" applyFill="1" applyBorder="1" applyAlignment="1">
      <alignment horizontal="distributed" vertical="center" indent="1"/>
    </xf>
    <xf numFmtId="58" fontId="51" fillId="0" borderId="20" xfId="0" applyNumberFormat="1" applyFont="1" applyFill="1" applyBorder="1" applyAlignment="1">
      <alignment horizontal="distributed" vertical="center" indent="1"/>
    </xf>
    <xf numFmtId="58" fontId="4" fillId="0" borderId="22" xfId="0" applyNumberFormat="1" applyFont="1" applyFill="1" applyBorder="1" applyAlignment="1">
      <alignment horizontal="distributed" vertical="center" indent="1"/>
    </xf>
    <xf numFmtId="58" fontId="4" fillId="0" borderId="25" xfId="0" applyNumberFormat="1" applyFont="1" applyFill="1" applyBorder="1" applyAlignment="1">
      <alignment horizontal="distributed" vertical="center" indent="1"/>
    </xf>
    <xf numFmtId="58" fontId="51" fillId="0" borderId="33" xfId="0" applyNumberFormat="1" applyFont="1" applyFill="1" applyBorder="1" applyAlignment="1">
      <alignment horizontal="distributed" vertical="center" indent="1"/>
    </xf>
    <xf numFmtId="58" fontId="51" fillId="0" borderId="35" xfId="0" applyNumberFormat="1" applyFont="1" applyFill="1" applyBorder="1" applyAlignment="1">
      <alignment horizontal="distributed" vertical="center" inden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040第４表　市町村別・所有林野面積○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2.625" style="1" customWidth="1"/>
    <col min="2" max="2" width="17.875" style="4" customWidth="1"/>
    <col min="3" max="9" width="9.75390625" style="1" customWidth="1"/>
    <col min="10" max="16384" width="9.00390625" style="1" customWidth="1"/>
  </cols>
  <sheetData>
    <row r="1" spans="1:9" ht="19.5" customHeight="1">
      <c r="A1" s="15"/>
      <c r="B1" s="25" t="s">
        <v>43</v>
      </c>
      <c r="C1" s="16"/>
      <c r="D1" s="16"/>
      <c r="E1" s="16"/>
      <c r="F1" s="16"/>
      <c r="G1" s="16"/>
      <c r="H1" s="16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9" ht="16.5" customHeight="1" thickBot="1">
      <c r="A3" s="131"/>
      <c r="B3" s="131"/>
      <c r="C3" s="125"/>
      <c r="D3" s="125"/>
      <c r="E3" s="125"/>
      <c r="F3" s="125"/>
      <c r="G3" s="125"/>
      <c r="H3" s="125"/>
      <c r="I3" s="125"/>
    </row>
    <row r="4" spans="1:9" ht="16.5" customHeight="1" thickTop="1">
      <c r="A4" s="126" t="s">
        <v>73</v>
      </c>
      <c r="B4" s="127"/>
      <c r="C4" s="23">
        <v>348301</v>
      </c>
      <c r="D4" s="23">
        <v>168333</v>
      </c>
      <c r="E4" s="23">
        <v>139297</v>
      </c>
      <c r="F4" s="23">
        <v>26721</v>
      </c>
      <c r="G4" s="23">
        <v>706</v>
      </c>
      <c r="H4" s="23">
        <v>5089</v>
      </c>
      <c r="I4" s="23">
        <v>8155</v>
      </c>
    </row>
    <row r="5" spans="1:11" ht="16.5" customHeight="1">
      <c r="A5" s="126" t="s">
        <v>74</v>
      </c>
      <c r="B5" s="127"/>
      <c r="C5" s="3">
        <v>348240</v>
      </c>
      <c r="D5" s="3">
        <v>168223</v>
      </c>
      <c r="E5" s="3">
        <v>139309</v>
      </c>
      <c r="F5" s="3">
        <v>26730</v>
      </c>
      <c r="G5" s="3">
        <v>705</v>
      </c>
      <c r="H5" s="3">
        <v>5097</v>
      </c>
      <c r="I5" s="3">
        <v>8176</v>
      </c>
      <c r="K5" s="29"/>
    </row>
    <row r="6" spans="1:14" ht="16.5" customHeight="1">
      <c r="A6" s="126" t="s">
        <v>75</v>
      </c>
      <c r="B6" s="127"/>
      <c r="C6" s="3">
        <v>348127</v>
      </c>
      <c r="D6" s="3">
        <v>166990</v>
      </c>
      <c r="E6" s="3">
        <v>139626</v>
      </c>
      <c r="F6" s="3">
        <v>27419</v>
      </c>
      <c r="G6" s="3">
        <v>705</v>
      </c>
      <c r="H6" s="3">
        <v>5216</v>
      </c>
      <c r="I6" s="3">
        <v>8170</v>
      </c>
      <c r="K6" s="29"/>
      <c r="N6" s="29"/>
    </row>
    <row r="7" spans="1:14" ht="16.5" customHeight="1">
      <c r="A7" s="129" t="s">
        <v>77</v>
      </c>
      <c r="B7" s="129"/>
      <c r="C7" s="3">
        <v>348173</v>
      </c>
      <c r="D7" s="3">
        <v>166931</v>
      </c>
      <c r="E7" s="3">
        <v>139685</v>
      </c>
      <c r="F7" s="3">
        <v>27419</v>
      </c>
      <c r="G7" s="3">
        <v>705</v>
      </c>
      <c r="H7" s="3">
        <v>5264</v>
      </c>
      <c r="I7" s="3">
        <v>8170</v>
      </c>
      <c r="K7" s="29"/>
      <c r="N7" s="29"/>
    </row>
    <row r="8" spans="1:14" ht="16.5" customHeight="1" thickBot="1">
      <c r="A8" s="128" t="s">
        <v>80</v>
      </c>
      <c r="B8" s="128"/>
      <c r="C8" s="57">
        <f>'第5表の1'!C8+'第5表の2'!C8</f>
        <v>348126</v>
      </c>
      <c r="D8" s="57">
        <f>'第5表の1'!D8+'第5表の2'!D8</f>
        <v>166671</v>
      </c>
      <c r="E8" s="57">
        <f>'第5表の1'!E8+'第5表の2'!E8</f>
        <v>139756</v>
      </c>
      <c r="F8" s="57">
        <v>27386</v>
      </c>
      <c r="G8" s="57">
        <v>705</v>
      </c>
      <c r="H8" s="57">
        <f>'第5表の1'!H8+'第5表の2'!H8</f>
        <v>5408</v>
      </c>
      <c r="I8" s="57">
        <f>'第5表の1'!I8+'第5表の2'!I8</f>
        <v>8200</v>
      </c>
      <c r="K8" s="29"/>
      <c r="N8" s="29"/>
    </row>
    <row r="9" spans="1:9" ht="16.5" customHeight="1" thickTop="1">
      <c r="A9" s="45" t="s">
        <v>32</v>
      </c>
      <c r="B9" s="58"/>
      <c r="C9" s="59">
        <f>'第5表の1'!C9+'第5表の2'!C9</f>
        <v>158987</v>
      </c>
      <c r="D9" s="59">
        <f>'第5表の1'!D9+'第5表の2'!D9</f>
        <v>71727</v>
      </c>
      <c r="E9" s="59">
        <f>'第5表の1'!E9+'第5表の2'!E9</f>
        <v>61056</v>
      </c>
      <c r="F9" s="59">
        <v>18784</v>
      </c>
      <c r="G9" s="59">
        <v>54</v>
      </c>
      <c r="H9" s="59">
        <f>'第5表の1'!H9+'第5表の2'!H9</f>
        <v>2108</v>
      </c>
      <c r="I9" s="59">
        <v>5258</v>
      </c>
    </row>
    <row r="10" spans="1:9" ht="16.5" customHeight="1">
      <c r="A10" s="47"/>
      <c r="B10" s="48" t="s">
        <v>13</v>
      </c>
      <c r="C10" s="60">
        <f>'第5表の1'!C10+'第5表の2'!C10</f>
        <v>33753</v>
      </c>
      <c r="D10" s="60">
        <f>'第5表の1'!D10+'第5表の2'!D10</f>
        <v>25555</v>
      </c>
      <c r="E10" s="60">
        <f>'第5表の1'!E10+'第5表の2'!E10</f>
        <v>7306</v>
      </c>
      <c r="F10" s="60">
        <f>'第5表の1'!F10</f>
        <v>311</v>
      </c>
      <c r="G10" s="61">
        <f>'第5表の2'!G10</f>
        <v>30</v>
      </c>
      <c r="H10" s="60">
        <f>'第5表の1'!H10+'第5表の2'!H10</f>
        <v>495</v>
      </c>
      <c r="I10" s="60">
        <f>'第5表の1'!I10</f>
        <v>55</v>
      </c>
    </row>
    <row r="11" spans="1:9" ht="16.5" customHeight="1" thickBot="1">
      <c r="A11" s="49"/>
      <c r="B11" s="50" t="s">
        <v>14</v>
      </c>
      <c r="C11" s="62">
        <f>'第5表の1'!C11+'第5表の2'!C11</f>
        <v>125235</v>
      </c>
      <c r="D11" s="62">
        <f>'第5表の1'!D11+'第5表の2'!D11</f>
        <v>46172</v>
      </c>
      <c r="E11" s="62">
        <f>'第5表の1'!E11+'第5表の2'!E11</f>
        <v>53750</v>
      </c>
      <c r="F11" s="60">
        <f>'第5表の1'!F11</f>
        <v>18473</v>
      </c>
      <c r="G11" s="62">
        <f>'第5表の2'!G11</f>
        <v>24</v>
      </c>
      <c r="H11" s="62">
        <f>'第5表の1'!H11+'第5表の2'!H11</f>
        <v>1612</v>
      </c>
      <c r="I11" s="62">
        <f>'第5表の1'!I11</f>
        <v>5202</v>
      </c>
    </row>
    <row r="12" spans="1:9" ht="16.5" customHeight="1" thickTop="1">
      <c r="A12" s="51" t="s">
        <v>33</v>
      </c>
      <c r="B12" s="51"/>
      <c r="C12" s="63">
        <f>'第5表の1'!C12+'第5表の2'!C12</f>
        <v>27708</v>
      </c>
      <c r="D12" s="63">
        <f>'第5表の1'!D12+'第5表の2'!D12</f>
        <v>12733</v>
      </c>
      <c r="E12" s="63">
        <f>'第5表の1'!E12+'第5表の2'!E12</f>
        <v>14005</v>
      </c>
      <c r="F12" s="64">
        <f>'第5表の1'!F12</f>
        <v>297</v>
      </c>
      <c r="G12" s="65">
        <f>'第5表の2'!G12</f>
        <v>128</v>
      </c>
      <c r="H12" s="63">
        <f>'第5表の1'!H12+'第5表の2'!H12</f>
        <v>459</v>
      </c>
      <c r="I12" s="63">
        <f>'第5表の1'!I12</f>
        <v>87</v>
      </c>
    </row>
    <row r="13" spans="1:9" ht="16.5" customHeight="1">
      <c r="A13" s="47"/>
      <c r="B13" s="48" t="s">
        <v>8</v>
      </c>
      <c r="C13" s="60">
        <f>'第5表の1'!C13+'第5表の2'!C13</f>
        <v>8090</v>
      </c>
      <c r="D13" s="60">
        <f>'第5表の1'!D13+'第5表の2'!D13</f>
        <v>5238</v>
      </c>
      <c r="E13" s="60">
        <f>'第5表の1'!E13+'第5表の2'!E13</f>
        <v>2552</v>
      </c>
      <c r="F13" s="61">
        <f>'第5表の1'!F13</f>
        <v>28</v>
      </c>
      <c r="G13" s="61">
        <f>'第5表の2'!G13</f>
        <v>27</v>
      </c>
      <c r="H13" s="60">
        <f>'第5表の1'!H13+'第5表の2'!H13</f>
        <v>193</v>
      </c>
      <c r="I13" s="60">
        <f>'第5表の1'!I13</f>
        <v>54</v>
      </c>
    </row>
    <row r="14" spans="1:9" ht="16.5" customHeight="1">
      <c r="A14" s="47"/>
      <c r="B14" s="48" t="s">
        <v>36</v>
      </c>
      <c r="C14" s="61">
        <f>'第5表の1'!C14+'第5表の2'!C14</f>
        <v>1424</v>
      </c>
      <c r="D14" s="61">
        <f>'第5表の2'!D14</f>
        <v>464</v>
      </c>
      <c r="E14" s="61">
        <f>'第5表の2'!E14</f>
        <v>889</v>
      </c>
      <c r="F14" s="61" t="str">
        <f>'第5表の1'!F14</f>
        <v>-</v>
      </c>
      <c r="G14" s="61">
        <f>'第5表の2'!G14</f>
        <v>23</v>
      </c>
      <c r="H14" s="61">
        <f>'第5表の2'!H14</f>
        <v>48</v>
      </c>
      <c r="I14" s="61">
        <f>'第5表の1'!I14</f>
        <v>0</v>
      </c>
    </row>
    <row r="15" spans="1:9" ht="16.5" customHeight="1">
      <c r="A15" s="47"/>
      <c r="B15" s="48" t="s">
        <v>37</v>
      </c>
      <c r="C15" s="59">
        <f>'第5表の1'!C15+'第5表の2'!C15</f>
        <v>145</v>
      </c>
      <c r="D15" s="61">
        <f>'第5表の2'!D15</f>
        <v>28</v>
      </c>
      <c r="E15" s="61">
        <f>'第5表の2'!E15</f>
        <v>113</v>
      </c>
      <c r="F15" s="61" t="str">
        <f>'第5表の1'!F15</f>
        <v>-</v>
      </c>
      <c r="G15" s="61">
        <f>'第5表の2'!G15</f>
        <v>0</v>
      </c>
      <c r="H15" s="59">
        <f>'第5表の2'!H15</f>
        <v>4</v>
      </c>
      <c r="I15" s="59">
        <f>'第5表の1'!I15</f>
        <v>0</v>
      </c>
    </row>
    <row r="16" spans="1:9" ht="16.5" customHeight="1">
      <c r="A16" s="47"/>
      <c r="B16" s="48" t="s">
        <v>9</v>
      </c>
      <c r="C16" s="60">
        <f>'第5表の1'!C16+'第5表の2'!C16</f>
        <v>3904</v>
      </c>
      <c r="D16" s="60">
        <f>'第5表の1'!D16+'第5表の2'!D16</f>
        <v>1805</v>
      </c>
      <c r="E16" s="60">
        <f>'第5表の1'!E16+'第5表の2'!E16</f>
        <v>1717</v>
      </c>
      <c r="F16" s="61">
        <f>'第5表の1'!F16</f>
        <v>269</v>
      </c>
      <c r="G16" s="61">
        <f>'第5表の2'!G16</f>
        <v>18</v>
      </c>
      <c r="H16" s="60">
        <f>'第5表の1'!H16+'第5表の2'!H16</f>
        <v>62</v>
      </c>
      <c r="I16" s="60">
        <f>'第5表の1'!I16</f>
        <v>33</v>
      </c>
    </row>
    <row r="17" spans="1:9" ht="16.5" customHeight="1">
      <c r="A17" s="47"/>
      <c r="B17" s="48" t="s">
        <v>10</v>
      </c>
      <c r="C17" s="60">
        <f>'第5表の1'!C17+'第5表の2'!C17</f>
        <v>11069</v>
      </c>
      <c r="D17" s="61">
        <f>'第5表の2'!D17</f>
        <v>4382</v>
      </c>
      <c r="E17" s="61">
        <f>'第5表の2'!E17</f>
        <v>6582</v>
      </c>
      <c r="F17" s="61" t="str">
        <f>'第5表の1'!F17</f>
        <v>-</v>
      </c>
      <c r="G17" s="61">
        <f>'第5表の2'!G17</f>
        <v>35</v>
      </c>
      <c r="H17" s="60">
        <f>'第5表の2'!H17</f>
        <v>69</v>
      </c>
      <c r="I17" s="60">
        <f>'第5表の1'!I17</f>
        <v>0</v>
      </c>
    </row>
    <row r="18" spans="1:9" ht="16.5" customHeight="1">
      <c r="A18" s="47"/>
      <c r="B18" s="48" t="s">
        <v>11</v>
      </c>
      <c r="C18" s="60">
        <f>'第5表の1'!C18+'第5表の2'!C18</f>
        <v>2373</v>
      </c>
      <c r="D18" s="61">
        <f>'第5表の2'!D18</f>
        <v>626</v>
      </c>
      <c r="E18" s="61">
        <f>'第5表の2'!E18</f>
        <v>1680</v>
      </c>
      <c r="F18" s="61" t="str">
        <f>'第5表の1'!F18</f>
        <v>-</v>
      </c>
      <c r="G18" s="61">
        <f>'第5表の2'!G18</f>
        <v>16</v>
      </c>
      <c r="H18" s="60">
        <f>'第5表の2'!H18</f>
        <v>52</v>
      </c>
      <c r="I18" s="60">
        <f>'第5表の1'!I18</f>
        <v>0</v>
      </c>
    </row>
    <row r="19" spans="1:9" ht="16.5" customHeight="1" thickBot="1">
      <c r="A19" s="52"/>
      <c r="B19" s="55" t="s">
        <v>12</v>
      </c>
      <c r="C19" s="62">
        <f>'第5表の1'!C19+'第5表の2'!C19</f>
        <v>703</v>
      </c>
      <c r="D19" s="61">
        <f>'第5表の2'!D19</f>
        <v>190</v>
      </c>
      <c r="E19" s="61">
        <f>'第5表の2'!E19</f>
        <v>472</v>
      </c>
      <c r="F19" s="66" t="str">
        <f>'第5表の1'!F19</f>
        <v>-</v>
      </c>
      <c r="G19" s="61">
        <f>'第5表の2'!G19</f>
        <v>9</v>
      </c>
      <c r="H19" s="60">
        <f>'第5表の2'!H19</f>
        <v>31</v>
      </c>
      <c r="I19" s="62">
        <f>'第5表の1'!I19</f>
        <v>0</v>
      </c>
    </row>
    <row r="20" spans="1:9" ht="16.5" customHeight="1" thickTop="1">
      <c r="A20" s="53" t="s">
        <v>34</v>
      </c>
      <c r="B20" s="67"/>
      <c r="C20" s="64">
        <f>'第5表の1'!C20+'第5表の2'!C20</f>
        <v>97791</v>
      </c>
      <c r="D20" s="64">
        <f>'第5表の1'!D20+'第5表の2'!D20</f>
        <v>42978</v>
      </c>
      <c r="E20" s="64">
        <f>'第5表の1'!E20+'第5表の2'!E20</f>
        <v>44187</v>
      </c>
      <c r="F20" s="65">
        <f>'第5表の1'!F20</f>
        <v>6297</v>
      </c>
      <c r="G20" s="64">
        <f>'第5表の2'!G20</f>
        <v>336</v>
      </c>
      <c r="H20" s="64">
        <f>'第5表の1'!H20+'第5表の2'!H20</f>
        <v>1441</v>
      </c>
      <c r="I20" s="64">
        <f>'第5表の1'!I20</f>
        <v>2556</v>
      </c>
    </row>
    <row r="21" spans="1:9" ht="16.5" customHeight="1">
      <c r="A21" s="47"/>
      <c r="B21" s="48" t="s">
        <v>19</v>
      </c>
      <c r="C21" s="59">
        <f>'第5表の1'!C21+'第5表の2'!C21</f>
        <v>15262</v>
      </c>
      <c r="D21" s="59">
        <f>'第5表の1'!D21+'第5表の2'!D21</f>
        <v>12209</v>
      </c>
      <c r="E21" s="59">
        <f>'第5表の1'!E21+'第5表の2'!E21</f>
        <v>2523</v>
      </c>
      <c r="F21" s="61">
        <f>'第5表の1'!F21</f>
        <v>22</v>
      </c>
      <c r="G21" s="65">
        <f>'第5表の2'!G21</f>
        <v>77</v>
      </c>
      <c r="H21" s="59">
        <f>'第5表の1'!H21+'第5表の2'!H21</f>
        <v>286</v>
      </c>
      <c r="I21" s="59">
        <f>'第5表の1'!I21</f>
        <v>146</v>
      </c>
    </row>
    <row r="22" spans="1:9" ht="16.5" customHeight="1">
      <c r="A22" s="47"/>
      <c r="B22" s="48" t="s">
        <v>20</v>
      </c>
      <c r="C22" s="60">
        <f>'第5表の1'!C22+'第5表の2'!C22</f>
        <v>38411</v>
      </c>
      <c r="D22" s="60">
        <f>'第5表の1'!D22+'第5表の2'!D22</f>
        <v>9327</v>
      </c>
      <c r="E22" s="60">
        <f>'第5表の1'!E22+'第5表の2'!E22</f>
        <v>21631</v>
      </c>
      <c r="F22" s="61">
        <f>'第5表の1'!F22</f>
        <v>5637</v>
      </c>
      <c r="G22" s="65">
        <f>'第5表の2'!G22</f>
        <v>43</v>
      </c>
      <c r="H22" s="60">
        <f>'第5表の1'!H22+'第5表の2'!H22</f>
        <v>508</v>
      </c>
      <c r="I22" s="60">
        <f>'第5表の1'!I22</f>
        <v>1266</v>
      </c>
    </row>
    <row r="23" spans="1:9" ht="16.5" customHeight="1">
      <c r="A23" s="47"/>
      <c r="B23" s="48" t="s">
        <v>22</v>
      </c>
      <c r="C23" s="60">
        <f>'第5表の1'!C23+'第5表の2'!C23</f>
        <v>8114</v>
      </c>
      <c r="D23" s="60">
        <f>'第5表の1'!D23+'第5表の2'!D23</f>
        <v>4141</v>
      </c>
      <c r="E23" s="60">
        <f>'第5表の1'!E23+'第5表の2'!E23</f>
        <v>3821</v>
      </c>
      <c r="F23" s="61" t="str">
        <f>'第5表の1'!F23</f>
        <v>-</v>
      </c>
      <c r="G23" s="65">
        <f>'第5表の2'!G23</f>
        <v>59</v>
      </c>
      <c r="H23" s="60">
        <f>'第5表の1'!H23+'第5表の2'!H23</f>
        <v>79</v>
      </c>
      <c r="I23" s="60">
        <f>'第5表の1'!I23</f>
        <v>14</v>
      </c>
    </row>
    <row r="24" spans="1:9" ht="16.5" customHeight="1">
      <c r="A24" s="52"/>
      <c r="B24" s="55" t="s">
        <v>21</v>
      </c>
      <c r="C24" s="60">
        <f>'第5表の1'!C24+'第5表の2'!C24</f>
        <v>23660</v>
      </c>
      <c r="D24" s="60">
        <f>'第5表の1'!D24+'第5表の2'!D24</f>
        <v>8911</v>
      </c>
      <c r="E24" s="60">
        <f>'第5表の1'!E24+'第5表の2'!E24</f>
        <v>12699</v>
      </c>
      <c r="F24" s="61">
        <f>'第5表の1'!F24</f>
        <v>573</v>
      </c>
      <c r="G24" s="65">
        <f>'第5表の2'!G24</f>
        <v>112</v>
      </c>
      <c r="H24" s="60">
        <f>'第5表の1'!H24+'第5表の2'!H24</f>
        <v>393</v>
      </c>
      <c r="I24" s="60">
        <f>'第5表の1'!I24</f>
        <v>973</v>
      </c>
    </row>
    <row r="25" spans="1:9" ht="16.5" customHeight="1" thickBot="1">
      <c r="A25" s="49"/>
      <c r="B25" s="50" t="s">
        <v>23</v>
      </c>
      <c r="C25" s="62">
        <f>'第5表の1'!C25+'第5表の2'!C25</f>
        <v>12344</v>
      </c>
      <c r="D25" s="62">
        <f>'第5表の1'!D25+'第5表の2'!D25</f>
        <v>8389</v>
      </c>
      <c r="E25" s="62">
        <f>'第5表の1'!E25+'第5表の2'!E25</f>
        <v>3514</v>
      </c>
      <c r="F25" s="62">
        <f>'第5表の1'!F25</f>
        <v>65</v>
      </c>
      <c r="G25" s="62">
        <f>'第5表の2'!G25</f>
        <v>45</v>
      </c>
      <c r="H25" s="62">
        <f>'第5表の1'!H25+'第5表の2'!H25</f>
        <v>175</v>
      </c>
      <c r="I25" s="62">
        <f>'第5表の1'!I25</f>
        <v>157</v>
      </c>
    </row>
    <row r="26" spans="1:9" ht="16.5" customHeight="1" thickTop="1">
      <c r="A26" s="68" t="s">
        <v>35</v>
      </c>
      <c r="B26" s="69"/>
      <c r="C26" s="59">
        <f>'第5表の1'!C26+'第5表の2'!C26</f>
        <v>39591</v>
      </c>
      <c r="D26" s="59">
        <f>'第5表の1'!D26+'第5表の2'!D26</f>
        <v>24061</v>
      </c>
      <c r="E26" s="59">
        <f>'第5表の1'!E26+'第5表の2'!E26</f>
        <v>14160</v>
      </c>
      <c r="F26" s="61">
        <f>'第5表の1'!F26</f>
        <v>134</v>
      </c>
      <c r="G26" s="65">
        <f>'第5表の2'!G26</f>
        <v>157</v>
      </c>
      <c r="H26" s="59">
        <f>'第5表の1'!H26+'第5表の2'!H26</f>
        <v>1034</v>
      </c>
      <c r="I26" s="59">
        <f>'第5表の1'!I26</f>
        <v>45</v>
      </c>
    </row>
    <row r="27" spans="1:9" ht="16.5" customHeight="1">
      <c r="A27" s="47"/>
      <c r="B27" s="48" t="s">
        <v>24</v>
      </c>
      <c r="C27" s="60">
        <f>'第5表の1'!C27+'第5表の2'!C27</f>
        <v>7943</v>
      </c>
      <c r="D27" s="60">
        <f>'第5表の1'!D27+'第5表の2'!D27</f>
        <v>4401</v>
      </c>
      <c r="E27" s="60">
        <f>'第5表の1'!E27+'第5表の2'!E27</f>
        <v>3413</v>
      </c>
      <c r="F27" s="61">
        <f>'第5表の1'!F27</f>
        <v>5</v>
      </c>
      <c r="G27" s="65">
        <f>'第5表の2'!G27</f>
        <v>24</v>
      </c>
      <c r="H27" s="60">
        <f>'第5表の2'!H27</f>
        <v>94</v>
      </c>
      <c r="I27" s="60">
        <f>'第5表の1'!I27</f>
        <v>7</v>
      </c>
    </row>
    <row r="28" spans="1:9" ht="16.5" customHeight="1">
      <c r="A28" s="47"/>
      <c r="B28" s="48" t="s">
        <v>26</v>
      </c>
      <c r="C28" s="60">
        <f>'第5表の1'!C28+'第5表の2'!C28</f>
        <v>8372</v>
      </c>
      <c r="D28" s="61">
        <f>'第5表の2'!D28</f>
        <v>4424</v>
      </c>
      <c r="E28" s="61">
        <f>'第5表の2'!E28</f>
        <v>3542</v>
      </c>
      <c r="F28" s="61" t="str">
        <f>'第5表の1'!F28</f>
        <v>-</v>
      </c>
      <c r="G28" s="65">
        <f>'第5表の2'!G28</f>
        <v>34</v>
      </c>
      <c r="H28" s="60">
        <f>'第5表の2'!H28</f>
        <v>372</v>
      </c>
      <c r="I28" s="60">
        <f>'第5表の1'!I28</f>
        <v>0</v>
      </c>
    </row>
    <row r="29" spans="1:9" ht="16.5" customHeight="1">
      <c r="A29" s="47"/>
      <c r="B29" s="48" t="s">
        <v>25</v>
      </c>
      <c r="C29" s="61">
        <f>'第5表の1'!C29+'第5表の2'!C29</f>
        <v>21813</v>
      </c>
      <c r="D29" s="61">
        <f>'第5表の1'!D29+'第5表の2'!D29</f>
        <v>14816</v>
      </c>
      <c r="E29" s="61">
        <f>'第5表の1'!E29+'第5表の2'!E29</f>
        <v>6224</v>
      </c>
      <c r="F29" s="61">
        <f>'第5表の1'!F29</f>
        <v>129</v>
      </c>
      <c r="G29" s="65">
        <f>'第5表の2'!G29</f>
        <v>76</v>
      </c>
      <c r="H29" s="61">
        <f>'第5表の1'!H29+'第5表の2'!H29</f>
        <v>531</v>
      </c>
      <c r="I29" s="60">
        <f>'第5表の1'!I29</f>
        <v>37</v>
      </c>
    </row>
    <row r="30" spans="1:9" ht="16.5" customHeight="1">
      <c r="A30" s="47"/>
      <c r="B30" s="48" t="s">
        <v>27</v>
      </c>
      <c r="C30" s="59">
        <f>'第5表の1'!C30+'第5表の2'!C30</f>
        <v>551</v>
      </c>
      <c r="D30" s="61">
        <f>'第5表の2'!D30</f>
        <v>169</v>
      </c>
      <c r="E30" s="61">
        <f>'第5表の2'!E30</f>
        <v>362</v>
      </c>
      <c r="F30" s="61" t="str">
        <f>'第5表の1'!F30</f>
        <v>-</v>
      </c>
      <c r="G30" s="65">
        <f>'第5表の2'!G30</f>
        <v>8</v>
      </c>
      <c r="H30" s="61">
        <f>'第5表の2'!H30</f>
        <v>11</v>
      </c>
      <c r="I30" s="60">
        <f>'第5表の1'!I30</f>
        <v>0</v>
      </c>
    </row>
    <row r="31" spans="1:9" ht="16.5" customHeight="1">
      <c r="A31" s="47"/>
      <c r="B31" s="48" t="s">
        <v>28</v>
      </c>
      <c r="C31" s="60">
        <f>'第5表の1'!C31+'第5表の2'!C31</f>
        <v>301</v>
      </c>
      <c r="D31" s="61">
        <f>'第5表の2'!D31</f>
        <v>56</v>
      </c>
      <c r="E31" s="61">
        <f>'第5表の2'!E31</f>
        <v>234</v>
      </c>
      <c r="F31" s="61" t="str">
        <f>'第5表の1'!F31</f>
        <v>-</v>
      </c>
      <c r="G31" s="65">
        <f>'第5表の2'!G31</f>
        <v>4</v>
      </c>
      <c r="H31" s="61">
        <f>'第5表の2'!H31</f>
        <v>7</v>
      </c>
      <c r="I31" s="60">
        <f>'第5表の1'!I31</f>
        <v>0</v>
      </c>
    </row>
    <row r="32" spans="1:9" ht="16.5" customHeight="1">
      <c r="A32" s="47"/>
      <c r="B32" s="48" t="s">
        <v>29</v>
      </c>
      <c r="C32" s="60">
        <f>'第5表の1'!C32+'第5表の2'!C32</f>
        <v>397</v>
      </c>
      <c r="D32" s="61">
        <f>'第5表の2'!D32</f>
        <v>83</v>
      </c>
      <c r="E32" s="61">
        <f>'第5表の2'!E32</f>
        <v>289</v>
      </c>
      <c r="F32" s="61" t="str">
        <f>'第5表の1'!F32</f>
        <v>-</v>
      </c>
      <c r="G32" s="65">
        <f>'第5表の2'!G32</f>
        <v>8</v>
      </c>
      <c r="H32" s="61">
        <f>'第5表の2'!H32</f>
        <v>18</v>
      </c>
      <c r="I32" s="60">
        <f>'第5表の1'!I32</f>
        <v>0</v>
      </c>
    </row>
    <row r="33" spans="1:9" ht="16.5" customHeight="1" thickBot="1">
      <c r="A33" s="47"/>
      <c r="B33" s="48" t="s">
        <v>30</v>
      </c>
      <c r="C33" s="62">
        <f>'第5表の2'!C33</f>
        <v>213</v>
      </c>
      <c r="D33" s="62">
        <f>'第5表の2'!D33</f>
        <v>112</v>
      </c>
      <c r="E33" s="62">
        <f>'第5表の2'!E33</f>
        <v>96</v>
      </c>
      <c r="F33" s="62" t="str">
        <f>'第5表の1'!F33</f>
        <v>-</v>
      </c>
      <c r="G33" s="62">
        <f>'第5表の2'!G33</f>
        <v>3</v>
      </c>
      <c r="H33" s="62">
        <f>'第5表の2'!H33</f>
        <v>1</v>
      </c>
      <c r="I33" s="62" t="str">
        <f>'第5表の2'!I33</f>
        <v>-</v>
      </c>
    </row>
    <row r="34" spans="1:9" ht="16.5" customHeight="1" thickTop="1">
      <c r="A34" s="53" t="s">
        <v>38</v>
      </c>
      <c r="B34" s="56"/>
      <c r="C34" s="59">
        <f>'第5表の1'!C34+'第5表の2'!C34</f>
        <v>24051</v>
      </c>
      <c r="D34" s="59">
        <f>'第5表の1'!D34+'第5表の2'!D34</f>
        <v>15173</v>
      </c>
      <c r="E34" s="59">
        <f>'第5表の1'!E34+'第5表の2'!E34</f>
        <v>6347</v>
      </c>
      <c r="F34" s="61">
        <f>'第5表の1'!F34</f>
        <v>1875</v>
      </c>
      <c r="G34" s="65">
        <f>'第5表の2'!G34</f>
        <v>33</v>
      </c>
      <c r="H34" s="59">
        <f>'第5表の1'!H34+'第5表の2'!H34</f>
        <v>368</v>
      </c>
      <c r="I34" s="59">
        <f>'第5表の1'!I34</f>
        <v>254</v>
      </c>
    </row>
    <row r="35" spans="1:9" ht="16.5" customHeight="1">
      <c r="A35" s="47"/>
      <c r="B35" s="48" t="s">
        <v>15</v>
      </c>
      <c r="C35" s="60">
        <f>'第5表の1'!C35+'第5表の2'!C35</f>
        <v>9727</v>
      </c>
      <c r="D35" s="60">
        <f>'第5表の1'!D35+'第5表の2'!D35</f>
        <v>6569</v>
      </c>
      <c r="E35" s="60">
        <f>'第5表の1'!E35+'第5表の2'!E35</f>
        <v>2407</v>
      </c>
      <c r="F35" s="61">
        <f>'第5表の1'!F35</f>
        <v>471</v>
      </c>
      <c r="G35" s="65">
        <f>'第5表の2'!G35</f>
        <v>9</v>
      </c>
      <c r="H35" s="60">
        <f>'第5表の1'!H35+'第5表の2'!H35</f>
        <v>193</v>
      </c>
      <c r="I35" s="60">
        <f>'第5表の1'!I35</f>
        <v>78</v>
      </c>
    </row>
    <row r="36" spans="1:9" ht="16.5" customHeight="1">
      <c r="A36" s="47"/>
      <c r="B36" s="48" t="s">
        <v>16</v>
      </c>
      <c r="C36" s="60">
        <f>'第5表の1'!C36+'第5表の2'!C36</f>
        <v>2415</v>
      </c>
      <c r="D36" s="61">
        <f>'第5表の2'!D36</f>
        <v>1535</v>
      </c>
      <c r="E36" s="60">
        <v>789</v>
      </c>
      <c r="F36" s="61">
        <f>'第5表の1'!F36</f>
        <v>28</v>
      </c>
      <c r="G36" s="65">
        <f>'第5表の2'!G36</f>
        <v>18</v>
      </c>
      <c r="H36" s="60">
        <f>'第5表の2'!H36</f>
        <v>42</v>
      </c>
      <c r="I36" s="60">
        <f>'第5表の1'!I36</f>
        <v>3</v>
      </c>
    </row>
    <row r="37" spans="1:9" ht="16.5" customHeight="1">
      <c r="A37" s="47"/>
      <c r="B37" s="48" t="s">
        <v>17</v>
      </c>
      <c r="C37" s="60">
        <f>'第5表の1'!C37+'第5表の2'!C37</f>
        <v>11384</v>
      </c>
      <c r="D37" s="60">
        <f>'第5表の1'!D37+'第5表の2'!D37</f>
        <v>6842</v>
      </c>
      <c r="E37" s="60">
        <f>'第5表の1'!E37+'第5表の2'!E37</f>
        <v>2869</v>
      </c>
      <c r="F37" s="61">
        <f>'第5表の1'!F37</f>
        <v>1376</v>
      </c>
      <c r="G37" s="65">
        <f>'第5表の2'!G37</f>
        <v>2</v>
      </c>
      <c r="H37" s="60">
        <f>'第5表の1'!H37+'第5表の2'!H37</f>
        <v>123</v>
      </c>
      <c r="I37" s="60">
        <f>'第5表の1'!I37</f>
        <v>173</v>
      </c>
    </row>
    <row r="38" spans="1:9" ht="16.5" customHeight="1">
      <c r="A38" s="47"/>
      <c r="B38" s="48" t="s">
        <v>18</v>
      </c>
      <c r="C38" s="61">
        <f>'第5表の1'!C38+'第5表の2'!C38</f>
        <v>525</v>
      </c>
      <c r="D38" s="61">
        <f>'第5表の1'!D38+'第5表の2'!D38</f>
        <v>228</v>
      </c>
      <c r="E38" s="61">
        <f>'第5表の1'!E38+'第5表の2'!E38</f>
        <v>281</v>
      </c>
      <c r="F38" s="61" t="str">
        <f>'第5表の1'!F38</f>
        <v>-</v>
      </c>
      <c r="G38" s="65">
        <f>'第5表の2'!G38</f>
        <v>4</v>
      </c>
      <c r="H38" s="61">
        <f>'第5表の2'!H38</f>
        <v>11</v>
      </c>
      <c r="I38" s="61" t="str">
        <f>'第5表の2'!I38</f>
        <v>-</v>
      </c>
    </row>
    <row r="39" spans="1:9" ht="16.5" customHeight="1">
      <c r="A39" s="22" t="s">
        <v>39</v>
      </c>
      <c r="B39" s="20"/>
      <c r="C39" s="21"/>
      <c r="D39" s="21"/>
      <c r="E39" s="21"/>
      <c r="F39" s="21"/>
      <c r="G39" s="21"/>
      <c r="H39" s="21"/>
      <c r="I39" s="21"/>
    </row>
    <row r="40" spans="1:2" s="27" customFormat="1" ht="16.5" customHeight="1">
      <c r="A40" s="32"/>
      <c r="B40" s="26"/>
    </row>
    <row r="41" s="6" customFormat="1" ht="16.5" customHeight="1">
      <c r="B41" s="7"/>
    </row>
    <row r="42" s="6" customFormat="1" ht="13.5">
      <c r="B42" s="7"/>
    </row>
  </sheetData>
  <sheetProtection/>
  <mergeCells count="13">
    <mergeCell ref="A8:B8"/>
    <mergeCell ref="A7:B7"/>
    <mergeCell ref="A2:B3"/>
    <mergeCell ref="C2:C3"/>
    <mergeCell ref="I2:I3"/>
    <mergeCell ref="D2:D3"/>
    <mergeCell ref="E2:E3"/>
    <mergeCell ref="F2:F3"/>
    <mergeCell ref="G2:G3"/>
    <mergeCell ref="A6:B6"/>
    <mergeCell ref="A5:B5"/>
    <mergeCell ref="A4:B4"/>
    <mergeCell ref="H2:H3"/>
  </mergeCells>
  <printOptions horizontalCentered="1"/>
  <pageMargins left="0.7874015748031497" right="0.7874015748031497" top="0.7874015748031497" bottom="0.7874015748031497" header="0.5118110236220472" footer="0.5118110236220472"/>
  <pageSetup firstPageNumber="15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workbookViewId="0" topLeftCell="A1">
      <selection activeCell="D10" sqref="D10"/>
    </sheetView>
  </sheetViews>
  <sheetFormatPr defaultColWidth="9.00390625" defaultRowHeight="13.5"/>
  <cols>
    <col min="1" max="1" width="2.625" style="6" customWidth="1"/>
    <col min="2" max="2" width="17.25390625" style="7" customWidth="1"/>
    <col min="3" max="9" width="9.75390625" style="6" customWidth="1"/>
    <col min="10" max="16384" width="9.00390625" style="6" customWidth="1"/>
  </cols>
  <sheetData>
    <row r="1" spans="1:9" ht="19.5" customHeight="1">
      <c r="A1" s="19" t="s">
        <v>31</v>
      </c>
      <c r="B1" s="25" t="s">
        <v>42</v>
      </c>
      <c r="C1" s="5"/>
      <c r="E1" s="5"/>
      <c r="F1" s="5"/>
      <c r="G1" s="5"/>
      <c r="H1" s="5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9" ht="16.5" customHeight="1" thickBot="1">
      <c r="A3" s="131"/>
      <c r="B3" s="131"/>
      <c r="C3" s="132"/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</row>
    <row r="4" spans="1:9" ht="16.5" customHeight="1" thickTop="1">
      <c r="A4" s="126" t="s">
        <v>73</v>
      </c>
      <c r="B4" s="127"/>
      <c r="C4" s="2">
        <v>127768</v>
      </c>
      <c r="D4" s="2">
        <v>35310</v>
      </c>
      <c r="E4" s="2">
        <v>57250</v>
      </c>
      <c r="F4" s="2">
        <v>26730</v>
      </c>
      <c r="G4" s="3" t="s">
        <v>40</v>
      </c>
      <c r="H4" s="2">
        <v>302</v>
      </c>
      <c r="I4" s="2">
        <v>8176</v>
      </c>
    </row>
    <row r="5" spans="1:9" ht="16.5" customHeight="1">
      <c r="A5" s="126" t="s">
        <v>74</v>
      </c>
      <c r="B5" s="127"/>
      <c r="C5" s="2">
        <v>127768</v>
      </c>
      <c r="D5" s="2">
        <v>35310</v>
      </c>
      <c r="E5" s="2">
        <v>57250</v>
      </c>
      <c r="F5" s="2">
        <v>26730</v>
      </c>
      <c r="G5" s="3" t="s">
        <v>40</v>
      </c>
      <c r="H5" s="2">
        <v>302</v>
      </c>
      <c r="I5" s="2">
        <v>8176</v>
      </c>
    </row>
    <row r="6" spans="1:9" s="1" customFormat="1" ht="16.5" customHeight="1">
      <c r="A6" s="126" t="s">
        <v>75</v>
      </c>
      <c r="B6" s="127"/>
      <c r="C6" s="2">
        <v>127747</v>
      </c>
      <c r="D6" s="2">
        <v>34148</v>
      </c>
      <c r="E6" s="2">
        <v>57603</v>
      </c>
      <c r="F6" s="2">
        <v>27419</v>
      </c>
      <c r="G6" s="3" t="s">
        <v>40</v>
      </c>
      <c r="H6" s="2">
        <v>407</v>
      </c>
      <c r="I6" s="2">
        <v>8170</v>
      </c>
    </row>
    <row r="7" spans="1:9" s="1" customFormat="1" ht="16.5" customHeight="1">
      <c r="A7" s="129" t="s">
        <v>77</v>
      </c>
      <c r="B7" s="129"/>
      <c r="C7" s="3">
        <v>127747</v>
      </c>
      <c r="D7" s="3">
        <v>34148</v>
      </c>
      <c r="E7" s="3">
        <v>57603</v>
      </c>
      <c r="F7" s="3">
        <v>27419</v>
      </c>
      <c r="G7" s="3" t="s">
        <v>49</v>
      </c>
      <c r="H7" s="3">
        <v>407</v>
      </c>
      <c r="I7" s="3">
        <v>8170</v>
      </c>
    </row>
    <row r="8" spans="1:9" s="1" customFormat="1" ht="16.5" customHeight="1" thickBot="1">
      <c r="A8" s="133" t="s">
        <v>78</v>
      </c>
      <c r="B8" s="134"/>
      <c r="C8" s="70">
        <v>127727</v>
      </c>
      <c r="D8" s="70">
        <v>33940</v>
      </c>
      <c r="E8" s="70">
        <v>57640</v>
      </c>
      <c r="F8" s="70">
        <v>27386</v>
      </c>
      <c r="G8" s="70" t="s">
        <v>49</v>
      </c>
      <c r="H8" s="70">
        <v>561</v>
      </c>
      <c r="I8" s="70">
        <v>8200</v>
      </c>
    </row>
    <row r="9" spans="1:9" s="1" customFormat="1" ht="16.5" customHeight="1" thickTop="1">
      <c r="A9" s="45" t="s">
        <v>32</v>
      </c>
      <c r="B9" s="46"/>
      <c r="C9" s="71">
        <v>81879</v>
      </c>
      <c r="D9" s="71">
        <f>SUM(D10:D11)</f>
        <v>20579</v>
      </c>
      <c r="E9" s="71">
        <f>SUM(E10:E11)</f>
        <v>37115</v>
      </c>
      <c r="F9" s="71">
        <f>SUM(F10:F11)</f>
        <v>18784</v>
      </c>
      <c r="G9" s="59" t="s">
        <v>40</v>
      </c>
      <c r="H9" s="71">
        <v>144</v>
      </c>
      <c r="I9" s="71">
        <v>5258</v>
      </c>
    </row>
    <row r="10" spans="1:9" s="1" customFormat="1" ht="16.5" customHeight="1">
      <c r="A10" s="47"/>
      <c r="B10" s="48" t="s">
        <v>13</v>
      </c>
      <c r="C10" s="61">
        <v>1672</v>
      </c>
      <c r="D10" s="72">
        <v>918</v>
      </c>
      <c r="E10" s="72">
        <v>357</v>
      </c>
      <c r="F10" s="72">
        <v>311</v>
      </c>
      <c r="G10" s="73" t="s">
        <v>40</v>
      </c>
      <c r="H10" s="72">
        <v>30</v>
      </c>
      <c r="I10" s="72">
        <v>55</v>
      </c>
    </row>
    <row r="11" spans="1:9" s="1" customFormat="1" ht="16.5" customHeight="1" thickBot="1">
      <c r="A11" s="49"/>
      <c r="B11" s="50" t="s">
        <v>14</v>
      </c>
      <c r="C11" s="62">
        <v>80208</v>
      </c>
      <c r="D11" s="74">
        <v>19661</v>
      </c>
      <c r="E11" s="74">
        <v>36758</v>
      </c>
      <c r="F11" s="70">
        <v>18473</v>
      </c>
      <c r="G11" s="70" t="s">
        <v>40</v>
      </c>
      <c r="H11" s="74">
        <v>113</v>
      </c>
      <c r="I11" s="70">
        <v>5202</v>
      </c>
    </row>
    <row r="12" spans="1:9" s="1" customFormat="1" ht="16.5" customHeight="1" thickTop="1">
      <c r="A12" s="51" t="s">
        <v>33</v>
      </c>
      <c r="B12" s="51"/>
      <c r="C12" s="65">
        <v>1806</v>
      </c>
      <c r="D12" s="59">
        <f>SUM(D13:D19)</f>
        <v>820</v>
      </c>
      <c r="E12" s="59">
        <f>SUM(E13:E19)</f>
        <v>562</v>
      </c>
      <c r="F12" s="59">
        <f>SUM(F13:F19)</f>
        <v>297</v>
      </c>
      <c r="G12" s="59" t="s">
        <v>40</v>
      </c>
      <c r="H12" s="59">
        <f>SUM(H13:H19)</f>
        <v>40</v>
      </c>
      <c r="I12" s="59">
        <f>SUM(I13:I19)</f>
        <v>87</v>
      </c>
    </row>
    <row r="13" spans="1:9" s="1" customFormat="1" ht="16.5" customHeight="1">
      <c r="A13" s="47"/>
      <c r="B13" s="48" t="s">
        <v>8</v>
      </c>
      <c r="C13" s="61">
        <v>497</v>
      </c>
      <c r="D13" s="72">
        <v>354</v>
      </c>
      <c r="E13" s="72">
        <v>27</v>
      </c>
      <c r="F13" s="72">
        <v>28</v>
      </c>
      <c r="G13" s="73" t="s">
        <v>40</v>
      </c>
      <c r="H13" s="72">
        <v>35</v>
      </c>
      <c r="I13" s="72">
        <v>54</v>
      </c>
    </row>
    <row r="14" spans="1:9" s="1" customFormat="1" ht="16.5" customHeight="1">
      <c r="A14" s="47"/>
      <c r="B14" s="48" t="s">
        <v>36</v>
      </c>
      <c r="C14" s="61">
        <v>0</v>
      </c>
      <c r="D14" s="73" t="s">
        <v>40</v>
      </c>
      <c r="E14" s="73" t="s">
        <v>40</v>
      </c>
      <c r="F14" s="73" t="s">
        <v>40</v>
      </c>
      <c r="G14" s="73" t="s">
        <v>40</v>
      </c>
      <c r="H14" s="73" t="s">
        <v>72</v>
      </c>
      <c r="I14" s="73">
        <v>0</v>
      </c>
    </row>
    <row r="15" spans="1:9" s="1" customFormat="1" ht="16.5" customHeight="1">
      <c r="A15" s="47"/>
      <c r="B15" s="48" t="s">
        <v>37</v>
      </c>
      <c r="C15" s="61">
        <v>0</v>
      </c>
      <c r="D15" s="73" t="s">
        <v>40</v>
      </c>
      <c r="E15" s="73" t="s">
        <v>40</v>
      </c>
      <c r="F15" s="73" t="s">
        <v>40</v>
      </c>
      <c r="G15" s="73" t="s">
        <v>40</v>
      </c>
      <c r="H15" s="73" t="s">
        <v>72</v>
      </c>
      <c r="I15" s="73">
        <v>0</v>
      </c>
    </row>
    <row r="16" spans="1:9" s="1" customFormat="1" ht="16.5" customHeight="1">
      <c r="A16" s="47"/>
      <c r="B16" s="48" t="s">
        <v>9</v>
      </c>
      <c r="C16" s="61">
        <v>1309</v>
      </c>
      <c r="D16" s="75">
        <v>466</v>
      </c>
      <c r="E16" s="75">
        <v>535</v>
      </c>
      <c r="F16" s="75">
        <v>269</v>
      </c>
      <c r="G16" s="76" t="s">
        <v>40</v>
      </c>
      <c r="H16" s="76">
        <v>5</v>
      </c>
      <c r="I16" s="75">
        <v>33</v>
      </c>
    </row>
    <row r="17" spans="1:9" s="1" customFormat="1" ht="16.5" customHeight="1">
      <c r="A17" s="47"/>
      <c r="B17" s="48" t="s">
        <v>10</v>
      </c>
      <c r="C17" s="61">
        <v>0</v>
      </c>
      <c r="D17" s="73" t="s">
        <v>40</v>
      </c>
      <c r="E17" s="73" t="s">
        <v>40</v>
      </c>
      <c r="F17" s="73" t="s">
        <v>40</v>
      </c>
      <c r="G17" s="73" t="s">
        <v>40</v>
      </c>
      <c r="H17" s="73" t="s">
        <v>72</v>
      </c>
      <c r="I17" s="73">
        <v>0</v>
      </c>
    </row>
    <row r="18" spans="1:9" s="1" customFormat="1" ht="16.5" customHeight="1">
      <c r="A18" s="47"/>
      <c r="B18" s="48" t="s">
        <v>11</v>
      </c>
      <c r="C18" s="61">
        <v>0</v>
      </c>
      <c r="D18" s="73" t="s">
        <v>40</v>
      </c>
      <c r="E18" s="73" t="s">
        <v>40</v>
      </c>
      <c r="F18" s="73" t="s">
        <v>40</v>
      </c>
      <c r="G18" s="73" t="s">
        <v>40</v>
      </c>
      <c r="H18" s="73" t="s">
        <v>72</v>
      </c>
      <c r="I18" s="73">
        <v>0</v>
      </c>
    </row>
    <row r="19" spans="1:9" s="1" customFormat="1" ht="16.5" customHeight="1" thickBot="1">
      <c r="A19" s="52"/>
      <c r="B19" s="50" t="s">
        <v>12</v>
      </c>
      <c r="C19" s="62">
        <v>0</v>
      </c>
      <c r="D19" s="57" t="s">
        <v>40</v>
      </c>
      <c r="E19" s="57" t="s">
        <v>40</v>
      </c>
      <c r="F19" s="57" t="s">
        <v>40</v>
      </c>
      <c r="G19" s="57" t="s">
        <v>40</v>
      </c>
      <c r="H19" s="57" t="s">
        <v>72</v>
      </c>
      <c r="I19" s="57">
        <v>0</v>
      </c>
    </row>
    <row r="20" spans="1:9" s="1" customFormat="1" ht="16.5" customHeight="1" thickTop="1">
      <c r="A20" s="53" t="s">
        <v>34</v>
      </c>
      <c r="B20" s="54"/>
      <c r="C20" s="59">
        <v>36229</v>
      </c>
      <c r="D20" s="64">
        <v>9518</v>
      </c>
      <c r="E20" s="64">
        <v>17562</v>
      </c>
      <c r="F20" s="64">
        <f>SUM(F21:F25)</f>
        <v>6297</v>
      </c>
      <c r="G20" s="64" t="s">
        <v>40</v>
      </c>
      <c r="H20" s="64">
        <f>SUM(H21:H25)</f>
        <v>297</v>
      </c>
      <c r="I20" s="64">
        <v>2556</v>
      </c>
    </row>
    <row r="21" spans="1:9" s="1" customFormat="1" ht="16.5" customHeight="1">
      <c r="A21" s="47"/>
      <c r="B21" s="48" t="s">
        <v>19</v>
      </c>
      <c r="C21" s="61">
        <v>3030</v>
      </c>
      <c r="D21" s="75">
        <v>2489</v>
      </c>
      <c r="E21" s="75">
        <v>266</v>
      </c>
      <c r="F21" s="75">
        <v>22</v>
      </c>
      <c r="G21" s="76" t="s">
        <v>40</v>
      </c>
      <c r="H21" s="75">
        <v>107</v>
      </c>
      <c r="I21" s="75">
        <v>146</v>
      </c>
    </row>
    <row r="22" spans="1:9" s="1" customFormat="1" ht="16.5" customHeight="1">
      <c r="A22" s="47"/>
      <c r="B22" s="48" t="s">
        <v>20</v>
      </c>
      <c r="C22" s="61">
        <v>24957</v>
      </c>
      <c r="D22" s="72">
        <v>3633</v>
      </c>
      <c r="E22" s="72">
        <v>14403</v>
      </c>
      <c r="F22" s="72">
        <v>5637</v>
      </c>
      <c r="G22" s="77" t="s">
        <v>40</v>
      </c>
      <c r="H22" s="72">
        <v>18</v>
      </c>
      <c r="I22" s="72">
        <v>1266</v>
      </c>
    </row>
    <row r="23" spans="1:9" s="1" customFormat="1" ht="16.5" customHeight="1">
      <c r="A23" s="47"/>
      <c r="B23" s="48" t="s">
        <v>22</v>
      </c>
      <c r="C23" s="61">
        <v>323</v>
      </c>
      <c r="D23" s="72">
        <v>219</v>
      </c>
      <c r="E23" s="72">
        <v>85</v>
      </c>
      <c r="F23" s="73" t="s">
        <v>40</v>
      </c>
      <c r="G23" s="73" t="s">
        <v>40</v>
      </c>
      <c r="H23" s="72">
        <v>5</v>
      </c>
      <c r="I23" s="73">
        <v>14</v>
      </c>
    </row>
    <row r="24" spans="1:9" s="1" customFormat="1" ht="16.5" customHeight="1">
      <c r="A24" s="52"/>
      <c r="B24" s="55" t="s">
        <v>21</v>
      </c>
      <c r="C24" s="61">
        <v>5351</v>
      </c>
      <c r="D24" s="72">
        <v>1108</v>
      </c>
      <c r="E24" s="72">
        <v>2661</v>
      </c>
      <c r="F24" s="72">
        <v>573</v>
      </c>
      <c r="G24" s="73" t="s">
        <v>40</v>
      </c>
      <c r="H24" s="72">
        <v>36</v>
      </c>
      <c r="I24" s="72">
        <v>973</v>
      </c>
    </row>
    <row r="25" spans="1:9" s="1" customFormat="1" ht="16.5" customHeight="1" thickBot="1">
      <c r="A25" s="52"/>
      <c r="B25" s="55" t="s">
        <v>23</v>
      </c>
      <c r="C25" s="60">
        <v>2568</v>
      </c>
      <c r="D25" s="78">
        <v>2068</v>
      </c>
      <c r="E25" s="78">
        <v>148</v>
      </c>
      <c r="F25" s="57">
        <v>65</v>
      </c>
      <c r="G25" s="57" t="s">
        <v>40</v>
      </c>
      <c r="H25" s="78">
        <v>131</v>
      </c>
      <c r="I25" s="57">
        <v>157</v>
      </c>
    </row>
    <row r="26" spans="1:9" s="1" customFormat="1" ht="16.5" customHeight="1" thickTop="1">
      <c r="A26" s="53" t="s">
        <v>35</v>
      </c>
      <c r="B26" s="56"/>
      <c r="C26" s="64">
        <v>1494</v>
      </c>
      <c r="D26" s="79">
        <f>SUM(D27:D33)</f>
        <v>806</v>
      </c>
      <c r="E26" s="79">
        <f>SUM(E27:E33)</f>
        <v>504</v>
      </c>
      <c r="F26" s="79">
        <f>SUM(F27:F33)</f>
        <v>134</v>
      </c>
      <c r="G26" s="79" t="s">
        <v>40</v>
      </c>
      <c r="H26" s="79">
        <f>SUM(H27:H33)</f>
        <v>5</v>
      </c>
      <c r="I26" s="64">
        <v>45</v>
      </c>
    </row>
    <row r="27" spans="1:9" s="1" customFormat="1" ht="16.5" customHeight="1">
      <c r="A27" s="47"/>
      <c r="B27" s="48" t="s">
        <v>24</v>
      </c>
      <c r="C27" s="61">
        <v>241</v>
      </c>
      <c r="D27" s="72">
        <v>12</v>
      </c>
      <c r="E27" s="72">
        <v>217</v>
      </c>
      <c r="F27" s="73">
        <v>5</v>
      </c>
      <c r="G27" s="73" t="s">
        <v>40</v>
      </c>
      <c r="H27" s="73" t="s">
        <v>72</v>
      </c>
      <c r="I27" s="72">
        <v>7</v>
      </c>
    </row>
    <row r="28" spans="1:9" s="1" customFormat="1" ht="16.5" customHeight="1">
      <c r="A28" s="47"/>
      <c r="B28" s="48" t="s">
        <v>26</v>
      </c>
      <c r="C28" s="61">
        <v>0</v>
      </c>
      <c r="D28" s="73" t="s">
        <v>40</v>
      </c>
      <c r="E28" s="73" t="s">
        <v>40</v>
      </c>
      <c r="F28" s="73" t="s">
        <v>40</v>
      </c>
      <c r="G28" s="73" t="s">
        <v>40</v>
      </c>
      <c r="H28" s="73" t="s">
        <v>49</v>
      </c>
      <c r="I28" s="73">
        <v>0</v>
      </c>
    </row>
    <row r="29" spans="1:9" s="1" customFormat="1" ht="16.5" customHeight="1">
      <c r="A29" s="47"/>
      <c r="B29" s="48" t="s">
        <v>25</v>
      </c>
      <c r="C29" s="61">
        <v>1252</v>
      </c>
      <c r="D29" s="72">
        <v>794</v>
      </c>
      <c r="E29" s="72">
        <v>287</v>
      </c>
      <c r="F29" s="73">
        <v>129</v>
      </c>
      <c r="G29" s="73" t="s">
        <v>40</v>
      </c>
      <c r="H29" s="72">
        <v>5</v>
      </c>
      <c r="I29" s="72">
        <v>37</v>
      </c>
    </row>
    <row r="30" spans="1:9" s="1" customFormat="1" ht="16.5" customHeight="1">
      <c r="A30" s="47"/>
      <c r="B30" s="48" t="s">
        <v>27</v>
      </c>
      <c r="C30" s="61">
        <v>0</v>
      </c>
      <c r="D30" s="76" t="s">
        <v>40</v>
      </c>
      <c r="E30" s="76" t="s">
        <v>40</v>
      </c>
      <c r="F30" s="76" t="s">
        <v>40</v>
      </c>
      <c r="G30" s="76" t="s">
        <v>40</v>
      </c>
      <c r="H30" s="76" t="s">
        <v>72</v>
      </c>
      <c r="I30" s="76">
        <v>0</v>
      </c>
    </row>
    <row r="31" spans="1:9" s="1" customFormat="1" ht="16.5" customHeight="1">
      <c r="A31" s="47"/>
      <c r="B31" s="48" t="s">
        <v>28</v>
      </c>
      <c r="C31" s="61">
        <v>0</v>
      </c>
      <c r="D31" s="73" t="s">
        <v>40</v>
      </c>
      <c r="E31" s="73" t="s">
        <v>40</v>
      </c>
      <c r="F31" s="73" t="s">
        <v>40</v>
      </c>
      <c r="G31" s="73" t="s">
        <v>40</v>
      </c>
      <c r="H31" s="73" t="s">
        <v>72</v>
      </c>
      <c r="I31" s="73">
        <v>0</v>
      </c>
    </row>
    <row r="32" spans="1:9" s="1" customFormat="1" ht="16.5" customHeight="1">
      <c r="A32" s="47"/>
      <c r="B32" s="48" t="s">
        <v>29</v>
      </c>
      <c r="C32" s="61">
        <v>0</v>
      </c>
      <c r="D32" s="73" t="s">
        <v>40</v>
      </c>
      <c r="E32" s="73" t="s">
        <v>40</v>
      </c>
      <c r="F32" s="73" t="s">
        <v>40</v>
      </c>
      <c r="G32" s="73" t="s">
        <v>40</v>
      </c>
      <c r="H32" s="73" t="s">
        <v>72</v>
      </c>
      <c r="I32" s="73">
        <v>0</v>
      </c>
    </row>
    <row r="33" spans="1:9" s="1" customFormat="1" ht="16.5" customHeight="1" thickBot="1">
      <c r="A33" s="47"/>
      <c r="B33" s="48" t="s">
        <v>30</v>
      </c>
      <c r="C33" s="61" t="s">
        <v>72</v>
      </c>
      <c r="D33" s="76" t="s">
        <v>40</v>
      </c>
      <c r="E33" s="76" t="s">
        <v>40</v>
      </c>
      <c r="F33" s="76" t="s">
        <v>40</v>
      </c>
      <c r="G33" s="76" t="s">
        <v>40</v>
      </c>
      <c r="H33" s="76" t="s">
        <v>72</v>
      </c>
      <c r="I33" s="76" t="s">
        <v>72</v>
      </c>
    </row>
    <row r="34" spans="1:9" s="1" customFormat="1" ht="16.5" customHeight="1" thickTop="1">
      <c r="A34" s="53" t="s">
        <v>38</v>
      </c>
      <c r="B34" s="56"/>
      <c r="C34" s="64">
        <v>6319</v>
      </c>
      <c r="D34" s="64">
        <v>2217</v>
      </c>
      <c r="E34" s="64">
        <v>1897</v>
      </c>
      <c r="F34" s="64">
        <v>1875</v>
      </c>
      <c r="G34" s="64" t="s">
        <v>40</v>
      </c>
      <c r="H34" s="64">
        <v>76</v>
      </c>
      <c r="I34" s="64">
        <v>254</v>
      </c>
    </row>
    <row r="35" spans="1:9" s="1" customFormat="1" ht="16.5" customHeight="1">
      <c r="A35" s="47"/>
      <c r="B35" s="48" t="s">
        <v>15</v>
      </c>
      <c r="C35" s="61">
        <v>2156</v>
      </c>
      <c r="D35" s="72">
        <v>776</v>
      </c>
      <c r="E35" s="72">
        <v>796</v>
      </c>
      <c r="F35" s="73">
        <v>471</v>
      </c>
      <c r="G35" s="73" t="s">
        <v>40</v>
      </c>
      <c r="H35" s="72">
        <v>35</v>
      </c>
      <c r="I35" s="73">
        <v>78</v>
      </c>
    </row>
    <row r="36" spans="1:9" s="1" customFormat="1" ht="16.5" customHeight="1">
      <c r="A36" s="47"/>
      <c r="B36" s="48" t="s">
        <v>16</v>
      </c>
      <c r="C36" s="61">
        <v>31</v>
      </c>
      <c r="D36" s="73" t="s">
        <v>40</v>
      </c>
      <c r="E36" s="73" t="s">
        <v>49</v>
      </c>
      <c r="F36" s="73">
        <v>28</v>
      </c>
      <c r="G36" s="73" t="s">
        <v>40</v>
      </c>
      <c r="H36" s="73" t="s">
        <v>72</v>
      </c>
      <c r="I36" s="73">
        <v>3</v>
      </c>
    </row>
    <row r="37" spans="1:9" s="1" customFormat="1" ht="16.5" customHeight="1">
      <c r="A37" s="47"/>
      <c r="B37" s="48" t="s">
        <v>17</v>
      </c>
      <c r="C37" s="61">
        <v>4065</v>
      </c>
      <c r="D37" s="72">
        <v>1417</v>
      </c>
      <c r="E37" s="72">
        <v>1058</v>
      </c>
      <c r="F37" s="73">
        <v>1376</v>
      </c>
      <c r="G37" s="73" t="s">
        <v>40</v>
      </c>
      <c r="H37" s="72">
        <v>42</v>
      </c>
      <c r="I37" s="73">
        <v>173</v>
      </c>
    </row>
    <row r="38" spans="1:9" s="1" customFormat="1" ht="16.5" customHeight="1">
      <c r="A38" s="47"/>
      <c r="B38" s="48" t="s">
        <v>18</v>
      </c>
      <c r="C38" s="61">
        <v>67</v>
      </c>
      <c r="D38" s="73">
        <v>25</v>
      </c>
      <c r="E38" s="73">
        <v>42</v>
      </c>
      <c r="F38" s="73" t="s">
        <v>40</v>
      </c>
      <c r="G38" s="73" t="s">
        <v>40</v>
      </c>
      <c r="H38" s="73" t="s">
        <v>72</v>
      </c>
      <c r="I38" s="73" t="s">
        <v>49</v>
      </c>
    </row>
    <row r="39" spans="1:3" s="1" customFormat="1" ht="16.5" customHeight="1">
      <c r="A39" s="22" t="s">
        <v>39</v>
      </c>
      <c r="B39" s="4"/>
      <c r="C39" s="16"/>
    </row>
    <row r="40" spans="1:2" s="27" customFormat="1" ht="16.5" customHeight="1">
      <c r="A40" s="32"/>
      <c r="B40" s="26"/>
    </row>
    <row r="41" ht="16.5" customHeight="1"/>
  </sheetData>
  <sheetProtection/>
  <mergeCells count="13">
    <mergeCell ref="A8:B8"/>
    <mergeCell ref="A7:B7"/>
    <mergeCell ref="A5:B5"/>
    <mergeCell ref="I2:I3"/>
    <mergeCell ref="D2:D3"/>
    <mergeCell ref="E2:E3"/>
    <mergeCell ref="F2:F3"/>
    <mergeCell ref="G2:G3"/>
    <mergeCell ref="A6:B6"/>
    <mergeCell ref="A4:B4"/>
    <mergeCell ref="A2:B3"/>
    <mergeCell ref="H2:H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view="pageBreakPreview" zoomScaleSheetLayoutView="100" workbookViewId="0" topLeftCell="A1">
      <selection activeCell="E10" sqref="E10"/>
    </sheetView>
  </sheetViews>
  <sheetFormatPr defaultColWidth="9.00390625" defaultRowHeight="13.5"/>
  <cols>
    <col min="1" max="1" width="2.625" style="6" customWidth="1"/>
    <col min="2" max="2" width="18.75390625" style="7" customWidth="1"/>
    <col min="3" max="9" width="9.75390625" style="6" customWidth="1"/>
    <col min="10" max="10" width="9.00390625" style="6" customWidth="1"/>
    <col min="11" max="11" width="3.50390625" style="6" bestFit="1" customWidth="1"/>
    <col min="12" max="16384" width="9.00390625" style="6" customWidth="1"/>
  </cols>
  <sheetData>
    <row r="1" spans="1:9" ht="19.5" customHeight="1">
      <c r="A1" s="15"/>
      <c r="B1" s="25" t="s">
        <v>44</v>
      </c>
      <c r="C1" s="16"/>
      <c r="D1" s="1"/>
      <c r="E1" s="16"/>
      <c r="F1" s="16"/>
      <c r="G1" s="16"/>
      <c r="H1" s="16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9" ht="16.5" customHeight="1" thickBot="1">
      <c r="A3" s="131"/>
      <c r="B3" s="131"/>
      <c r="C3" s="132"/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</row>
    <row r="4" spans="1:9" ht="16.5" customHeight="1" thickTop="1">
      <c r="A4" s="135" t="s">
        <v>73</v>
      </c>
      <c r="B4" s="136"/>
      <c r="C4" s="2">
        <v>220531.84</v>
      </c>
      <c r="D4" s="2">
        <v>132979.51000000004</v>
      </c>
      <c r="E4" s="2">
        <v>82048.27000000005</v>
      </c>
      <c r="F4" s="3" t="s">
        <v>40</v>
      </c>
      <c r="G4" s="2">
        <v>705.8699999999999</v>
      </c>
      <c r="H4" s="2">
        <v>4798.1900000000005</v>
      </c>
      <c r="I4" s="3" t="s">
        <v>40</v>
      </c>
    </row>
    <row r="5" spans="1:9" ht="16.5" customHeight="1">
      <c r="A5" s="126" t="s">
        <v>74</v>
      </c>
      <c r="B5" s="127"/>
      <c r="C5" s="34">
        <v>220472.51</v>
      </c>
      <c r="D5" s="2">
        <v>132912.47</v>
      </c>
      <c r="E5" s="2">
        <v>82059.04000000002</v>
      </c>
      <c r="F5" s="3" t="s">
        <v>49</v>
      </c>
      <c r="G5" s="2">
        <v>705.4499999999999</v>
      </c>
      <c r="H5" s="2">
        <v>4795.55</v>
      </c>
      <c r="I5" s="23" t="s">
        <v>49</v>
      </c>
    </row>
    <row r="6" spans="1:9" s="1" customFormat="1" ht="16.5" customHeight="1">
      <c r="A6" s="126" t="s">
        <v>75</v>
      </c>
      <c r="B6" s="127"/>
      <c r="C6" s="40">
        <v>220380</v>
      </c>
      <c r="D6" s="40">
        <v>132842</v>
      </c>
      <c r="E6" s="40">
        <v>82023</v>
      </c>
      <c r="F6" s="3" t="s">
        <v>49</v>
      </c>
      <c r="G6" s="40">
        <v>705</v>
      </c>
      <c r="H6" s="40">
        <v>4809</v>
      </c>
      <c r="I6" s="3" t="s">
        <v>49</v>
      </c>
    </row>
    <row r="7" spans="1:9" s="1" customFormat="1" ht="16.5" customHeight="1">
      <c r="A7" s="126" t="s">
        <v>77</v>
      </c>
      <c r="B7" s="127"/>
      <c r="C7" s="40">
        <v>220426</v>
      </c>
      <c r="D7" s="40">
        <v>132783</v>
      </c>
      <c r="E7" s="40">
        <v>82082</v>
      </c>
      <c r="F7" s="3" t="s">
        <v>49</v>
      </c>
      <c r="G7" s="40">
        <v>705</v>
      </c>
      <c r="H7" s="40">
        <v>4857</v>
      </c>
      <c r="I7" s="3" t="s">
        <v>49</v>
      </c>
    </row>
    <row r="8" spans="1:9" s="1" customFormat="1" ht="16.5" customHeight="1" thickBot="1">
      <c r="A8" s="133" t="s">
        <v>79</v>
      </c>
      <c r="B8" s="134"/>
      <c r="C8" s="80">
        <v>220399</v>
      </c>
      <c r="D8" s="80">
        <v>132731</v>
      </c>
      <c r="E8" s="80">
        <v>82116</v>
      </c>
      <c r="F8" s="57" t="s">
        <v>49</v>
      </c>
      <c r="G8" s="80">
        <v>705</v>
      </c>
      <c r="H8" s="80">
        <v>4847</v>
      </c>
      <c r="I8" s="57"/>
    </row>
    <row r="9" spans="1:18" s="1" customFormat="1" ht="16.5" customHeight="1" thickTop="1">
      <c r="A9" s="53" t="s">
        <v>32</v>
      </c>
      <c r="B9" s="81"/>
      <c r="C9" s="82">
        <f>SUM(C10:C11)</f>
        <v>77108</v>
      </c>
      <c r="D9" s="82">
        <f>SUM(D10:D11)</f>
        <v>51148</v>
      </c>
      <c r="E9" s="82">
        <f>SUM(E10:E11)</f>
        <v>23941</v>
      </c>
      <c r="F9" s="83" t="s">
        <v>63</v>
      </c>
      <c r="G9" s="82">
        <f>SUM(G10:G11)</f>
        <v>54</v>
      </c>
      <c r="H9" s="82">
        <f>SUM(H10:H11)</f>
        <v>1964</v>
      </c>
      <c r="I9" s="64" t="s">
        <v>49</v>
      </c>
      <c r="L9" s="1" t="s">
        <v>64</v>
      </c>
      <c r="M9" s="1" t="s">
        <v>65</v>
      </c>
      <c r="N9" s="1" t="s">
        <v>66</v>
      </c>
      <c r="O9" s="1" t="s">
        <v>67</v>
      </c>
      <c r="Q9" s="1" t="s">
        <v>68</v>
      </c>
      <c r="R9" s="1" t="s">
        <v>69</v>
      </c>
    </row>
    <row r="10" spans="1:20" s="1" customFormat="1" ht="16.5" customHeight="1">
      <c r="A10" s="47"/>
      <c r="B10" s="48" t="s">
        <v>13</v>
      </c>
      <c r="C10" s="84">
        <v>32081</v>
      </c>
      <c r="D10" s="61">
        <f>N10</f>
        <v>24637</v>
      </c>
      <c r="E10" s="61">
        <f>O10</f>
        <v>6949</v>
      </c>
      <c r="F10" s="73" t="s">
        <v>62</v>
      </c>
      <c r="G10" s="61">
        <f>Q10</f>
        <v>30</v>
      </c>
      <c r="H10" s="61">
        <f>R10</f>
        <v>465</v>
      </c>
      <c r="I10" s="73" t="s">
        <v>49</v>
      </c>
      <c r="K10" s="1">
        <v>1</v>
      </c>
      <c r="L10" s="1" t="s">
        <v>13</v>
      </c>
      <c r="M10" s="1">
        <f>SUM(N10:R10)</f>
        <v>32081</v>
      </c>
      <c r="N10" s="1">
        <v>24637</v>
      </c>
      <c r="O10" s="1">
        <v>6949</v>
      </c>
      <c r="Q10" s="1">
        <v>30</v>
      </c>
      <c r="R10" s="1">
        <v>465</v>
      </c>
      <c r="T10" s="1">
        <f>ROUND(S10,0)</f>
        <v>0</v>
      </c>
    </row>
    <row r="11" spans="1:20" s="1" customFormat="1" ht="16.5" customHeight="1" thickBot="1">
      <c r="A11" s="49"/>
      <c r="B11" s="50" t="s">
        <v>14</v>
      </c>
      <c r="C11" s="85">
        <v>45027</v>
      </c>
      <c r="D11" s="62">
        <f>N11</f>
        <v>26511</v>
      </c>
      <c r="E11" s="62">
        <f>O11</f>
        <v>16992</v>
      </c>
      <c r="F11" s="70" t="s">
        <v>62</v>
      </c>
      <c r="G11" s="62">
        <f>Q11</f>
        <v>24</v>
      </c>
      <c r="H11" s="62">
        <f>R11</f>
        <v>1499</v>
      </c>
      <c r="I11" s="70" t="s">
        <v>49</v>
      </c>
      <c r="K11" s="1">
        <v>2</v>
      </c>
      <c r="L11" s="1" t="s">
        <v>14</v>
      </c>
      <c r="M11" s="1">
        <f>SUM(N11:R11)</f>
        <v>45026</v>
      </c>
      <c r="N11" s="1">
        <v>26511</v>
      </c>
      <c r="O11" s="1">
        <v>16992</v>
      </c>
      <c r="Q11" s="1">
        <v>24</v>
      </c>
      <c r="R11" s="1">
        <v>1499</v>
      </c>
      <c r="T11" s="1">
        <f aca="true" t="shared" si="0" ref="T11:T38">ROUND(S11,0)</f>
        <v>0</v>
      </c>
    </row>
    <row r="12" spans="1:20" s="1" customFormat="1" ht="16.5" customHeight="1" thickTop="1">
      <c r="A12" s="51" t="s">
        <v>33</v>
      </c>
      <c r="B12" s="51"/>
      <c r="C12" s="86">
        <f>SUM(C13:C19)</f>
        <v>25902</v>
      </c>
      <c r="D12" s="86">
        <f>SUM(D13:D19)</f>
        <v>11913</v>
      </c>
      <c r="E12" s="86">
        <f>SUM(E13:E19)</f>
        <v>13443</v>
      </c>
      <c r="F12" s="87" t="s">
        <v>63</v>
      </c>
      <c r="G12" s="86">
        <f>SUM(G13:G19)</f>
        <v>128</v>
      </c>
      <c r="H12" s="86">
        <f>SUM(H13:H19)</f>
        <v>419</v>
      </c>
      <c r="I12" s="65" t="s">
        <v>49</v>
      </c>
      <c r="K12" s="1">
        <v>3</v>
      </c>
      <c r="L12" s="1" t="s">
        <v>8</v>
      </c>
      <c r="M12" s="1">
        <f aca="true" t="shared" si="1" ref="M12:M34">SUM(N12:R12)</f>
        <v>7594</v>
      </c>
      <c r="N12" s="1">
        <v>4884</v>
      </c>
      <c r="O12" s="1">
        <v>2525</v>
      </c>
      <c r="Q12" s="1">
        <v>27</v>
      </c>
      <c r="R12" s="1">
        <v>158</v>
      </c>
      <c r="T12" s="1">
        <f t="shared" si="0"/>
        <v>0</v>
      </c>
    </row>
    <row r="13" spans="1:20" s="1" customFormat="1" ht="16.5" customHeight="1">
      <c r="A13" s="47"/>
      <c r="B13" s="48" t="s">
        <v>8</v>
      </c>
      <c r="C13" s="84">
        <v>7593</v>
      </c>
      <c r="D13" s="61">
        <f aca="true" t="shared" si="2" ref="D13:E19">N12</f>
        <v>4884</v>
      </c>
      <c r="E13" s="61">
        <f t="shared" si="2"/>
        <v>2525</v>
      </c>
      <c r="F13" s="73" t="s">
        <v>63</v>
      </c>
      <c r="G13" s="61">
        <f aca="true" t="shared" si="3" ref="G13:H19">Q12</f>
        <v>27</v>
      </c>
      <c r="H13" s="61">
        <f t="shared" si="3"/>
        <v>158</v>
      </c>
      <c r="I13" s="73" t="s">
        <v>49</v>
      </c>
      <c r="K13" s="1">
        <v>4</v>
      </c>
      <c r="L13" s="1" t="s">
        <v>50</v>
      </c>
      <c r="M13" s="1">
        <f t="shared" si="1"/>
        <v>1424</v>
      </c>
      <c r="N13" s="1">
        <v>464</v>
      </c>
      <c r="O13" s="1">
        <v>889</v>
      </c>
      <c r="Q13" s="1">
        <v>23</v>
      </c>
      <c r="R13" s="1">
        <v>48</v>
      </c>
      <c r="T13" s="1">
        <f t="shared" si="0"/>
        <v>0</v>
      </c>
    </row>
    <row r="14" spans="1:20" s="1" customFormat="1" ht="16.5" customHeight="1">
      <c r="A14" s="47"/>
      <c r="B14" s="48" t="s">
        <v>36</v>
      </c>
      <c r="C14" s="84">
        <v>1424</v>
      </c>
      <c r="D14" s="61">
        <f t="shared" si="2"/>
        <v>464</v>
      </c>
      <c r="E14" s="61">
        <f t="shared" si="2"/>
        <v>889</v>
      </c>
      <c r="F14" s="73" t="s">
        <v>62</v>
      </c>
      <c r="G14" s="61">
        <f t="shared" si="3"/>
        <v>23</v>
      </c>
      <c r="H14" s="61">
        <f t="shared" si="3"/>
        <v>48</v>
      </c>
      <c r="I14" s="73" t="s">
        <v>49</v>
      </c>
      <c r="K14" s="1">
        <v>5</v>
      </c>
      <c r="L14" s="1" t="s">
        <v>57</v>
      </c>
      <c r="M14" s="1">
        <f t="shared" si="1"/>
        <v>145</v>
      </c>
      <c r="N14" s="1">
        <v>28</v>
      </c>
      <c r="O14" s="1">
        <v>113</v>
      </c>
      <c r="Q14" s="1">
        <v>0</v>
      </c>
      <c r="R14" s="1">
        <v>4</v>
      </c>
      <c r="T14" s="1">
        <f t="shared" si="0"/>
        <v>0</v>
      </c>
    </row>
    <row r="15" spans="1:20" s="1" customFormat="1" ht="16.5" customHeight="1">
      <c r="A15" s="47"/>
      <c r="B15" s="48" t="s">
        <v>37</v>
      </c>
      <c r="C15" s="84">
        <v>145</v>
      </c>
      <c r="D15" s="61">
        <f t="shared" si="2"/>
        <v>28</v>
      </c>
      <c r="E15" s="61">
        <f t="shared" si="2"/>
        <v>113</v>
      </c>
      <c r="F15" s="73" t="s">
        <v>62</v>
      </c>
      <c r="G15" s="61">
        <f t="shared" si="3"/>
        <v>0</v>
      </c>
      <c r="H15" s="61">
        <f t="shared" si="3"/>
        <v>4</v>
      </c>
      <c r="I15" s="73" t="s">
        <v>49</v>
      </c>
      <c r="K15" s="1">
        <v>6</v>
      </c>
      <c r="L15" s="1" t="s">
        <v>9</v>
      </c>
      <c r="M15" s="1">
        <f t="shared" si="1"/>
        <v>2596</v>
      </c>
      <c r="N15" s="1">
        <v>1339</v>
      </c>
      <c r="O15" s="1">
        <v>1182</v>
      </c>
      <c r="Q15" s="1">
        <v>18</v>
      </c>
      <c r="R15" s="1">
        <v>57</v>
      </c>
      <c r="T15" s="1">
        <f t="shared" si="0"/>
        <v>0</v>
      </c>
    </row>
    <row r="16" spans="1:20" s="1" customFormat="1" ht="16.5" customHeight="1">
      <c r="A16" s="47"/>
      <c r="B16" s="48" t="s">
        <v>9</v>
      </c>
      <c r="C16" s="84">
        <v>2595</v>
      </c>
      <c r="D16" s="61">
        <f t="shared" si="2"/>
        <v>1339</v>
      </c>
      <c r="E16" s="61">
        <f t="shared" si="2"/>
        <v>1182</v>
      </c>
      <c r="F16" s="73" t="s">
        <v>62</v>
      </c>
      <c r="G16" s="61">
        <f t="shared" si="3"/>
        <v>18</v>
      </c>
      <c r="H16" s="61">
        <f t="shared" si="3"/>
        <v>57</v>
      </c>
      <c r="I16" s="73" t="s">
        <v>49</v>
      </c>
      <c r="K16" s="1">
        <v>7</v>
      </c>
      <c r="L16" s="1" t="s">
        <v>10</v>
      </c>
      <c r="M16" s="1">
        <f t="shared" si="1"/>
        <v>11068</v>
      </c>
      <c r="N16" s="1">
        <v>4382</v>
      </c>
      <c r="O16" s="1">
        <v>6582</v>
      </c>
      <c r="Q16" s="1">
        <v>35</v>
      </c>
      <c r="R16" s="1">
        <v>69</v>
      </c>
      <c r="T16" s="1">
        <f t="shared" si="0"/>
        <v>0</v>
      </c>
    </row>
    <row r="17" spans="1:20" s="1" customFormat="1" ht="16.5" customHeight="1">
      <c r="A17" s="47"/>
      <c r="B17" s="48" t="s">
        <v>10</v>
      </c>
      <c r="C17" s="84">
        <v>11069</v>
      </c>
      <c r="D17" s="61">
        <f t="shared" si="2"/>
        <v>4382</v>
      </c>
      <c r="E17" s="61">
        <f t="shared" si="2"/>
        <v>6582</v>
      </c>
      <c r="F17" s="73" t="s">
        <v>62</v>
      </c>
      <c r="G17" s="61">
        <f t="shared" si="3"/>
        <v>35</v>
      </c>
      <c r="H17" s="61">
        <f t="shared" si="3"/>
        <v>69</v>
      </c>
      <c r="I17" s="73" t="s">
        <v>49</v>
      </c>
      <c r="K17" s="1">
        <v>8</v>
      </c>
      <c r="L17" s="1" t="s">
        <v>11</v>
      </c>
      <c r="M17" s="1">
        <f t="shared" si="1"/>
        <v>2374</v>
      </c>
      <c r="N17" s="1">
        <v>626</v>
      </c>
      <c r="O17" s="1">
        <v>1680</v>
      </c>
      <c r="Q17" s="1">
        <v>16</v>
      </c>
      <c r="R17" s="1">
        <v>52</v>
      </c>
      <c r="T17" s="1">
        <f t="shared" si="0"/>
        <v>0</v>
      </c>
    </row>
    <row r="18" spans="1:20" s="1" customFormat="1" ht="16.5" customHeight="1">
      <c r="A18" s="47"/>
      <c r="B18" s="48" t="s">
        <v>11</v>
      </c>
      <c r="C18" s="84">
        <v>2373</v>
      </c>
      <c r="D18" s="61">
        <f t="shared" si="2"/>
        <v>626</v>
      </c>
      <c r="E18" s="61">
        <f t="shared" si="2"/>
        <v>1680</v>
      </c>
      <c r="F18" s="73" t="s">
        <v>62</v>
      </c>
      <c r="G18" s="61">
        <f t="shared" si="3"/>
        <v>16</v>
      </c>
      <c r="H18" s="61">
        <f t="shared" si="3"/>
        <v>52</v>
      </c>
      <c r="I18" s="73" t="s">
        <v>49</v>
      </c>
      <c r="K18" s="1">
        <v>9</v>
      </c>
      <c r="L18" s="1" t="s">
        <v>12</v>
      </c>
      <c r="M18" s="1">
        <f t="shared" si="1"/>
        <v>702</v>
      </c>
      <c r="N18" s="1">
        <v>190</v>
      </c>
      <c r="O18" s="1">
        <v>472</v>
      </c>
      <c r="Q18" s="1">
        <v>9</v>
      </c>
      <c r="R18" s="1">
        <v>31</v>
      </c>
      <c r="T18" s="1">
        <f t="shared" si="0"/>
        <v>0</v>
      </c>
    </row>
    <row r="19" spans="1:20" s="1" customFormat="1" ht="16.5" customHeight="1" thickBot="1">
      <c r="A19" s="52"/>
      <c r="B19" s="55" t="s">
        <v>12</v>
      </c>
      <c r="C19" s="88">
        <v>703</v>
      </c>
      <c r="D19" s="60">
        <f t="shared" si="2"/>
        <v>190</v>
      </c>
      <c r="E19" s="60">
        <f t="shared" si="2"/>
        <v>472</v>
      </c>
      <c r="F19" s="89" t="s">
        <v>62</v>
      </c>
      <c r="G19" s="60">
        <f t="shared" si="3"/>
        <v>9</v>
      </c>
      <c r="H19" s="60">
        <f t="shared" si="3"/>
        <v>31</v>
      </c>
      <c r="I19" s="89" t="s">
        <v>49</v>
      </c>
      <c r="K19" s="1">
        <v>10</v>
      </c>
      <c r="L19" s="1" t="s">
        <v>19</v>
      </c>
      <c r="M19" s="1">
        <f t="shared" si="1"/>
        <v>12233</v>
      </c>
      <c r="N19" s="1">
        <v>9720</v>
      </c>
      <c r="O19" s="1">
        <v>2257</v>
      </c>
      <c r="Q19" s="1">
        <v>77</v>
      </c>
      <c r="R19" s="1">
        <v>179</v>
      </c>
      <c r="T19" s="1">
        <f t="shared" si="0"/>
        <v>0</v>
      </c>
    </row>
    <row r="20" spans="1:20" s="1" customFormat="1" ht="16.5" customHeight="1" thickTop="1">
      <c r="A20" s="53" t="s">
        <v>34</v>
      </c>
      <c r="B20" s="56"/>
      <c r="C20" s="90">
        <f>SUM(C21:C25)</f>
        <v>61562</v>
      </c>
      <c r="D20" s="90">
        <f>SUM(D21:D25)</f>
        <v>33460</v>
      </c>
      <c r="E20" s="90">
        <f>SUM(E21:E25)</f>
        <v>26625</v>
      </c>
      <c r="F20" s="83" t="s">
        <v>63</v>
      </c>
      <c r="G20" s="90">
        <f>SUM(G21:G25)</f>
        <v>336</v>
      </c>
      <c r="H20" s="90">
        <f>SUM(H21:H25)</f>
        <v>1144</v>
      </c>
      <c r="I20" s="64" t="s">
        <v>49</v>
      </c>
      <c r="K20" s="1">
        <v>11</v>
      </c>
      <c r="L20" s="1" t="s">
        <v>51</v>
      </c>
      <c r="M20" s="1">
        <f t="shared" si="1"/>
        <v>13455</v>
      </c>
      <c r="N20" s="1">
        <v>5694</v>
      </c>
      <c r="O20" s="1">
        <v>7228</v>
      </c>
      <c r="Q20" s="1">
        <v>43</v>
      </c>
      <c r="R20" s="1">
        <v>490</v>
      </c>
      <c r="T20" s="1">
        <f t="shared" si="0"/>
        <v>0</v>
      </c>
    </row>
    <row r="21" spans="1:20" s="1" customFormat="1" ht="16.5" customHeight="1">
      <c r="A21" s="47"/>
      <c r="B21" s="48" t="s">
        <v>19</v>
      </c>
      <c r="C21" s="84">
        <v>12232</v>
      </c>
      <c r="D21" s="61">
        <f aca="true" t="shared" si="4" ref="D21:E25">N19</f>
        <v>9720</v>
      </c>
      <c r="E21" s="61">
        <f t="shared" si="4"/>
        <v>2257</v>
      </c>
      <c r="F21" s="73" t="s">
        <v>62</v>
      </c>
      <c r="G21" s="61">
        <f aca="true" t="shared" si="5" ref="G21:H25">Q19</f>
        <v>77</v>
      </c>
      <c r="H21" s="61">
        <f t="shared" si="5"/>
        <v>179</v>
      </c>
      <c r="I21" s="73" t="s">
        <v>49</v>
      </c>
      <c r="K21" s="1">
        <v>12</v>
      </c>
      <c r="L21" s="1" t="s">
        <v>53</v>
      </c>
      <c r="M21" s="1">
        <f t="shared" si="1"/>
        <v>7791</v>
      </c>
      <c r="N21" s="1">
        <v>3922</v>
      </c>
      <c r="O21" s="1">
        <v>3736</v>
      </c>
      <c r="Q21" s="1">
        <v>59</v>
      </c>
      <c r="R21" s="1">
        <v>74</v>
      </c>
      <c r="T21" s="1">
        <f t="shared" si="0"/>
        <v>0</v>
      </c>
    </row>
    <row r="22" spans="1:20" s="1" customFormat="1" ht="16.5" customHeight="1">
      <c r="A22" s="47"/>
      <c r="B22" s="48" t="s">
        <v>20</v>
      </c>
      <c r="C22" s="84">
        <v>13454</v>
      </c>
      <c r="D22" s="61">
        <f t="shared" si="4"/>
        <v>5694</v>
      </c>
      <c r="E22" s="61">
        <f t="shared" si="4"/>
        <v>7228</v>
      </c>
      <c r="F22" s="73" t="s">
        <v>62</v>
      </c>
      <c r="G22" s="61">
        <f t="shared" si="5"/>
        <v>43</v>
      </c>
      <c r="H22" s="61">
        <f t="shared" si="5"/>
        <v>490</v>
      </c>
      <c r="I22" s="73" t="s">
        <v>49</v>
      </c>
      <c r="K22" s="1">
        <v>13</v>
      </c>
      <c r="L22" s="1" t="s">
        <v>21</v>
      </c>
      <c r="M22" s="1">
        <f t="shared" si="1"/>
        <v>18310</v>
      </c>
      <c r="N22" s="1">
        <v>7803</v>
      </c>
      <c r="O22" s="1">
        <v>10038</v>
      </c>
      <c r="Q22" s="1">
        <v>112</v>
      </c>
      <c r="R22" s="1">
        <v>357</v>
      </c>
      <c r="T22" s="1">
        <f t="shared" si="0"/>
        <v>0</v>
      </c>
    </row>
    <row r="23" spans="1:20" s="1" customFormat="1" ht="16.5" customHeight="1">
      <c r="A23" s="47"/>
      <c r="B23" s="48" t="s">
        <v>22</v>
      </c>
      <c r="C23" s="84">
        <v>7791</v>
      </c>
      <c r="D23" s="61">
        <f t="shared" si="4"/>
        <v>3922</v>
      </c>
      <c r="E23" s="61">
        <f t="shared" si="4"/>
        <v>3736</v>
      </c>
      <c r="F23" s="73" t="s">
        <v>62</v>
      </c>
      <c r="G23" s="61">
        <f t="shared" si="5"/>
        <v>59</v>
      </c>
      <c r="H23" s="61">
        <f t="shared" si="5"/>
        <v>74</v>
      </c>
      <c r="I23" s="73" t="s">
        <v>49</v>
      </c>
      <c r="K23" s="1">
        <v>14</v>
      </c>
      <c r="L23" s="1" t="s">
        <v>54</v>
      </c>
      <c r="M23" s="1">
        <f t="shared" si="1"/>
        <v>9776</v>
      </c>
      <c r="N23" s="1">
        <v>6321</v>
      </c>
      <c r="O23" s="1">
        <v>3366</v>
      </c>
      <c r="Q23" s="1">
        <v>45</v>
      </c>
      <c r="R23" s="1">
        <v>44</v>
      </c>
      <c r="T23" s="1">
        <f t="shared" si="0"/>
        <v>0</v>
      </c>
    </row>
    <row r="24" spans="1:20" s="1" customFormat="1" ht="16.5" customHeight="1">
      <c r="A24" s="47"/>
      <c r="B24" s="48" t="s">
        <v>21</v>
      </c>
      <c r="C24" s="84">
        <v>18309</v>
      </c>
      <c r="D24" s="61">
        <f t="shared" si="4"/>
        <v>7803</v>
      </c>
      <c r="E24" s="61">
        <f t="shared" si="4"/>
        <v>10038</v>
      </c>
      <c r="F24" s="73" t="s">
        <v>62</v>
      </c>
      <c r="G24" s="61">
        <f t="shared" si="5"/>
        <v>112</v>
      </c>
      <c r="H24" s="61">
        <f t="shared" si="5"/>
        <v>357</v>
      </c>
      <c r="I24" s="73" t="s">
        <v>49</v>
      </c>
      <c r="K24" s="1">
        <v>15</v>
      </c>
      <c r="L24" s="1" t="s">
        <v>24</v>
      </c>
      <c r="M24" s="1">
        <f t="shared" si="1"/>
        <v>7703</v>
      </c>
      <c r="N24" s="1">
        <v>4389</v>
      </c>
      <c r="O24" s="1">
        <v>3196</v>
      </c>
      <c r="Q24" s="1">
        <v>24</v>
      </c>
      <c r="R24" s="1">
        <v>94</v>
      </c>
      <c r="T24" s="1">
        <f t="shared" si="0"/>
        <v>0</v>
      </c>
    </row>
    <row r="25" spans="1:20" s="1" customFormat="1" ht="16.5" customHeight="1" thickBot="1">
      <c r="A25" s="49"/>
      <c r="B25" s="50" t="s">
        <v>23</v>
      </c>
      <c r="C25" s="85">
        <v>9776</v>
      </c>
      <c r="D25" s="62">
        <f t="shared" si="4"/>
        <v>6321</v>
      </c>
      <c r="E25" s="62">
        <f t="shared" si="4"/>
        <v>3366</v>
      </c>
      <c r="F25" s="70" t="s">
        <v>62</v>
      </c>
      <c r="G25" s="62">
        <f t="shared" si="5"/>
        <v>45</v>
      </c>
      <c r="H25" s="62">
        <f t="shared" si="5"/>
        <v>44</v>
      </c>
      <c r="I25" s="70" t="s">
        <v>49</v>
      </c>
      <c r="K25" s="1">
        <v>16</v>
      </c>
      <c r="L25" s="1" t="s">
        <v>26</v>
      </c>
      <c r="M25" s="1">
        <f t="shared" si="1"/>
        <v>8372</v>
      </c>
      <c r="N25" s="1">
        <v>4424</v>
      </c>
      <c r="O25" s="1">
        <v>3542</v>
      </c>
      <c r="Q25" s="1">
        <v>34</v>
      </c>
      <c r="R25" s="1">
        <v>372</v>
      </c>
      <c r="T25" s="1">
        <f t="shared" si="0"/>
        <v>0</v>
      </c>
    </row>
    <row r="26" spans="1:20" s="1" customFormat="1" ht="16.5" customHeight="1" thickTop="1">
      <c r="A26" s="53" t="s">
        <v>35</v>
      </c>
      <c r="B26" s="56"/>
      <c r="C26" s="90">
        <f>SUM(C27:C33)</f>
        <v>38097</v>
      </c>
      <c r="D26" s="90">
        <f>SUM(D27:D33)</f>
        <v>23255</v>
      </c>
      <c r="E26" s="90">
        <f>SUM(E27:E33)</f>
        <v>13656</v>
      </c>
      <c r="F26" s="83" t="s">
        <v>63</v>
      </c>
      <c r="G26" s="90">
        <f>SUM(G27:G33)</f>
        <v>157</v>
      </c>
      <c r="H26" s="90">
        <f>SUM(H27:H33)</f>
        <v>1029</v>
      </c>
      <c r="I26" s="64" t="s">
        <v>49</v>
      </c>
      <c r="K26" s="1">
        <v>17</v>
      </c>
      <c r="L26" s="1" t="s">
        <v>25</v>
      </c>
      <c r="M26" s="1">
        <f t="shared" si="1"/>
        <v>20561</v>
      </c>
      <c r="N26" s="1">
        <v>14022</v>
      </c>
      <c r="O26" s="1">
        <v>5937</v>
      </c>
      <c r="Q26" s="1">
        <v>76</v>
      </c>
      <c r="R26" s="1">
        <v>526</v>
      </c>
      <c r="T26" s="1">
        <f t="shared" si="0"/>
        <v>0</v>
      </c>
    </row>
    <row r="27" spans="1:20" s="1" customFormat="1" ht="16.5" customHeight="1">
      <c r="A27" s="47"/>
      <c r="B27" s="48" t="s">
        <v>24</v>
      </c>
      <c r="C27" s="84">
        <v>7702</v>
      </c>
      <c r="D27" s="61">
        <f aca="true" t="shared" si="6" ref="D27:E33">N24</f>
        <v>4389</v>
      </c>
      <c r="E27" s="61">
        <f>O24</f>
        <v>3196</v>
      </c>
      <c r="F27" s="73" t="s">
        <v>62</v>
      </c>
      <c r="G27" s="61">
        <f aca="true" t="shared" si="7" ref="G27:H33">Q24</f>
        <v>24</v>
      </c>
      <c r="H27" s="61">
        <f t="shared" si="7"/>
        <v>94</v>
      </c>
      <c r="I27" s="73" t="s">
        <v>49</v>
      </c>
      <c r="K27" s="1">
        <v>18</v>
      </c>
      <c r="L27" s="1" t="s">
        <v>27</v>
      </c>
      <c r="M27" s="1">
        <f t="shared" si="1"/>
        <v>550</v>
      </c>
      <c r="N27" s="1">
        <v>169</v>
      </c>
      <c r="O27" s="1">
        <v>362</v>
      </c>
      <c r="Q27" s="1">
        <v>8</v>
      </c>
      <c r="R27" s="1">
        <v>11</v>
      </c>
      <c r="T27" s="1">
        <f t="shared" si="0"/>
        <v>0</v>
      </c>
    </row>
    <row r="28" spans="1:20" s="1" customFormat="1" ht="16.5" customHeight="1">
      <c r="A28" s="47"/>
      <c r="B28" s="48" t="s">
        <v>26</v>
      </c>
      <c r="C28" s="84">
        <v>8372</v>
      </c>
      <c r="D28" s="61">
        <f t="shared" si="6"/>
        <v>4424</v>
      </c>
      <c r="E28" s="61">
        <f t="shared" si="6"/>
        <v>3542</v>
      </c>
      <c r="F28" s="73" t="s">
        <v>62</v>
      </c>
      <c r="G28" s="61">
        <f t="shared" si="7"/>
        <v>34</v>
      </c>
      <c r="H28" s="61">
        <f t="shared" si="7"/>
        <v>372</v>
      </c>
      <c r="I28" s="73" t="s">
        <v>49</v>
      </c>
      <c r="K28" s="1">
        <v>19</v>
      </c>
      <c r="L28" s="1" t="s">
        <v>60</v>
      </c>
      <c r="M28" s="1">
        <f t="shared" si="1"/>
        <v>301</v>
      </c>
      <c r="N28" s="1">
        <v>56</v>
      </c>
      <c r="O28" s="1">
        <v>234</v>
      </c>
      <c r="Q28" s="1">
        <v>4</v>
      </c>
      <c r="R28" s="1">
        <v>7</v>
      </c>
      <c r="T28" s="1">
        <f t="shared" si="0"/>
        <v>0</v>
      </c>
    </row>
    <row r="29" spans="1:20" s="1" customFormat="1" ht="16.5" customHeight="1">
      <c r="A29" s="47"/>
      <c r="B29" s="48" t="s">
        <v>25</v>
      </c>
      <c r="C29" s="84">
        <v>20561</v>
      </c>
      <c r="D29" s="61">
        <f t="shared" si="6"/>
        <v>14022</v>
      </c>
      <c r="E29" s="61">
        <f t="shared" si="6"/>
        <v>5937</v>
      </c>
      <c r="F29" s="73" t="s">
        <v>62</v>
      </c>
      <c r="G29" s="61">
        <f t="shared" si="7"/>
        <v>76</v>
      </c>
      <c r="H29" s="61">
        <f t="shared" si="7"/>
        <v>526</v>
      </c>
      <c r="I29" s="73" t="s">
        <v>49</v>
      </c>
      <c r="K29" s="1">
        <v>20</v>
      </c>
      <c r="L29" s="1" t="s">
        <v>29</v>
      </c>
      <c r="M29" s="1">
        <f t="shared" si="1"/>
        <v>398</v>
      </c>
      <c r="N29" s="1">
        <v>83</v>
      </c>
      <c r="O29" s="1">
        <v>289</v>
      </c>
      <c r="Q29" s="1">
        <v>8</v>
      </c>
      <c r="R29" s="1">
        <v>18</v>
      </c>
      <c r="T29" s="1">
        <f t="shared" si="0"/>
        <v>0</v>
      </c>
    </row>
    <row r="30" spans="1:20" s="1" customFormat="1" ht="16.5" customHeight="1">
      <c r="A30" s="47"/>
      <c r="B30" s="48" t="s">
        <v>27</v>
      </c>
      <c r="C30" s="84">
        <v>551</v>
      </c>
      <c r="D30" s="61">
        <f t="shared" si="6"/>
        <v>169</v>
      </c>
      <c r="E30" s="61">
        <f t="shared" si="6"/>
        <v>362</v>
      </c>
      <c r="F30" s="73" t="s">
        <v>62</v>
      </c>
      <c r="G30" s="61">
        <f t="shared" si="7"/>
        <v>8</v>
      </c>
      <c r="H30" s="61">
        <f t="shared" si="7"/>
        <v>11</v>
      </c>
      <c r="I30" s="73" t="s">
        <v>49</v>
      </c>
      <c r="K30" s="1">
        <v>21</v>
      </c>
      <c r="L30" s="1" t="s">
        <v>30</v>
      </c>
      <c r="M30" s="1">
        <f t="shared" si="1"/>
        <v>212</v>
      </c>
      <c r="N30" s="1">
        <v>112</v>
      </c>
      <c r="O30" s="1">
        <v>96</v>
      </c>
      <c r="Q30" s="1">
        <v>3</v>
      </c>
      <c r="R30" s="1">
        <v>1</v>
      </c>
      <c r="T30" s="1">
        <f t="shared" si="0"/>
        <v>0</v>
      </c>
    </row>
    <row r="31" spans="1:20" s="1" customFormat="1" ht="16.5" customHeight="1">
      <c r="A31" s="47"/>
      <c r="B31" s="48" t="s">
        <v>28</v>
      </c>
      <c r="C31" s="84">
        <v>301</v>
      </c>
      <c r="D31" s="61">
        <f t="shared" si="6"/>
        <v>56</v>
      </c>
      <c r="E31" s="61">
        <f t="shared" si="6"/>
        <v>234</v>
      </c>
      <c r="F31" s="73" t="s">
        <v>62</v>
      </c>
      <c r="G31" s="61">
        <f t="shared" si="7"/>
        <v>4</v>
      </c>
      <c r="H31" s="61">
        <f t="shared" si="7"/>
        <v>7</v>
      </c>
      <c r="I31" s="73" t="s">
        <v>49</v>
      </c>
      <c r="K31" s="1">
        <v>22</v>
      </c>
      <c r="L31" s="1" t="s">
        <v>15</v>
      </c>
      <c r="M31" s="1">
        <f t="shared" si="1"/>
        <v>7571</v>
      </c>
      <c r="N31" s="1">
        <v>5793</v>
      </c>
      <c r="O31" s="1">
        <v>1611</v>
      </c>
      <c r="Q31" s="1">
        <v>9</v>
      </c>
      <c r="R31" s="1">
        <v>158</v>
      </c>
      <c r="S31" s="1">
        <v>300.88000000000005</v>
      </c>
      <c r="T31" s="1">
        <f t="shared" si="0"/>
        <v>301</v>
      </c>
    </row>
    <row r="32" spans="1:20" s="1" customFormat="1" ht="16.5" customHeight="1">
      <c r="A32" s="47"/>
      <c r="B32" s="48" t="s">
        <v>29</v>
      </c>
      <c r="C32" s="84">
        <v>397</v>
      </c>
      <c r="D32" s="61">
        <f t="shared" si="6"/>
        <v>83</v>
      </c>
      <c r="E32" s="61">
        <f t="shared" si="6"/>
        <v>289</v>
      </c>
      <c r="F32" s="73" t="s">
        <v>62</v>
      </c>
      <c r="G32" s="61">
        <f t="shared" si="7"/>
        <v>8</v>
      </c>
      <c r="H32" s="61">
        <f t="shared" si="7"/>
        <v>18</v>
      </c>
      <c r="I32" s="73" t="s">
        <v>49</v>
      </c>
      <c r="K32" s="1">
        <v>23</v>
      </c>
      <c r="L32" s="1" t="s">
        <v>52</v>
      </c>
      <c r="M32" s="1">
        <f t="shared" si="1"/>
        <v>2384</v>
      </c>
      <c r="N32" s="1">
        <v>1535</v>
      </c>
      <c r="O32" s="1">
        <v>789</v>
      </c>
      <c r="Q32" s="1">
        <v>18</v>
      </c>
      <c r="R32" s="1">
        <v>42</v>
      </c>
      <c r="S32" s="1">
        <v>397.48999999999995</v>
      </c>
      <c r="T32" s="1">
        <f t="shared" si="0"/>
        <v>397</v>
      </c>
    </row>
    <row r="33" spans="1:20" s="1" customFormat="1" ht="16.5" customHeight="1" thickBot="1">
      <c r="A33" s="49"/>
      <c r="B33" s="50" t="s">
        <v>30</v>
      </c>
      <c r="C33" s="85">
        <v>213</v>
      </c>
      <c r="D33" s="62">
        <f t="shared" si="6"/>
        <v>112</v>
      </c>
      <c r="E33" s="62">
        <f t="shared" si="6"/>
        <v>96</v>
      </c>
      <c r="F33" s="70" t="s">
        <v>62</v>
      </c>
      <c r="G33" s="62">
        <f t="shared" si="7"/>
        <v>3</v>
      </c>
      <c r="H33" s="62">
        <f t="shared" si="7"/>
        <v>1</v>
      </c>
      <c r="I33" s="70" t="s">
        <v>49</v>
      </c>
      <c r="K33" s="1">
        <v>24</v>
      </c>
      <c r="L33" s="1" t="s">
        <v>17</v>
      </c>
      <c r="M33" s="1">
        <f t="shared" si="1"/>
        <v>7319</v>
      </c>
      <c r="N33" s="1">
        <v>5425</v>
      </c>
      <c r="O33" s="1">
        <v>1811</v>
      </c>
      <c r="Q33" s="1">
        <v>2</v>
      </c>
      <c r="R33" s="1">
        <v>81</v>
      </c>
      <c r="S33" s="1">
        <v>212.9</v>
      </c>
      <c r="T33" s="1">
        <f t="shared" si="0"/>
        <v>213</v>
      </c>
    </row>
    <row r="34" spans="1:20" s="1" customFormat="1" ht="16.5" customHeight="1" thickTop="1">
      <c r="A34" s="68" t="s">
        <v>38</v>
      </c>
      <c r="B34" s="69"/>
      <c r="C34" s="86">
        <f>SUM(C35:C38)</f>
        <v>17732</v>
      </c>
      <c r="D34" s="86">
        <f>SUM(D35:D38)</f>
        <v>12956</v>
      </c>
      <c r="E34" s="86">
        <f>SUM(E35:E38)</f>
        <v>4450</v>
      </c>
      <c r="F34" s="87" t="s">
        <v>70</v>
      </c>
      <c r="G34" s="86">
        <f>SUM(G35:G38)</f>
        <v>33</v>
      </c>
      <c r="H34" s="86">
        <f>SUM(H35:H38)</f>
        <v>292</v>
      </c>
      <c r="I34" s="65" t="s">
        <v>49</v>
      </c>
      <c r="K34" s="1">
        <v>25</v>
      </c>
      <c r="L34" s="1" t="s">
        <v>18</v>
      </c>
      <c r="M34" s="1">
        <f t="shared" si="1"/>
        <v>457</v>
      </c>
      <c r="N34" s="1">
        <v>203</v>
      </c>
      <c r="O34" s="1">
        <v>239</v>
      </c>
      <c r="Q34" s="1">
        <v>4</v>
      </c>
      <c r="R34" s="1">
        <v>11</v>
      </c>
      <c r="T34" s="1">
        <f t="shared" si="0"/>
        <v>0</v>
      </c>
    </row>
    <row r="35" spans="1:20" s="1" customFormat="1" ht="16.5" customHeight="1">
      <c r="A35" s="47"/>
      <c r="B35" s="48" t="s">
        <v>15</v>
      </c>
      <c r="C35" s="84">
        <v>7571</v>
      </c>
      <c r="D35" s="61">
        <f aca="true" t="shared" si="8" ref="D35:E38">N31</f>
        <v>5793</v>
      </c>
      <c r="E35" s="61">
        <f t="shared" si="8"/>
        <v>1611</v>
      </c>
      <c r="F35" s="73" t="s">
        <v>49</v>
      </c>
      <c r="G35" s="61">
        <f aca="true" t="shared" si="9" ref="G35:H38">Q31</f>
        <v>9</v>
      </c>
      <c r="H35" s="61">
        <f t="shared" si="9"/>
        <v>158</v>
      </c>
      <c r="I35" s="73" t="s">
        <v>49</v>
      </c>
      <c r="L35" s="1" t="s">
        <v>65</v>
      </c>
      <c r="M35" s="1">
        <f>SUM(M10:M34)</f>
        <v>220403</v>
      </c>
      <c r="N35" s="1">
        <f>SUM(N10:N34)</f>
        <v>132732</v>
      </c>
      <c r="O35" s="1">
        <f>SUM(O10:O34)</f>
        <v>82115</v>
      </c>
      <c r="Q35" s="1">
        <f>SUM(Q10:Q34)</f>
        <v>708</v>
      </c>
      <c r="R35" s="1">
        <f>SUM(R10:R34)</f>
        <v>4848</v>
      </c>
      <c r="S35" s="1">
        <v>7613.789999999999</v>
      </c>
      <c r="T35" s="1">
        <f t="shared" si="0"/>
        <v>7614</v>
      </c>
    </row>
    <row r="36" spans="1:20" s="1" customFormat="1" ht="16.5" customHeight="1">
      <c r="A36" s="47"/>
      <c r="B36" s="48" t="s">
        <v>16</v>
      </c>
      <c r="C36" s="61">
        <v>2384</v>
      </c>
      <c r="D36" s="61">
        <f t="shared" si="8"/>
        <v>1535</v>
      </c>
      <c r="E36" s="61">
        <f t="shared" si="8"/>
        <v>789</v>
      </c>
      <c r="F36" s="73" t="s">
        <v>62</v>
      </c>
      <c r="G36" s="61">
        <f t="shared" si="9"/>
        <v>18</v>
      </c>
      <c r="H36" s="61">
        <f t="shared" si="9"/>
        <v>42</v>
      </c>
      <c r="I36" s="73" t="s">
        <v>49</v>
      </c>
      <c r="S36" s="1">
        <v>2383.5000000000005</v>
      </c>
      <c r="T36" s="1">
        <f t="shared" si="0"/>
        <v>2384</v>
      </c>
    </row>
    <row r="37" spans="1:20" s="1" customFormat="1" ht="16.5" customHeight="1">
      <c r="A37" s="47"/>
      <c r="B37" s="48" t="s">
        <v>17</v>
      </c>
      <c r="C37" s="61">
        <v>7319</v>
      </c>
      <c r="D37" s="61">
        <f t="shared" si="8"/>
        <v>5425</v>
      </c>
      <c r="E37" s="61">
        <f t="shared" si="8"/>
        <v>1811</v>
      </c>
      <c r="F37" s="73" t="s">
        <v>62</v>
      </c>
      <c r="G37" s="61">
        <f t="shared" si="9"/>
        <v>2</v>
      </c>
      <c r="H37" s="61">
        <f t="shared" si="9"/>
        <v>81</v>
      </c>
      <c r="I37" s="73" t="s">
        <v>49</v>
      </c>
      <c r="S37" s="1">
        <v>7318.5099999999975</v>
      </c>
      <c r="T37" s="1">
        <f t="shared" si="0"/>
        <v>7319</v>
      </c>
    </row>
    <row r="38" spans="1:20" s="1" customFormat="1" ht="16.5" customHeight="1">
      <c r="A38" s="47"/>
      <c r="B38" s="48" t="s">
        <v>18</v>
      </c>
      <c r="C38" s="61">
        <v>458</v>
      </c>
      <c r="D38" s="61">
        <f t="shared" si="8"/>
        <v>203</v>
      </c>
      <c r="E38" s="61">
        <f t="shared" si="8"/>
        <v>239</v>
      </c>
      <c r="F38" s="73" t="s">
        <v>62</v>
      </c>
      <c r="G38" s="61">
        <f t="shared" si="9"/>
        <v>4</v>
      </c>
      <c r="H38" s="61">
        <f t="shared" si="9"/>
        <v>11</v>
      </c>
      <c r="I38" s="73" t="s">
        <v>49</v>
      </c>
      <c r="S38" s="1">
        <v>457.73</v>
      </c>
      <c r="T38" s="1">
        <f t="shared" si="0"/>
        <v>458</v>
      </c>
    </row>
    <row r="39" spans="1:20" s="1" customFormat="1" ht="16.5" customHeight="1">
      <c r="A39" s="22" t="s">
        <v>39</v>
      </c>
      <c r="B39" s="4"/>
      <c r="C39" s="16"/>
      <c r="S39" s="1">
        <f>SUM(S10:S38)</f>
        <v>18684.799999999996</v>
      </c>
      <c r="T39" s="1">
        <f>SUM(T10:T38)</f>
        <v>18686</v>
      </c>
    </row>
    <row r="40" ht="16.5" customHeight="1"/>
    <row r="41" ht="16.5" customHeight="1"/>
    <row r="43" spans="2:10" ht="13.5">
      <c r="B43" s="7" t="s">
        <v>71</v>
      </c>
      <c r="C43" s="9">
        <f>C9+C12+C20+C26+C34</f>
        <v>220401</v>
      </c>
      <c r="D43" s="9">
        <f aca="true" t="shared" si="10" ref="D43:I43">D9+D12+D20+D26+D34</f>
        <v>132732</v>
      </c>
      <c r="E43" s="9">
        <f t="shared" si="10"/>
        <v>82115</v>
      </c>
      <c r="F43" s="9" t="e">
        <f t="shared" si="10"/>
        <v>#VALUE!</v>
      </c>
      <c r="G43" s="9">
        <f t="shared" si="10"/>
        <v>708</v>
      </c>
      <c r="H43" s="9">
        <f t="shared" si="10"/>
        <v>4848</v>
      </c>
      <c r="I43" s="9" t="e">
        <f t="shared" si="10"/>
        <v>#VALUE!</v>
      </c>
      <c r="J43" s="5"/>
    </row>
    <row r="44" spans="3:9" ht="13.5">
      <c r="C44" s="35">
        <f>C10+C11+C13+C14+C15+C16+C17+C18+C19+C21+C22+C23+C24+C25+C27+C28+C29+C30+C31+C32+C33+C35+C36+C37+C38</f>
        <v>220401</v>
      </c>
      <c r="D44" s="35">
        <f aca="true" t="shared" si="11" ref="D44:I44">D10+D11+D13+D14+D15+D16+D17+D18+D19+D21+D22+D23+D24+D25+D27+D28+D29+D30+D31+D32+D33+D35+D36+D37+D38</f>
        <v>132732</v>
      </c>
      <c r="E44" s="35">
        <f t="shared" si="11"/>
        <v>82115</v>
      </c>
      <c r="F44" s="35" t="e">
        <f t="shared" si="11"/>
        <v>#VALUE!</v>
      </c>
      <c r="G44" s="35">
        <f t="shared" si="11"/>
        <v>708</v>
      </c>
      <c r="H44" s="35">
        <f t="shared" si="11"/>
        <v>4848</v>
      </c>
      <c r="I44" s="35" t="e">
        <f t="shared" si="11"/>
        <v>#VALUE!</v>
      </c>
    </row>
    <row r="45" spans="3:9" ht="13.5">
      <c r="C45" s="35">
        <f>C43-C44</f>
        <v>0</v>
      </c>
      <c r="D45" s="35">
        <f aca="true" t="shared" si="12" ref="D45:I45">D43-D44</f>
        <v>0</v>
      </c>
      <c r="E45" s="35">
        <f t="shared" si="12"/>
        <v>0</v>
      </c>
      <c r="F45" s="35" t="e">
        <f t="shared" si="12"/>
        <v>#VALUE!</v>
      </c>
      <c r="G45" s="35">
        <f t="shared" si="12"/>
        <v>0</v>
      </c>
      <c r="H45" s="35">
        <f t="shared" si="12"/>
        <v>0</v>
      </c>
      <c r="I45" s="35" t="e">
        <f t="shared" si="12"/>
        <v>#VALUE!</v>
      </c>
    </row>
  </sheetData>
  <sheetProtection/>
  <mergeCells count="13">
    <mergeCell ref="A8:B8"/>
    <mergeCell ref="A7:B7"/>
    <mergeCell ref="H2:H3"/>
    <mergeCell ref="I2:I3"/>
    <mergeCell ref="A4:B4"/>
    <mergeCell ref="A5:B5"/>
    <mergeCell ref="A6:B6"/>
    <mergeCell ref="A2:B3"/>
    <mergeCell ref="C2:C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view="pageBreakPreview" zoomScale="99" zoomScaleSheetLayoutView="99" workbookViewId="0" topLeftCell="A1">
      <selection activeCell="E6" sqref="E6"/>
    </sheetView>
  </sheetViews>
  <sheetFormatPr defaultColWidth="9.00390625" defaultRowHeight="13.5"/>
  <cols>
    <col min="1" max="1" width="2.625" style="6" customWidth="1"/>
    <col min="2" max="2" width="17.00390625" style="7" customWidth="1"/>
    <col min="3" max="7" width="9.75390625" style="6" customWidth="1"/>
    <col min="8" max="8" width="9.75390625" style="7" customWidth="1"/>
    <col min="9" max="9" width="9.75390625" style="6" customWidth="1"/>
    <col min="10" max="16384" width="9.00390625" style="6" customWidth="1"/>
  </cols>
  <sheetData>
    <row r="1" spans="1:9" ht="19.5" customHeight="1">
      <c r="A1" s="15"/>
      <c r="B1" s="25" t="s">
        <v>45</v>
      </c>
      <c r="C1" s="16"/>
      <c r="D1" s="1"/>
      <c r="E1" s="16"/>
      <c r="F1" s="16"/>
      <c r="G1" s="21"/>
      <c r="H1" s="18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9" ht="16.5" customHeight="1" thickBot="1">
      <c r="A3" s="131"/>
      <c r="B3" s="131"/>
      <c r="C3" s="132"/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</row>
    <row r="4" spans="1:10" ht="16.5" customHeight="1" thickTop="1">
      <c r="A4" s="126" t="s">
        <v>73</v>
      </c>
      <c r="B4" s="127"/>
      <c r="C4" s="3">
        <v>13068</v>
      </c>
      <c r="D4" s="3">
        <v>8435</v>
      </c>
      <c r="E4" s="3">
        <v>4177</v>
      </c>
      <c r="F4" s="3" t="s">
        <v>40</v>
      </c>
      <c r="G4" s="3">
        <v>6</v>
      </c>
      <c r="H4" s="3">
        <v>450</v>
      </c>
      <c r="I4" s="3" t="s">
        <v>40</v>
      </c>
      <c r="J4" s="24"/>
    </row>
    <row r="5" spans="1:10" ht="16.5" customHeight="1">
      <c r="A5" s="126" t="s">
        <v>74</v>
      </c>
      <c r="B5" s="127"/>
      <c r="C5" s="33">
        <v>13052.26</v>
      </c>
      <c r="D5" s="33">
        <v>8418.92</v>
      </c>
      <c r="E5" s="33">
        <v>4177.15</v>
      </c>
      <c r="F5" s="33" t="s">
        <v>40</v>
      </c>
      <c r="G5" s="23">
        <v>6.24</v>
      </c>
      <c r="H5" s="33">
        <v>449.95000000000005</v>
      </c>
      <c r="I5" s="33" t="s">
        <v>40</v>
      </c>
      <c r="J5" s="14"/>
    </row>
    <row r="6" spans="1:9" ht="16.5" customHeight="1">
      <c r="A6" s="126" t="s">
        <v>75</v>
      </c>
      <c r="B6" s="127"/>
      <c r="C6" s="28">
        <v>11256</v>
      </c>
      <c r="D6" s="28">
        <v>7238</v>
      </c>
      <c r="E6" s="28">
        <v>3584</v>
      </c>
      <c r="F6" s="28" t="s">
        <v>40</v>
      </c>
      <c r="G6" s="3">
        <v>6</v>
      </c>
      <c r="H6" s="28">
        <v>428</v>
      </c>
      <c r="I6" s="28" t="s">
        <v>40</v>
      </c>
    </row>
    <row r="7" spans="1:9" s="1" customFormat="1" ht="16.5" customHeight="1">
      <c r="A7" s="126" t="s">
        <v>76</v>
      </c>
      <c r="B7" s="127"/>
      <c r="C7" s="3">
        <v>11129</v>
      </c>
      <c r="D7" s="3">
        <v>7109</v>
      </c>
      <c r="E7" s="3">
        <v>3577</v>
      </c>
      <c r="F7" s="3" t="s">
        <v>49</v>
      </c>
      <c r="G7" s="3">
        <v>6</v>
      </c>
      <c r="H7" s="3">
        <v>437</v>
      </c>
      <c r="I7" s="3" t="s">
        <v>49</v>
      </c>
    </row>
    <row r="8" spans="1:9" s="39" customFormat="1" ht="16.5" customHeight="1" thickBot="1">
      <c r="A8" s="137" t="s">
        <v>79</v>
      </c>
      <c r="B8" s="138"/>
      <c r="C8" s="57">
        <f>SUM(D8:I8)</f>
        <v>11219</v>
      </c>
      <c r="D8" s="57">
        <f>SUM(D9,D12,D20,D26,D34)</f>
        <v>7194</v>
      </c>
      <c r="E8" s="57">
        <v>3582</v>
      </c>
      <c r="F8" s="57" t="s">
        <v>49</v>
      </c>
      <c r="G8" s="57">
        <f>SUM(G9,G12,G20,G26,G34)</f>
        <v>6</v>
      </c>
      <c r="H8" s="57">
        <v>437</v>
      </c>
      <c r="I8" s="57" t="s">
        <v>49</v>
      </c>
    </row>
    <row r="9" spans="1:9" s="1" customFormat="1" ht="16.5" customHeight="1" thickTop="1">
      <c r="A9" s="91" t="s">
        <v>55</v>
      </c>
      <c r="B9" s="81"/>
      <c r="C9" s="59">
        <f>SUM(C10:C11)</f>
        <v>4410</v>
      </c>
      <c r="D9" s="59">
        <f>SUM(D10:D11)</f>
        <v>2719</v>
      </c>
      <c r="E9" s="59">
        <f>SUM(E10:E11)</f>
        <v>1540</v>
      </c>
      <c r="F9" s="59" t="s">
        <v>40</v>
      </c>
      <c r="G9" s="83">
        <v>3</v>
      </c>
      <c r="H9" s="59">
        <f>SUM(H10:H11)</f>
        <v>149</v>
      </c>
      <c r="I9" s="59" t="s">
        <v>40</v>
      </c>
    </row>
    <row r="10" spans="1:9" s="1" customFormat="1" ht="16.5" customHeight="1">
      <c r="A10" s="47"/>
      <c r="B10" s="48" t="s">
        <v>13</v>
      </c>
      <c r="C10" s="61">
        <f>SUM(D10:I10)</f>
        <v>1323</v>
      </c>
      <c r="D10" s="73">
        <v>1132</v>
      </c>
      <c r="E10" s="73">
        <v>157</v>
      </c>
      <c r="F10" s="73" t="s">
        <v>40</v>
      </c>
      <c r="G10" s="73">
        <v>3</v>
      </c>
      <c r="H10" s="73">
        <v>31</v>
      </c>
      <c r="I10" s="73" t="s">
        <v>40</v>
      </c>
    </row>
    <row r="11" spans="1:9" s="1" customFormat="1" ht="16.5" customHeight="1" thickBot="1">
      <c r="A11" s="49"/>
      <c r="B11" s="50" t="s">
        <v>14</v>
      </c>
      <c r="C11" s="62">
        <v>3087</v>
      </c>
      <c r="D11" s="70">
        <v>1587</v>
      </c>
      <c r="E11" s="70">
        <v>1383</v>
      </c>
      <c r="F11" s="70" t="s">
        <v>40</v>
      </c>
      <c r="G11" s="70" t="s">
        <v>49</v>
      </c>
      <c r="H11" s="70">
        <v>118</v>
      </c>
      <c r="I11" s="70" t="s">
        <v>40</v>
      </c>
    </row>
    <row r="12" spans="1:9" s="1" customFormat="1" ht="16.5" customHeight="1" thickTop="1">
      <c r="A12" s="51" t="s">
        <v>56</v>
      </c>
      <c r="B12" s="51"/>
      <c r="C12" s="59">
        <f aca="true" t="shared" si="0" ref="C12:C37">SUM(D12:I12)</f>
        <v>443</v>
      </c>
      <c r="D12" s="59">
        <v>426</v>
      </c>
      <c r="E12" s="59">
        <f>SUM(E13:E19)</f>
        <v>7</v>
      </c>
      <c r="F12" s="59" t="s">
        <v>40</v>
      </c>
      <c r="G12" s="87" t="s">
        <v>49</v>
      </c>
      <c r="H12" s="59">
        <f>SUM(H13:H19)</f>
        <v>10</v>
      </c>
      <c r="I12" s="59" t="s">
        <v>40</v>
      </c>
    </row>
    <row r="13" spans="1:9" s="1" customFormat="1" ht="16.5" customHeight="1">
      <c r="A13" s="47"/>
      <c r="B13" s="48" t="s">
        <v>8</v>
      </c>
      <c r="C13" s="61">
        <f t="shared" si="0"/>
        <v>73</v>
      </c>
      <c r="D13" s="73">
        <v>72</v>
      </c>
      <c r="E13" s="73">
        <v>1</v>
      </c>
      <c r="F13" s="73" t="s">
        <v>40</v>
      </c>
      <c r="G13" s="73" t="s">
        <v>49</v>
      </c>
      <c r="H13" s="73">
        <v>0</v>
      </c>
      <c r="I13" s="73" t="s">
        <v>40</v>
      </c>
    </row>
    <row r="14" spans="1:9" s="1" customFormat="1" ht="16.5" customHeight="1">
      <c r="A14" s="47"/>
      <c r="B14" s="48" t="s">
        <v>50</v>
      </c>
      <c r="C14" s="61">
        <f t="shared" si="0"/>
        <v>7</v>
      </c>
      <c r="D14" s="73">
        <v>7</v>
      </c>
      <c r="E14" s="73">
        <v>0</v>
      </c>
      <c r="F14" s="73" t="s">
        <v>40</v>
      </c>
      <c r="G14" s="73" t="s">
        <v>49</v>
      </c>
      <c r="H14" s="73" t="s">
        <v>49</v>
      </c>
      <c r="I14" s="73" t="s">
        <v>40</v>
      </c>
    </row>
    <row r="15" spans="1:9" s="1" customFormat="1" ht="16.5" customHeight="1">
      <c r="A15" s="47"/>
      <c r="B15" s="48" t="s">
        <v>57</v>
      </c>
      <c r="C15" s="61">
        <f t="shared" si="0"/>
        <v>0</v>
      </c>
      <c r="D15" s="61" t="s">
        <v>40</v>
      </c>
      <c r="E15" s="73" t="s">
        <v>49</v>
      </c>
      <c r="F15" s="73" t="s">
        <v>40</v>
      </c>
      <c r="G15" s="73" t="s">
        <v>49</v>
      </c>
      <c r="H15" s="73" t="s">
        <v>49</v>
      </c>
      <c r="I15" s="73" t="s">
        <v>40</v>
      </c>
    </row>
    <row r="16" spans="1:9" s="1" customFormat="1" ht="16.5" customHeight="1">
      <c r="A16" s="47"/>
      <c r="B16" s="48" t="s">
        <v>9</v>
      </c>
      <c r="C16" s="61">
        <f t="shared" si="0"/>
        <v>42</v>
      </c>
      <c r="D16" s="76">
        <v>40</v>
      </c>
      <c r="E16" s="76">
        <v>2</v>
      </c>
      <c r="F16" s="76" t="s">
        <v>40</v>
      </c>
      <c r="G16" s="73" t="s">
        <v>49</v>
      </c>
      <c r="H16" s="73">
        <v>0</v>
      </c>
      <c r="I16" s="76" t="s">
        <v>40</v>
      </c>
    </row>
    <row r="17" spans="1:9" s="1" customFormat="1" ht="16.5" customHeight="1">
      <c r="A17" s="47"/>
      <c r="B17" s="48" t="s">
        <v>10</v>
      </c>
      <c r="C17" s="61">
        <f t="shared" si="0"/>
        <v>318</v>
      </c>
      <c r="D17" s="73">
        <v>304</v>
      </c>
      <c r="E17" s="73">
        <v>4</v>
      </c>
      <c r="F17" s="73" t="s">
        <v>40</v>
      </c>
      <c r="G17" s="73" t="s">
        <v>49</v>
      </c>
      <c r="H17" s="73">
        <v>10</v>
      </c>
      <c r="I17" s="73" t="s">
        <v>40</v>
      </c>
    </row>
    <row r="18" spans="1:9" s="1" customFormat="1" ht="16.5" customHeight="1">
      <c r="A18" s="47"/>
      <c r="B18" s="48" t="s">
        <v>11</v>
      </c>
      <c r="C18" s="61">
        <f t="shared" si="0"/>
        <v>4</v>
      </c>
      <c r="D18" s="73">
        <v>4</v>
      </c>
      <c r="E18" s="73" t="s">
        <v>49</v>
      </c>
      <c r="F18" s="73" t="s">
        <v>40</v>
      </c>
      <c r="G18" s="73" t="s">
        <v>49</v>
      </c>
      <c r="H18" s="73" t="s">
        <v>40</v>
      </c>
      <c r="I18" s="77" t="s">
        <v>40</v>
      </c>
    </row>
    <row r="19" spans="1:9" s="1" customFormat="1" ht="16.5" customHeight="1" thickBot="1">
      <c r="A19" s="52"/>
      <c r="B19" s="50" t="s">
        <v>12</v>
      </c>
      <c r="C19" s="62">
        <f t="shared" si="0"/>
        <v>0</v>
      </c>
      <c r="D19" s="57" t="s">
        <v>40</v>
      </c>
      <c r="E19" s="57" t="s">
        <v>49</v>
      </c>
      <c r="F19" s="57" t="s">
        <v>40</v>
      </c>
      <c r="G19" s="89" t="s">
        <v>49</v>
      </c>
      <c r="H19" s="57" t="s">
        <v>40</v>
      </c>
      <c r="I19" s="92" t="s">
        <v>40</v>
      </c>
    </row>
    <row r="20" spans="1:9" s="1" customFormat="1" ht="16.5" customHeight="1" thickTop="1">
      <c r="A20" s="53" t="s">
        <v>58</v>
      </c>
      <c r="B20" s="54"/>
      <c r="C20" s="59">
        <v>3198</v>
      </c>
      <c r="D20" s="59">
        <v>1529</v>
      </c>
      <c r="E20" s="59">
        <f>SUM(E21:E25)</f>
        <v>1475</v>
      </c>
      <c r="F20" s="59" t="s">
        <v>40</v>
      </c>
      <c r="G20" s="83">
        <v>3</v>
      </c>
      <c r="H20" s="59">
        <v>190</v>
      </c>
      <c r="I20" s="59" t="s">
        <v>40</v>
      </c>
    </row>
    <row r="21" spans="1:9" s="1" customFormat="1" ht="16.5" customHeight="1">
      <c r="A21" s="47"/>
      <c r="B21" s="48" t="s">
        <v>19</v>
      </c>
      <c r="C21" s="61">
        <f t="shared" si="0"/>
        <v>283</v>
      </c>
      <c r="D21" s="73">
        <v>278</v>
      </c>
      <c r="E21" s="73">
        <v>5</v>
      </c>
      <c r="F21" s="73" t="s">
        <v>40</v>
      </c>
      <c r="G21" s="73" t="s">
        <v>49</v>
      </c>
      <c r="H21" s="73">
        <v>0</v>
      </c>
      <c r="I21" s="73" t="s">
        <v>40</v>
      </c>
    </row>
    <row r="22" spans="1:9" s="1" customFormat="1" ht="16.5" customHeight="1">
      <c r="A22" s="47"/>
      <c r="B22" s="48" t="s">
        <v>51</v>
      </c>
      <c r="C22" s="61">
        <v>1749</v>
      </c>
      <c r="D22" s="73">
        <v>373</v>
      </c>
      <c r="E22" s="73">
        <v>1269</v>
      </c>
      <c r="F22" s="73" t="s">
        <v>40</v>
      </c>
      <c r="G22" s="73" t="s">
        <v>49</v>
      </c>
      <c r="H22" s="73">
        <v>106</v>
      </c>
      <c r="I22" s="73" t="s">
        <v>40</v>
      </c>
    </row>
    <row r="23" spans="1:9" s="1" customFormat="1" ht="16.5" customHeight="1">
      <c r="A23" s="47"/>
      <c r="B23" s="48" t="s">
        <v>53</v>
      </c>
      <c r="C23" s="61">
        <v>2787</v>
      </c>
      <c r="D23" s="73">
        <v>248</v>
      </c>
      <c r="E23" s="73">
        <v>37</v>
      </c>
      <c r="F23" s="73" t="s">
        <v>40</v>
      </c>
      <c r="G23" s="73">
        <v>1</v>
      </c>
      <c r="H23" s="73">
        <v>0</v>
      </c>
      <c r="I23" s="73" t="s">
        <v>40</v>
      </c>
    </row>
    <row r="24" spans="1:9" s="1" customFormat="1" ht="16.5" customHeight="1">
      <c r="A24" s="52"/>
      <c r="B24" s="55" t="s">
        <v>21</v>
      </c>
      <c r="C24" s="61">
        <f t="shared" si="0"/>
        <v>678</v>
      </c>
      <c r="D24" s="73">
        <v>455</v>
      </c>
      <c r="E24" s="73">
        <v>140</v>
      </c>
      <c r="F24" s="73" t="s">
        <v>40</v>
      </c>
      <c r="G24" s="73" t="s">
        <v>49</v>
      </c>
      <c r="H24" s="73">
        <v>83</v>
      </c>
      <c r="I24" s="73" t="s">
        <v>40</v>
      </c>
    </row>
    <row r="25" spans="1:9" s="1" customFormat="1" ht="16.5" customHeight="1" thickBot="1">
      <c r="A25" s="52"/>
      <c r="B25" s="55" t="s">
        <v>54</v>
      </c>
      <c r="C25" s="62">
        <f t="shared" si="0"/>
        <v>202</v>
      </c>
      <c r="D25" s="57">
        <v>176</v>
      </c>
      <c r="E25" s="57">
        <v>24</v>
      </c>
      <c r="F25" s="57" t="s">
        <v>40</v>
      </c>
      <c r="G25" s="70">
        <v>2</v>
      </c>
      <c r="H25" s="57">
        <v>0</v>
      </c>
      <c r="I25" s="57" t="s">
        <v>40</v>
      </c>
    </row>
    <row r="26" spans="1:9" s="1" customFormat="1" ht="16.5" customHeight="1" thickTop="1">
      <c r="A26" s="53" t="s">
        <v>59</v>
      </c>
      <c r="B26" s="56"/>
      <c r="C26" s="59">
        <f t="shared" si="0"/>
        <v>1318</v>
      </c>
      <c r="D26" s="59">
        <f>SUM(D27:D33)</f>
        <v>1199</v>
      </c>
      <c r="E26" s="59">
        <f>SUM(E27:E33)</f>
        <v>112</v>
      </c>
      <c r="F26" s="59" t="s">
        <v>40</v>
      </c>
      <c r="G26" s="87">
        <v>0</v>
      </c>
      <c r="H26" s="59">
        <f>SUM(H27:H33)</f>
        <v>7</v>
      </c>
      <c r="I26" s="59" t="s">
        <v>40</v>
      </c>
    </row>
    <row r="27" spans="1:9" s="1" customFormat="1" ht="16.5" customHeight="1">
      <c r="A27" s="47"/>
      <c r="B27" s="48" t="s">
        <v>24</v>
      </c>
      <c r="C27" s="61">
        <v>358</v>
      </c>
      <c r="D27" s="73">
        <v>298</v>
      </c>
      <c r="E27" s="73">
        <v>55</v>
      </c>
      <c r="F27" s="73" t="s">
        <v>40</v>
      </c>
      <c r="G27" s="73" t="s">
        <v>49</v>
      </c>
      <c r="H27" s="73">
        <v>6</v>
      </c>
      <c r="I27" s="73" t="s">
        <v>40</v>
      </c>
    </row>
    <row r="28" spans="1:9" s="1" customFormat="1" ht="16.5" customHeight="1">
      <c r="A28" s="47"/>
      <c r="B28" s="48" t="s">
        <v>26</v>
      </c>
      <c r="C28" s="61">
        <f t="shared" si="0"/>
        <v>157</v>
      </c>
      <c r="D28" s="73">
        <v>150</v>
      </c>
      <c r="E28" s="73">
        <v>7</v>
      </c>
      <c r="F28" s="73" t="s">
        <v>40</v>
      </c>
      <c r="G28" s="73" t="s">
        <v>49</v>
      </c>
      <c r="H28" s="73" t="s">
        <v>49</v>
      </c>
      <c r="I28" s="73" t="s">
        <v>40</v>
      </c>
    </row>
    <row r="29" spans="1:9" s="1" customFormat="1" ht="16.5" customHeight="1">
      <c r="A29" s="47"/>
      <c r="B29" s="48" t="s">
        <v>25</v>
      </c>
      <c r="C29" s="61">
        <f t="shared" si="0"/>
        <v>802</v>
      </c>
      <c r="D29" s="73">
        <v>751</v>
      </c>
      <c r="E29" s="73">
        <v>50</v>
      </c>
      <c r="F29" s="73" t="s">
        <v>40</v>
      </c>
      <c r="G29" s="73">
        <v>0</v>
      </c>
      <c r="H29" s="73">
        <v>1</v>
      </c>
      <c r="I29" s="73" t="s">
        <v>40</v>
      </c>
    </row>
    <row r="30" spans="1:9" s="1" customFormat="1" ht="16.5" customHeight="1">
      <c r="A30" s="47"/>
      <c r="B30" s="48" t="s">
        <v>27</v>
      </c>
      <c r="C30" s="61" t="s">
        <v>49</v>
      </c>
      <c r="D30" s="76" t="s">
        <v>40</v>
      </c>
      <c r="E30" s="76" t="s">
        <v>40</v>
      </c>
      <c r="F30" s="76" t="s">
        <v>40</v>
      </c>
      <c r="G30" s="73" t="s">
        <v>49</v>
      </c>
      <c r="H30" s="76" t="s">
        <v>40</v>
      </c>
      <c r="I30" s="76" t="s">
        <v>40</v>
      </c>
    </row>
    <row r="31" spans="1:9" s="1" customFormat="1" ht="16.5" customHeight="1">
      <c r="A31" s="47"/>
      <c r="B31" s="48" t="s">
        <v>60</v>
      </c>
      <c r="C31" s="61" t="s">
        <v>49</v>
      </c>
      <c r="D31" s="73" t="s">
        <v>40</v>
      </c>
      <c r="E31" s="73" t="s">
        <v>40</v>
      </c>
      <c r="F31" s="73" t="s">
        <v>40</v>
      </c>
      <c r="G31" s="73" t="s">
        <v>49</v>
      </c>
      <c r="H31" s="73" t="s">
        <v>40</v>
      </c>
      <c r="I31" s="73" t="s">
        <v>40</v>
      </c>
    </row>
    <row r="32" spans="1:9" s="1" customFormat="1" ht="16.5" customHeight="1">
      <c r="A32" s="47"/>
      <c r="B32" s="48" t="s">
        <v>29</v>
      </c>
      <c r="C32" s="61">
        <f t="shared" si="0"/>
        <v>0</v>
      </c>
      <c r="D32" s="73">
        <v>0</v>
      </c>
      <c r="E32" s="73" t="s">
        <v>40</v>
      </c>
      <c r="F32" s="73" t="s">
        <v>40</v>
      </c>
      <c r="G32" s="73" t="s">
        <v>49</v>
      </c>
      <c r="H32" s="73" t="s">
        <v>40</v>
      </c>
      <c r="I32" s="73" t="s">
        <v>40</v>
      </c>
    </row>
    <row r="33" spans="1:9" s="1" customFormat="1" ht="16.5" customHeight="1" thickBot="1">
      <c r="A33" s="47"/>
      <c r="B33" s="50" t="s">
        <v>30</v>
      </c>
      <c r="C33" s="62" t="s">
        <v>49</v>
      </c>
      <c r="D33" s="57" t="s">
        <v>40</v>
      </c>
      <c r="E33" s="57" t="s">
        <v>40</v>
      </c>
      <c r="F33" s="57" t="s">
        <v>40</v>
      </c>
      <c r="G33" s="89" t="s">
        <v>49</v>
      </c>
      <c r="H33" s="57" t="s">
        <v>40</v>
      </c>
      <c r="I33" s="70" t="s">
        <v>40</v>
      </c>
    </row>
    <row r="34" spans="1:9" s="1" customFormat="1" ht="16.5" customHeight="1" thickTop="1">
      <c r="A34" s="53" t="s">
        <v>61</v>
      </c>
      <c r="B34" s="69"/>
      <c r="C34" s="59">
        <f t="shared" si="0"/>
        <v>1850</v>
      </c>
      <c r="D34" s="59">
        <f>SUM(D35:D38)</f>
        <v>1321</v>
      </c>
      <c r="E34" s="59">
        <f>SUM(E35:E38)</f>
        <v>447</v>
      </c>
      <c r="F34" s="59" t="s">
        <v>40</v>
      </c>
      <c r="G34" s="83">
        <v>0</v>
      </c>
      <c r="H34" s="59">
        <v>82</v>
      </c>
      <c r="I34" s="59" t="s">
        <v>40</v>
      </c>
    </row>
    <row r="35" spans="1:9" s="1" customFormat="1" ht="16.5" customHeight="1">
      <c r="A35" s="47"/>
      <c r="B35" s="48" t="s">
        <v>15</v>
      </c>
      <c r="C35" s="61">
        <v>1196</v>
      </c>
      <c r="D35" s="73">
        <v>829</v>
      </c>
      <c r="E35" s="73">
        <v>303</v>
      </c>
      <c r="F35" s="73" t="s">
        <v>40</v>
      </c>
      <c r="G35" s="73">
        <v>0</v>
      </c>
      <c r="H35" s="73">
        <v>63</v>
      </c>
      <c r="I35" s="73" t="s">
        <v>40</v>
      </c>
    </row>
    <row r="36" spans="1:9" s="1" customFormat="1" ht="16.5" customHeight="1">
      <c r="A36" s="47"/>
      <c r="B36" s="48" t="s">
        <v>52</v>
      </c>
      <c r="C36" s="61">
        <f t="shared" si="0"/>
        <v>21</v>
      </c>
      <c r="D36" s="73">
        <v>21</v>
      </c>
      <c r="E36" s="73">
        <v>0</v>
      </c>
      <c r="F36" s="73" t="s">
        <v>40</v>
      </c>
      <c r="G36" s="73" t="s">
        <v>49</v>
      </c>
      <c r="H36" s="73" t="s">
        <v>40</v>
      </c>
      <c r="I36" s="73" t="s">
        <v>40</v>
      </c>
    </row>
    <row r="37" spans="1:9" s="1" customFormat="1" ht="16.5" customHeight="1">
      <c r="A37" s="47"/>
      <c r="B37" s="48" t="s">
        <v>17</v>
      </c>
      <c r="C37" s="61">
        <f t="shared" si="0"/>
        <v>633</v>
      </c>
      <c r="D37" s="73">
        <v>471</v>
      </c>
      <c r="E37" s="73">
        <v>144</v>
      </c>
      <c r="F37" s="73" t="s">
        <v>40</v>
      </c>
      <c r="G37" s="73" t="s">
        <v>49</v>
      </c>
      <c r="H37" s="73">
        <v>18</v>
      </c>
      <c r="I37" s="73" t="s">
        <v>40</v>
      </c>
    </row>
    <row r="38" spans="1:9" s="1" customFormat="1" ht="16.5" customHeight="1">
      <c r="A38" s="47"/>
      <c r="B38" s="48" t="s">
        <v>18</v>
      </c>
      <c r="C38" s="61" t="s">
        <v>49</v>
      </c>
      <c r="D38" s="73" t="s">
        <v>40</v>
      </c>
      <c r="E38" s="73" t="s">
        <v>40</v>
      </c>
      <c r="F38" s="73" t="s">
        <v>40</v>
      </c>
      <c r="G38" s="73" t="s">
        <v>49</v>
      </c>
      <c r="H38" s="73" t="s">
        <v>40</v>
      </c>
      <c r="I38" s="73" t="s">
        <v>40</v>
      </c>
    </row>
    <row r="39" spans="1:3" s="1" customFormat="1" ht="16.5" customHeight="1">
      <c r="A39" s="22" t="s">
        <v>39</v>
      </c>
      <c r="B39" s="4"/>
      <c r="C39" s="16"/>
    </row>
    <row r="40" spans="1:2" s="27" customFormat="1" ht="18.75" customHeight="1">
      <c r="A40" s="32"/>
      <c r="B40" s="26"/>
    </row>
    <row r="41" ht="16.5" customHeight="1">
      <c r="H41" s="6"/>
    </row>
    <row r="42" ht="13.5">
      <c r="H42" s="6"/>
    </row>
    <row r="43" spans="3:10" ht="13.5">
      <c r="C43" s="9">
        <f aca="true" t="shared" si="1" ref="C43:H43">C9+C12+C20+C34+C26</f>
        <v>11219</v>
      </c>
      <c r="D43" s="9">
        <f t="shared" si="1"/>
        <v>7194</v>
      </c>
      <c r="E43" s="9">
        <f t="shared" si="1"/>
        <v>3581</v>
      </c>
      <c r="F43" s="9" t="e">
        <f t="shared" si="1"/>
        <v>#VALUE!</v>
      </c>
      <c r="G43" s="9" t="e">
        <f t="shared" si="1"/>
        <v>#VALUE!</v>
      </c>
      <c r="H43" s="9">
        <f t="shared" si="1"/>
        <v>438</v>
      </c>
      <c r="I43" s="10"/>
      <c r="J43" s="5"/>
    </row>
  </sheetData>
  <sheetProtection/>
  <mergeCells count="13">
    <mergeCell ref="A2:B3"/>
    <mergeCell ref="C2:C3"/>
    <mergeCell ref="D2:D3"/>
    <mergeCell ref="E2:E3"/>
    <mergeCell ref="F2:F3"/>
    <mergeCell ref="G2:G3"/>
    <mergeCell ref="A8:B8"/>
    <mergeCell ref="H2:H3"/>
    <mergeCell ref="I2:I3"/>
    <mergeCell ref="A4:B4"/>
    <mergeCell ref="A5:B5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45"/>
  <sheetViews>
    <sheetView view="pageBreakPreview" zoomScale="85" zoomScaleSheetLayoutView="85" workbookViewId="0" topLeftCell="A1">
      <selection activeCell="D10" sqref="D10"/>
    </sheetView>
  </sheetViews>
  <sheetFormatPr defaultColWidth="9.00390625" defaultRowHeight="13.5"/>
  <cols>
    <col min="1" max="1" width="2.625" style="6" customWidth="1"/>
    <col min="2" max="2" width="18.50390625" style="7" customWidth="1"/>
    <col min="3" max="7" width="9.75390625" style="6" customWidth="1"/>
    <col min="8" max="8" width="9.75390625" style="7" customWidth="1"/>
    <col min="9" max="9" width="9.75390625" style="6" customWidth="1"/>
    <col min="10" max="10" width="9.00390625" style="6" customWidth="1"/>
    <col min="11" max="17" width="9.00390625" style="5" customWidth="1"/>
    <col min="18" max="16384" width="9.00390625" style="6" customWidth="1"/>
  </cols>
  <sheetData>
    <row r="1" spans="1:9" ht="19.5" customHeight="1">
      <c r="A1" s="15"/>
      <c r="B1" s="25" t="s">
        <v>46</v>
      </c>
      <c r="C1" s="16"/>
      <c r="D1" s="1"/>
      <c r="E1" s="16"/>
      <c r="F1" s="16"/>
      <c r="G1" s="16"/>
      <c r="H1" s="18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9" ht="16.5" customHeight="1" thickBot="1">
      <c r="A3" s="131"/>
      <c r="B3" s="131"/>
      <c r="C3" s="132"/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</row>
    <row r="4" spans="1:10" ht="16.5" customHeight="1" thickTop="1">
      <c r="A4" s="126" t="s">
        <v>73</v>
      </c>
      <c r="B4" s="127"/>
      <c r="C4" s="28">
        <v>9508</v>
      </c>
      <c r="D4" s="28">
        <v>4711</v>
      </c>
      <c r="E4" s="28">
        <v>4662</v>
      </c>
      <c r="F4" s="28" t="s">
        <v>40</v>
      </c>
      <c r="G4" s="28">
        <v>11</v>
      </c>
      <c r="H4" s="28">
        <v>124</v>
      </c>
      <c r="I4" s="3" t="s">
        <v>40</v>
      </c>
      <c r="J4" s="24"/>
    </row>
    <row r="5" spans="1:9" ht="16.5" customHeight="1">
      <c r="A5" s="126" t="s">
        <v>74</v>
      </c>
      <c r="B5" s="127"/>
      <c r="C5" s="3">
        <v>9508</v>
      </c>
      <c r="D5" s="3">
        <v>4700</v>
      </c>
      <c r="E5" s="3">
        <v>4674</v>
      </c>
      <c r="F5" s="3" t="s">
        <v>40</v>
      </c>
      <c r="G5" s="3">
        <v>11</v>
      </c>
      <c r="H5" s="3">
        <v>124</v>
      </c>
      <c r="I5" s="28" t="s">
        <v>40</v>
      </c>
    </row>
    <row r="6" spans="1:9" ht="16.5" customHeight="1">
      <c r="A6" s="126" t="s">
        <v>75</v>
      </c>
      <c r="B6" s="127"/>
      <c r="C6" s="31">
        <v>10835</v>
      </c>
      <c r="D6" s="31">
        <v>5476</v>
      </c>
      <c r="E6" s="31">
        <v>5207</v>
      </c>
      <c r="F6" s="31" t="s">
        <v>40</v>
      </c>
      <c r="G6" s="31">
        <v>10</v>
      </c>
      <c r="H6" s="31">
        <v>142</v>
      </c>
      <c r="I6" s="3" t="s">
        <v>40</v>
      </c>
    </row>
    <row r="7" spans="1:17" s="1" customFormat="1" ht="16.5" customHeight="1">
      <c r="A7" s="126" t="s">
        <v>77</v>
      </c>
      <c r="B7" s="127"/>
      <c r="C7" s="8">
        <v>10928</v>
      </c>
      <c r="D7" s="8">
        <v>5494</v>
      </c>
      <c r="E7" s="8">
        <v>5252</v>
      </c>
      <c r="F7" s="8" t="s">
        <v>40</v>
      </c>
      <c r="G7" s="8">
        <v>10</v>
      </c>
      <c r="H7" s="8">
        <v>173</v>
      </c>
      <c r="I7" s="44" t="s">
        <v>40</v>
      </c>
      <c r="K7" s="16"/>
      <c r="L7" s="16"/>
      <c r="M7" s="16"/>
      <c r="N7" s="16"/>
      <c r="O7" s="16"/>
      <c r="P7" s="16"/>
      <c r="Q7" s="16"/>
    </row>
    <row r="8" spans="1:17" s="1" customFormat="1" ht="16.5" customHeight="1" thickBot="1">
      <c r="A8" s="137" t="s">
        <v>79</v>
      </c>
      <c r="B8" s="138"/>
      <c r="C8" s="59">
        <v>10893</v>
      </c>
      <c r="D8" s="59">
        <v>5449</v>
      </c>
      <c r="E8" s="59">
        <v>5259</v>
      </c>
      <c r="F8" s="59" t="s">
        <v>40</v>
      </c>
      <c r="G8" s="59">
        <v>10</v>
      </c>
      <c r="H8" s="59">
        <v>174</v>
      </c>
      <c r="I8" s="93" t="s">
        <v>40</v>
      </c>
      <c r="K8" s="16"/>
      <c r="L8" s="16"/>
      <c r="M8" s="16"/>
      <c r="N8" s="16"/>
      <c r="O8" s="16"/>
      <c r="P8" s="16"/>
      <c r="Q8" s="16"/>
    </row>
    <row r="9" spans="1:18" s="1" customFormat="1" ht="16.5" customHeight="1" thickTop="1">
      <c r="A9" s="45" t="s">
        <v>32</v>
      </c>
      <c r="B9" s="46"/>
      <c r="C9" s="94">
        <f>SUM(C10:C11)</f>
        <v>6708</v>
      </c>
      <c r="D9" s="94">
        <f>SUM(D10:D11)</f>
        <v>2661</v>
      </c>
      <c r="E9" s="94">
        <f>SUM(E10:E11)</f>
        <v>3995</v>
      </c>
      <c r="F9" s="83" t="s">
        <v>49</v>
      </c>
      <c r="G9" s="82">
        <v>0</v>
      </c>
      <c r="H9" s="94">
        <f>SUM(H10:H11)</f>
        <v>52</v>
      </c>
      <c r="I9" s="95" t="s">
        <v>40</v>
      </c>
      <c r="K9" s="36"/>
      <c r="L9" s="36" t="s">
        <v>64</v>
      </c>
      <c r="M9" s="36" t="s">
        <v>65</v>
      </c>
      <c r="N9" s="36" t="s">
        <v>66</v>
      </c>
      <c r="O9" s="36" t="s">
        <v>67</v>
      </c>
      <c r="P9" s="36"/>
      <c r="Q9" s="36" t="s">
        <v>68</v>
      </c>
      <c r="R9" s="36" t="s">
        <v>69</v>
      </c>
    </row>
    <row r="10" spans="1:25" s="1" customFormat="1" ht="16.5" customHeight="1">
      <c r="A10" s="47"/>
      <c r="B10" s="48" t="s">
        <v>13</v>
      </c>
      <c r="C10" s="84">
        <f>SUM(D10:I10)</f>
        <v>1592</v>
      </c>
      <c r="D10" s="61">
        <v>944</v>
      </c>
      <c r="E10" s="61">
        <v>613</v>
      </c>
      <c r="F10" s="73" t="s">
        <v>49</v>
      </c>
      <c r="G10" s="61">
        <v>0</v>
      </c>
      <c r="H10" s="61">
        <v>35</v>
      </c>
      <c r="I10" s="95" t="s">
        <v>40</v>
      </c>
      <c r="K10" s="36">
        <v>1</v>
      </c>
      <c r="L10" s="36" t="s">
        <v>13</v>
      </c>
      <c r="M10" s="37">
        <f>SUM(N10:R10)</f>
        <v>1589</v>
      </c>
      <c r="N10" s="42">
        <v>941</v>
      </c>
      <c r="O10" s="42">
        <v>613</v>
      </c>
      <c r="P10" s="42"/>
      <c r="Q10" s="42">
        <v>0</v>
      </c>
      <c r="R10" s="42">
        <v>35</v>
      </c>
      <c r="T10" s="24">
        <v>941</v>
      </c>
      <c r="U10" s="24">
        <v>613</v>
      </c>
      <c r="V10" s="24"/>
      <c r="W10" s="24">
        <v>0</v>
      </c>
      <c r="X10" s="24">
        <v>35</v>
      </c>
      <c r="Y10" s="24">
        <v>1589</v>
      </c>
    </row>
    <row r="11" spans="1:25" s="1" customFormat="1" ht="16.5" customHeight="1" thickBot="1">
      <c r="A11" s="49"/>
      <c r="B11" s="50" t="s">
        <v>14</v>
      </c>
      <c r="C11" s="85">
        <f>SUM(D11:I11)</f>
        <v>5116</v>
      </c>
      <c r="D11" s="62">
        <v>1717</v>
      </c>
      <c r="E11" s="62">
        <v>3382</v>
      </c>
      <c r="F11" s="70" t="s">
        <v>49</v>
      </c>
      <c r="G11" s="62" t="s">
        <v>49</v>
      </c>
      <c r="H11" s="62">
        <v>17</v>
      </c>
      <c r="I11" s="96" t="s">
        <v>40</v>
      </c>
      <c r="K11" s="36">
        <v>2</v>
      </c>
      <c r="L11" s="36" t="s">
        <v>14</v>
      </c>
      <c r="M11" s="37">
        <f aca="true" t="shared" si="0" ref="M11:M34">SUM(N11:R11)</f>
        <v>5181</v>
      </c>
      <c r="N11" s="42">
        <v>1787</v>
      </c>
      <c r="O11" s="42">
        <v>3377</v>
      </c>
      <c r="P11" s="42"/>
      <c r="Q11" s="42">
        <v>0</v>
      </c>
      <c r="R11" s="42">
        <v>17</v>
      </c>
      <c r="T11" s="24">
        <v>1787</v>
      </c>
      <c r="U11" s="24">
        <v>3377</v>
      </c>
      <c r="V11" s="24"/>
      <c r="W11" s="24">
        <v>0</v>
      </c>
      <c r="X11" s="24">
        <v>17</v>
      </c>
      <c r="Y11" s="24">
        <v>5181</v>
      </c>
    </row>
    <row r="12" spans="1:25" s="1" customFormat="1" ht="16.5" customHeight="1" thickTop="1">
      <c r="A12" s="51" t="s">
        <v>33</v>
      </c>
      <c r="B12" s="51"/>
      <c r="C12" s="86">
        <v>722</v>
      </c>
      <c r="D12" s="86">
        <v>468</v>
      </c>
      <c r="E12" s="86">
        <f>SUM(E13:E19)</f>
        <v>241</v>
      </c>
      <c r="F12" s="87" t="s">
        <v>49</v>
      </c>
      <c r="G12" s="65">
        <v>0</v>
      </c>
      <c r="H12" s="86">
        <f>SUM(H13:H19)</f>
        <v>13</v>
      </c>
      <c r="I12" s="95" t="s">
        <v>40</v>
      </c>
      <c r="K12" s="36">
        <v>3</v>
      </c>
      <c r="L12" s="36" t="s">
        <v>8</v>
      </c>
      <c r="M12" s="37">
        <f t="shared" si="0"/>
        <v>265</v>
      </c>
      <c r="N12" s="42">
        <v>167</v>
      </c>
      <c r="O12" s="42">
        <v>94</v>
      </c>
      <c r="P12" s="42"/>
      <c r="Q12" s="42">
        <v>0</v>
      </c>
      <c r="R12" s="42">
        <v>4</v>
      </c>
      <c r="T12" s="24">
        <v>167</v>
      </c>
      <c r="U12" s="24">
        <v>94</v>
      </c>
      <c r="V12" s="24"/>
      <c r="W12" s="24">
        <v>0</v>
      </c>
      <c r="X12" s="24">
        <v>4</v>
      </c>
      <c r="Y12" s="24">
        <v>265</v>
      </c>
    </row>
    <row r="13" spans="1:25" s="1" customFormat="1" ht="16.5" customHeight="1">
      <c r="A13" s="47"/>
      <c r="B13" s="48" t="s">
        <v>8</v>
      </c>
      <c r="C13" s="84">
        <v>266</v>
      </c>
      <c r="D13" s="61">
        <v>167</v>
      </c>
      <c r="E13" s="61">
        <v>94</v>
      </c>
      <c r="F13" s="73" t="s">
        <v>49</v>
      </c>
      <c r="G13" s="61">
        <v>0</v>
      </c>
      <c r="H13" s="61">
        <v>4</v>
      </c>
      <c r="I13" s="95" t="s">
        <v>40</v>
      </c>
      <c r="K13" s="36">
        <v>4</v>
      </c>
      <c r="L13" s="36" t="s">
        <v>50</v>
      </c>
      <c r="M13" s="37">
        <f t="shared" si="0"/>
        <v>32</v>
      </c>
      <c r="N13" s="42">
        <v>15</v>
      </c>
      <c r="O13" s="42">
        <v>17</v>
      </c>
      <c r="P13" s="42"/>
      <c r="Q13" s="42">
        <v>0</v>
      </c>
      <c r="R13" s="42">
        <v>0</v>
      </c>
      <c r="T13" s="24">
        <v>15</v>
      </c>
      <c r="U13" s="24">
        <v>17</v>
      </c>
      <c r="V13" s="24"/>
      <c r="W13" s="24">
        <v>0</v>
      </c>
      <c r="X13" s="24">
        <v>0</v>
      </c>
      <c r="Y13" s="24">
        <v>32</v>
      </c>
    </row>
    <row r="14" spans="1:25" s="1" customFormat="1" ht="16.5" customHeight="1">
      <c r="A14" s="47"/>
      <c r="B14" s="48" t="s">
        <v>36</v>
      </c>
      <c r="C14" s="84">
        <v>33</v>
      </c>
      <c r="D14" s="61">
        <v>15</v>
      </c>
      <c r="E14" s="61">
        <v>17</v>
      </c>
      <c r="F14" s="73" t="s">
        <v>49</v>
      </c>
      <c r="G14" s="61">
        <v>0</v>
      </c>
      <c r="H14" s="61">
        <v>0</v>
      </c>
      <c r="I14" s="95" t="s">
        <v>40</v>
      </c>
      <c r="K14" s="36">
        <v>5</v>
      </c>
      <c r="L14" s="36" t="s">
        <v>57</v>
      </c>
      <c r="M14" s="37">
        <f t="shared" si="0"/>
        <v>4</v>
      </c>
      <c r="N14" s="42">
        <v>0</v>
      </c>
      <c r="O14" s="42">
        <v>4</v>
      </c>
      <c r="P14" s="42"/>
      <c r="Q14" s="42">
        <v>0</v>
      </c>
      <c r="R14" s="42">
        <v>0</v>
      </c>
      <c r="T14" s="24">
        <v>0</v>
      </c>
      <c r="U14" s="24">
        <v>4</v>
      </c>
      <c r="V14" s="24"/>
      <c r="W14" s="24">
        <v>0</v>
      </c>
      <c r="X14" s="24">
        <v>0</v>
      </c>
      <c r="Y14" s="24">
        <v>4</v>
      </c>
    </row>
    <row r="15" spans="1:25" s="1" customFormat="1" ht="16.5" customHeight="1">
      <c r="A15" s="47"/>
      <c r="B15" s="48" t="s">
        <v>37</v>
      </c>
      <c r="C15" s="84">
        <v>4</v>
      </c>
      <c r="D15" s="61" t="s">
        <v>49</v>
      </c>
      <c r="E15" s="61">
        <v>4</v>
      </c>
      <c r="F15" s="73" t="s">
        <v>49</v>
      </c>
      <c r="G15" s="61" t="s">
        <v>49</v>
      </c>
      <c r="H15" s="61" t="s">
        <v>49</v>
      </c>
      <c r="I15" s="95" t="s">
        <v>40</v>
      </c>
      <c r="K15" s="36">
        <v>6</v>
      </c>
      <c r="L15" s="36" t="s">
        <v>9</v>
      </c>
      <c r="M15" s="37">
        <f t="shared" si="0"/>
        <v>110</v>
      </c>
      <c r="N15" s="42">
        <v>71</v>
      </c>
      <c r="O15" s="42">
        <v>38</v>
      </c>
      <c r="P15" s="42"/>
      <c r="Q15" s="42">
        <v>0</v>
      </c>
      <c r="R15" s="42">
        <v>1</v>
      </c>
      <c r="T15" s="24">
        <v>71</v>
      </c>
      <c r="U15" s="24">
        <v>38</v>
      </c>
      <c r="V15" s="24"/>
      <c r="W15" s="24">
        <v>0</v>
      </c>
      <c r="X15" s="24">
        <v>1</v>
      </c>
      <c r="Y15" s="24">
        <v>110</v>
      </c>
    </row>
    <row r="16" spans="1:25" s="1" customFormat="1" ht="16.5" customHeight="1">
      <c r="A16" s="47"/>
      <c r="B16" s="48" t="s">
        <v>9</v>
      </c>
      <c r="C16" s="84">
        <f>SUM(D16:I16)</f>
        <v>110</v>
      </c>
      <c r="D16" s="61">
        <v>71</v>
      </c>
      <c r="E16" s="61">
        <v>38</v>
      </c>
      <c r="F16" s="73" t="s">
        <v>49</v>
      </c>
      <c r="G16" s="61" t="s">
        <v>49</v>
      </c>
      <c r="H16" s="61">
        <v>1</v>
      </c>
      <c r="I16" s="95" t="s">
        <v>40</v>
      </c>
      <c r="K16" s="36">
        <v>7</v>
      </c>
      <c r="L16" s="36" t="s">
        <v>10</v>
      </c>
      <c r="M16" s="37">
        <f t="shared" si="0"/>
        <v>289</v>
      </c>
      <c r="N16" s="42">
        <v>210</v>
      </c>
      <c r="O16" s="42">
        <v>74</v>
      </c>
      <c r="P16" s="42"/>
      <c r="Q16" s="42">
        <v>0</v>
      </c>
      <c r="R16" s="42">
        <v>5</v>
      </c>
      <c r="T16" s="24">
        <v>210</v>
      </c>
      <c r="U16" s="24">
        <v>74</v>
      </c>
      <c r="V16" s="24"/>
      <c r="W16" s="24">
        <v>0</v>
      </c>
      <c r="X16" s="24">
        <v>5</v>
      </c>
      <c r="Y16" s="24">
        <v>289</v>
      </c>
    </row>
    <row r="17" spans="1:25" s="1" customFormat="1" ht="16.5" customHeight="1">
      <c r="A17" s="47"/>
      <c r="B17" s="48" t="s">
        <v>10</v>
      </c>
      <c r="C17" s="84">
        <f>SUM(D17:I17)</f>
        <v>291</v>
      </c>
      <c r="D17" s="61">
        <v>211</v>
      </c>
      <c r="E17" s="61">
        <v>75</v>
      </c>
      <c r="F17" s="73" t="s">
        <v>49</v>
      </c>
      <c r="G17" s="61" t="s">
        <v>49</v>
      </c>
      <c r="H17" s="61">
        <v>5</v>
      </c>
      <c r="I17" s="95" t="s">
        <v>40</v>
      </c>
      <c r="K17" s="36">
        <v>8</v>
      </c>
      <c r="L17" s="36" t="s">
        <v>11</v>
      </c>
      <c r="M17" s="37">
        <f t="shared" si="0"/>
        <v>7</v>
      </c>
      <c r="N17" s="42">
        <v>2</v>
      </c>
      <c r="O17" s="42">
        <v>4</v>
      </c>
      <c r="P17" s="42"/>
      <c r="Q17" s="42">
        <v>0</v>
      </c>
      <c r="R17" s="42">
        <v>1</v>
      </c>
      <c r="T17" s="24">
        <v>2</v>
      </c>
      <c r="U17" s="24">
        <v>4</v>
      </c>
      <c r="V17" s="24"/>
      <c r="W17" s="24">
        <v>0</v>
      </c>
      <c r="X17" s="24">
        <v>1</v>
      </c>
      <c r="Y17" s="24">
        <v>7</v>
      </c>
    </row>
    <row r="18" spans="1:25" s="1" customFormat="1" ht="16.5" customHeight="1">
      <c r="A18" s="47"/>
      <c r="B18" s="48" t="s">
        <v>11</v>
      </c>
      <c r="C18" s="84">
        <v>6</v>
      </c>
      <c r="D18" s="61">
        <v>2</v>
      </c>
      <c r="E18" s="61">
        <v>4</v>
      </c>
      <c r="F18" s="73" t="s">
        <v>49</v>
      </c>
      <c r="G18" s="61" t="s">
        <v>49</v>
      </c>
      <c r="H18" s="61">
        <v>1</v>
      </c>
      <c r="I18" s="95" t="s">
        <v>40</v>
      </c>
      <c r="K18" s="36">
        <v>9</v>
      </c>
      <c r="L18" s="36" t="s">
        <v>12</v>
      </c>
      <c r="M18" s="37">
        <f t="shared" si="0"/>
        <v>14</v>
      </c>
      <c r="N18" s="42">
        <v>3</v>
      </c>
      <c r="O18" s="42">
        <v>9</v>
      </c>
      <c r="P18" s="42"/>
      <c r="Q18" s="42">
        <v>0</v>
      </c>
      <c r="R18" s="42">
        <v>2</v>
      </c>
      <c r="T18" s="24">
        <v>3</v>
      </c>
      <c r="U18" s="24">
        <v>9</v>
      </c>
      <c r="V18" s="24"/>
      <c r="W18" s="24">
        <v>0</v>
      </c>
      <c r="X18" s="24">
        <v>2</v>
      </c>
      <c r="Y18" s="24">
        <v>14</v>
      </c>
    </row>
    <row r="19" spans="1:25" s="1" customFormat="1" ht="16.5" customHeight="1" thickBot="1">
      <c r="A19" s="52"/>
      <c r="B19" s="50" t="s">
        <v>12</v>
      </c>
      <c r="C19" s="84">
        <v>13</v>
      </c>
      <c r="D19" s="60">
        <v>3</v>
      </c>
      <c r="E19" s="60">
        <v>9</v>
      </c>
      <c r="F19" s="89" t="s">
        <v>49</v>
      </c>
      <c r="G19" s="60" t="s">
        <v>49</v>
      </c>
      <c r="H19" s="60">
        <v>2</v>
      </c>
      <c r="I19" s="96" t="s">
        <v>40</v>
      </c>
      <c r="K19" s="36">
        <v>10</v>
      </c>
      <c r="L19" s="36" t="s">
        <v>19</v>
      </c>
      <c r="M19" s="37">
        <f t="shared" si="0"/>
        <v>334</v>
      </c>
      <c r="N19" s="42">
        <v>289</v>
      </c>
      <c r="O19" s="42">
        <v>43</v>
      </c>
      <c r="P19" s="42"/>
      <c r="Q19" s="42">
        <v>0</v>
      </c>
      <c r="R19" s="42">
        <v>2</v>
      </c>
      <c r="T19" s="24">
        <v>289</v>
      </c>
      <c r="U19" s="24">
        <v>43</v>
      </c>
      <c r="V19" s="24"/>
      <c r="W19" s="24">
        <v>0</v>
      </c>
      <c r="X19" s="24">
        <v>2</v>
      </c>
      <c r="Y19" s="24">
        <v>334</v>
      </c>
    </row>
    <row r="20" spans="1:25" s="1" customFormat="1" ht="16.5" customHeight="1" thickTop="1">
      <c r="A20" s="53" t="s">
        <v>34</v>
      </c>
      <c r="B20" s="54"/>
      <c r="C20" s="90">
        <v>1630</v>
      </c>
      <c r="D20" s="90">
        <f>SUM(D21:D25)</f>
        <v>1109</v>
      </c>
      <c r="E20" s="90">
        <v>505</v>
      </c>
      <c r="F20" s="83" t="s">
        <v>49</v>
      </c>
      <c r="G20" s="90">
        <f>SUM(G21:G25)</f>
        <v>5</v>
      </c>
      <c r="H20" s="90">
        <f>SUM(H21:H25)</f>
        <v>10</v>
      </c>
      <c r="I20" s="95" t="s">
        <v>40</v>
      </c>
      <c r="K20" s="36">
        <v>11</v>
      </c>
      <c r="L20" s="36" t="s">
        <v>51</v>
      </c>
      <c r="M20" s="37">
        <f t="shared" si="0"/>
        <v>402</v>
      </c>
      <c r="N20" s="42">
        <v>155</v>
      </c>
      <c r="O20" s="42">
        <v>240</v>
      </c>
      <c r="P20" s="42"/>
      <c r="Q20" s="42">
        <v>4</v>
      </c>
      <c r="R20" s="42">
        <v>3</v>
      </c>
      <c r="T20" s="24">
        <v>155</v>
      </c>
      <c r="U20" s="24">
        <v>240</v>
      </c>
      <c r="V20" s="24"/>
      <c r="W20" s="24">
        <v>4</v>
      </c>
      <c r="X20" s="24">
        <v>3</v>
      </c>
      <c r="Y20" s="24">
        <v>402</v>
      </c>
    </row>
    <row r="21" spans="1:25" s="1" customFormat="1" ht="16.5" customHeight="1">
      <c r="A21" s="47"/>
      <c r="B21" s="48" t="s">
        <v>19</v>
      </c>
      <c r="C21" s="84">
        <v>335</v>
      </c>
      <c r="D21" s="61">
        <v>289</v>
      </c>
      <c r="E21" s="61">
        <v>43</v>
      </c>
      <c r="F21" s="73" t="s">
        <v>49</v>
      </c>
      <c r="G21" s="61">
        <v>0</v>
      </c>
      <c r="H21" s="61">
        <v>2</v>
      </c>
      <c r="I21" s="95" t="s">
        <v>40</v>
      </c>
      <c r="K21" s="36">
        <v>12</v>
      </c>
      <c r="L21" s="36" t="s">
        <v>53</v>
      </c>
      <c r="M21" s="37">
        <f t="shared" si="0"/>
        <v>79</v>
      </c>
      <c r="N21" s="42">
        <v>54</v>
      </c>
      <c r="O21" s="42">
        <v>23</v>
      </c>
      <c r="P21" s="42"/>
      <c r="Q21" s="42">
        <v>1</v>
      </c>
      <c r="R21" s="42">
        <v>1</v>
      </c>
      <c r="T21" s="24">
        <v>54</v>
      </c>
      <c r="U21" s="24">
        <v>23</v>
      </c>
      <c r="V21" s="24"/>
      <c r="W21" s="24">
        <v>1</v>
      </c>
      <c r="X21" s="24">
        <v>1</v>
      </c>
      <c r="Y21" s="24">
        <v>79</v>
      </c>
    </row>
    <row r="22" spans="1:25" s="1" customFormat="1" ht="16.5" customHeight="1">
      <c r="A22" s="47"/>
      <c r="B22" s="48" t="s">
        <v>20</v>
      </c>
      <c r="C22" s="84">
        <v>407</v>
      </c>
      <c r="D22" s="61">
        <v>160</v>
      </c>
      <c r="E22" s="61">
        <v>240</v>
      </c>
      <c r="F22" s="73" t="s">
        <v>49</v>
      </c>
      <c r="G22" s="61">
        <v>4</v>
      </c>
      <c r="H22" s="61">
        <v>3</v>
      </c>
      <c r="I22" s="95" t="s">
        <v>40</v>
      </c>
      <c r="K22" s="36">
        <v>13</v>
      </c>
      <c r="L22" s="36" t="s">
        <v>21</v>
      </c>
      <c r="M22" s="37">
        <f t="shared" si="0"/>
        <v>430</v>
      </c>
      <c r="N22" s="42">
        <v>363</v>
      </c>
      <c r="O22" s="42">
        <v>65</v>
      </c>
      <c r="P22" s="42"/>
      <c r="Q22" s="42">
        <v>0</v>
      </c>
      <c r="R22" s="42">
        <v>2</v>
      </c>
      <c r="T22" s="24">
        <v>363</v>
      </c>
      <c r="U22" s="24">
        <v>65</v>
      </c>
      <c r="V22" s="24"/>
      <c r="W22" s="24">
        <v>0</v>
      </c>
      <c r="X22" s="24">
        <v>2</v>
      </c>
      <c r="Y22" s="24">
        <v>430</v>
      </c>
    </row>
    <row r="23" spans="1:25" s="1" customFormat="1" ht="16.5" customHeight="1">
      <c r="A23" s="47"/>
      <c r="B23" s="48" t="s">
        <v>22</v>
      </c>
      <c r="C23" s="84">
        <v>78</v>
      </c>
      <c r="D23" s="61">
        <v>54</v>
      </c>
      <c r="E23" s="61">
        <v>23</v>
      </c>
      <c r="F23" s="73" t="s">
        <v>49</v>
      </c>
      <c r="G23" s="61">
        <v>1</v>
      </c>
      <c r="H23" s="61">
        <v>1</v>
      </c>
      <c r="I23" s="95" t="s">
        <v>40</v>
      </c>
      <c r="K23" s="36">
        <v>14</v>
      </c>
      <c r="L23" s="36" t="s">
        <v>54</v>
      </c>
      <c r="M23" s="37">
        <f t="shared" si="0"/>
        <v>373</v>
      </c>
      <c r="N23" s="42">
        <v>235</v>
      </c>
      <c r="O23" s="42">
        <v>136</v>
      </c>
      <c r="P23" s="42"/>
      <c r="Q23" s="42">
        <v>0</v>
      </c>
      <c r="R23" s="42">
        <v>2</v>
      </c>
      <c r="T23" s="24">
        <v>235</v>
      </c>
      <c r="U23" s="24">
        <v>136</v>
      </c>
      <c r="V23" s="24"/>
      <c r="W23" s="24">
        <v>0</v>
      </c>
      <c r="X23" s="24">
        <v>2</v>
      </c>
      <c r="Y23" s="24">
        <v>373</v>
      </c>
    </row>
    <row r="24" spans="1:25" s="1" customFormat="1" ht="16.5" customHeight="1">
      <c r="A24" s="52"/>
      <c r="B24" s="55" t="s">
        <v>21</v>
      </c>
      <c r="C24" s="84">
        <v>438</v>
      </c>
      <c r="D24" s="61">
        <v>371</v>
      </c>
      <c r="E24" s="61">
        <v>65</v>
      </c>
      <c r="F24" s="73" t="s">
        <v>49</v>
      </c>
      <c r="G24" s="61">
        <v>0</v>
      </c>
      <c r="H24" s="61">
        <v>2</v>
      </c>
      <c r="I24" s="95" t="s">
        <v>40</v>
      </c>
      <c r="K24" s="36">
        <v>15</v>
      </c>
      <c r="L24" s="36" t="s">
        <v>24</v>
      </c>
      <c r="M24" s="37">
        <f t="shared" si="0"/>
        <v>758</v>
      </c>
      <c r="N24" s="42">
        <v>525</v>
      </c>
      <c r="O24" s="42">
        <v>213</v>
      </c>
      <c r="P24" s="42"/>
      <c r="Q24" s="42">
        <v>0</v>
      </c>
      <c r="R24" s="42">
        <v>20</v>
      </c>
      <c r="T24" s="24">
        <v>525</v>
      </c>
      <c r="U24" s="24">
        <v>213</v>
      </c>
      <c r="V24" s="24"/>
      <c r="W24" s="24">
        <v>0</v>
      </c>
      <c r="X24" s="24">
        <v>20</v>
      </c>
      <c r="Y24" s="24">
        <v>758</v>
      </c>
    </row>
    <row r="25" spans="1:25" s="1" customFormat="1" ht="16.5" customHeight="1" thickBot="1">
      <c r="A25" s="52"/>
      <c r="B25" s="55" t="s">
        <v>23</v>
      </c>
      <c r="C25" s="85">
        <v>373</v>
      </c>
      <c r="D25" s="62">
        <v>235</v>
      </c>
      <c r="E25" s="62">
        <v>136</v>
      </c>
      <c r="F25" s="70" t="s">
        <v>49</v>
      </c>
      <c r="G25" s="62">
        <v>0</v>
      </c>
      <c r="H25" s="62">
        <v>2</v>
      </c>
      <c r="I25" s="96" t="s">
        <v>40</v>
      </c>
      <c r="K25" s="36">
        <v>16</v>
      </c>
      <c r="L25" s="36" t="s">
        <v>26</v>
      </c>
      <c r="M25" s="37">
        <f t="shared" si="0"/>
        <v>382</v>
      </c>
      <c r="N25" s="42">
        <v>234</v>
      </c>
      <c r="O25" s="42">
        <v>103</v>
      </c>
      <c r="P25" s="42"/>
      <c r="Q25" s="42">
        <v>1</v>
      </c>
      <c r="R25" s="42">
        <v>44</v>
      </c>
      <c r="T25" s="24">
        <v>234</v>
      </c>
      <c r="U25" s="24">
        <v>103</v>
      </c>
      <c r="V25" s="24"/>
      <c r="W25" s="24">
        <v>1</v>
      </c>
      <c r="X25" s="24">
        <v>44</v>
      </c>
      <c r="Y25" s="24">
        <v>382</v>
      </c>
    </row>
    <row r="26" spans="1:25" s="1" customFormat="1" ht="16.5" customHeight="1" thickTop="1">
      <c r="A26" s="53" t="s">
        <v>35</v>
      </c>
      <c r="B26" s="56"/>
      <c r="C26" s="90">
        <v>1482</v>
      </c>
      <c r="D26" s="90">
        <v>980</v>
      </c>
      <c r="E26" s="90">
        <v>408</v>
      </c>
      <c r="F26" s="83" t="s">
        <v>49</v>
      </c>
      <c r="G26" s="90">
        <v>3</v>
      </c>
      <c r="H26" s="90">
        <v>90</v>
      </c>
      <c r="I26" s="95" t="s">
        <v>40</v>
      </c>
      <c r="K26" s="36">
        <v>17</v>
      </c>
      <c r="L26" s="36" t="s">
        <v>25</v>
      </c>
      <c r="M26" s="37">
        <f t="shared" si="0"/>
        <v>292</v>
      </c>
      <c r="N26" s="42">
        <v>211</v>
      </c>
      <c r="O26" s="42">
        <v>57</v>
      </c>
      <c r="P26" s="42"/>
      <c r="Q26" s="42">
        <v>1</v>
      </c>
      <c r="R26" s="42">
        <v>23</v>
      </c>
      <c r="T26" s="24">
        <v>211</v>
      </c>
      <c r="U26" s="24">
        <v>57</v>
      </c>
      <c r="V26" s="24"/>
      <c r="W26" s="24">
        <v>1</v>
      </c>
      <c r="X26" s="24">
        <v>23</v>
      </c>
      <c r="Y26" s="24">
        <v>292</v>
      </c>
    </row>
    <row r="27" spans="1:25" s="1" customFormat="1" ht="16.5" customHeight="1">
      <c r="A27" s="47"/>
      <c r="B27" s="48" t="s">
        <v>24</v>
      </c>
      <c r="C27" s="84">
        <v>758</v>
      </c>
      <c r="D27" s="61">
        <v>525</v>
      </c>
      <c r="E27" s="61">
        <v>213</v>
      </c>
      <c r="F27" s="73" t="s">
        <v>49</v>
      </c>
      <c r="G27" s="61" t="s">
        <v>49</v>
      </c>
      <c r="H27" s="61">
        <v>20</v>
      </c>
      <c r="I27" s="95" t="s">
        <v>40</v>
      </c>
      <c r="K27" s="36">
        <v>18</v>
      </c>
      <c r="L27" s="36" t="s">
        <v>27</v>
      </c>
      <c r="M27" s="37">
        <f t="shared" si="0"/>
        <v>14</v>
      </c>
      <c r="N27" s="42">
        <v>2</v>
      </c>
      <c r="O27" s="42">
        <v>12</v>
      </c>
      <c r="P27" s="42"/>
      <c r="Q27" s="42">
        <v>0</v>
      </c>
      <c r="R27" s="42">
        <v>0</v>
      </c>
      <c r="T27" s="24">
        <v>2</v>
      </c>
      <c r="U27" s="24">
        <v>12</v>
      </c>
      <c r="V27" s="24"/>
      <c r="W27" s="24">
        <v>0</v>
      </c>
      <c r="X27" s="24">
        <v>0</v>
      </c>
      <c r="Y27" s="24">
        <v>14</v>
      </c>
    </row>
    <row r="28" spans="1:25" s="1" customFormat="1" ht="16.5" customHeight="1">
      <c r="A28" s="47"/>
      <c r="B28" s="48" t="s">
        <v>26</v>
      </c>
      <c r="C28" s="84">
        <v>385</v>
      </c>
      <c r="D28" s="61">
        <v>237</v>
      </c>
      <c r="E28" s="61">
        <v>103</v>
      </c>
      <c r="F28" s="73" t="s">
        <v>49</v>
      </c>
      <c r="G28" s="61">
        <v>1</v>
      </c>
      <c r="H28" s="61">
        <v>44</v>
      </c>
      <c r="I28" s="95" t="s">
        <v>40</v>
      </c>
      <c r="K28" s="36">
        <v>19</v>
      </c>
      <c r="L28" s="36" t="s">
        <v>60</v>
      </c>
      <c r="M28" s="37">
        <f t="shared" si="0"/>
        <v>10</v>
      </c>
      <c r="N28" s="42">
        <v>0</v>
      </c>
      <c r="O28" s="42">
        <v>8</v>
      </c>
      <c r="P28" s="42"/>
      <c r="Q28" s="42">
        <v>2</v>
      </c>
      <c r="R28" s="42">
        <v>0</v>
      </c>
      <c r="T28" s="24">
        <v>0</v>
      </c>
      <c r="U28" s="24">
        <v>8</v>
      </c>
      <c r="V28" s="24"/>
      <c r="W28" s="24">
        <v>2</v>
      </c>
      <c r="X28" s="24">
        <v>0</v>
      </c>
      <c r="Y28" s="24">
        <v>10</v>
      </c>
    </row>
    <row r="29" spans="1:25" s="1" customFormat="1" ht="16.5" customHeight="1">
      <c r="A29" s="47"/>
      <c r="B29" s="48" t="s">
        <v>25</v>
      </c>
      <c r="C29" s="84">
        <v>292</v>
      </c>
      <c r="D29" s="61">
        <v>211</v>
      </c>
      <c r="E29" s="61">
        <v>57</v>
      </c>
      <c r="F29" s="73" t="s">
        <v>49</v>
      </c>
      <c r="G29" s="61">
        <v>1</v>
      </c>
      <c r="H29" s="61">
        <v>23</v>
      </c>
      <c r="I29" s="95" t="s">
        <v>40</v>
      </c>
      <c r="K29" s="36">
        <v>20</v>
      </c>
      <c r="L29" s="36" t="s">
        <v>29</v>
      </c>
      <c r="M29" s="37">
        <f t="shared" si="0"/>
        <v>16</v>
      </c>
      <c r="N29" s="42">
        <v>1</v>
      </c>
      <c r="O29" s="42">
        <v>13</v>
      </c>
      <c r="P29" s="42"/>
      <c r="Q29" s="42">
        <v>0</v>
      </c>
      <c r="R29" s="42">
        <v>2</v>
      </c>
      <c r="T29" s="24">
        <v>1</v>
      </c>
      <c r="U29" s="24">
        <v>13</v>
      </c>
      <c r="V29" s="24"/>
      <c r="W29" s="24">
        <v>0</v>
      </c>
      <c r="X29" s="24">
        <v>2</v>
      </c>
      <c r="Y29" s="24">
        <v>16</v>
      </c>
    </row>
    <row r="30" spans="1:25" s="1" customFormat="1" ht="16.5" customHeight="1">
      <c r="A30" s="47"/>
      <c r="B30" s="48" t="s">
        <v>27</v>
      </c>
      <c r="C30" s="84">
        <v>15</v>
      </c>
      <c r="D30" s="61">
        <v>2</v>
      </c>
      <c r="E30" s="61">
        <v>12</v>
      </c>
      <c r="F30" s="73" t="s">
        <v>49</v>
      </c>
      <c r="G30" s="61">
        <v>0</v>
      </c>
      <c r="H30" s="61">
        <v>0</v>
      </c>
      <c r="I30" s="95" t="s">
        <v>40</v>
      </c>
      <c r="K30" s="36">
        <v>21</v>
      </c>
      <c r="L30" s="36" t="s">
        <v>30</v>
      </c>
      <c r="M30" s="37">
        <f t="shared" si="0"/>
        <v>6</v>
      </c>
      <c r="N30" s="42">
        <v>3</v>
      </c>
      <c r="O30" s="42">
        <v>3</v>
      </c>
      <c r="P30" s="42"/>
      <c r="Q30" s="42">
        <v>0</v>
      </c>
      <c r="R30" s="42">
        <v>0</v>
      </c>
      <c r="T30" s="24">
        <v>3</v>
      </c>
      <c r="U30" s="24">
        <v>3</v>
      </c>
      <c r="V30" s="24"/>
      <c r="W30" s="24">
        <v>0</v>
      </c>
      <c r="X30" s="24">
        <v>0</v>
      </c>
      <c r="Y30" s="24">
        <v>6</v>
      </c>
    </row>
    <row r="31" spans="1:25" s="1" customFormat="1" ht="16.5" customHeight="1">
      <c r="A31" s="47"/>
      <c r="B31" s="48" t="s">
        <v>28</v>
      </c>
      <c r="C31" s="84">
        <v>10</v>
      </c>
      <c r="D31" s="61">
        <v>0</v>
      </c>
      <c r="E31" s="61">
        <v>8</v>
      </c>
      <c r="F31" s="73" t="s">
        <v>49</v>
      </c>
      <c r="G31" s="61">
        <v>2</v>
      </c>
      <c r="H31" s="61">
        <v>0</v>
      </c>
      <c r="I31" s="95" t="s">
        <v>40</v>
      </c>
      <c r="K31" s="36">
        <v>22</v>
      </c>
      <c r="L31" s="36" t="s">
        <v>15</v>
      </c>
      <c r="M31" s="37">
        <f t="shared" si="0"/>
        <v>80</v>
      </c>
      <c r="N31" s="42">
        <v>35</v>
      </c>
      <c r="O31" s="42">
        <v>37</v>
      </c>
      <c r="P31" s="42"/>
      <c r="Q31" s="42">
        <v>0</v>
      </c>
      <c r="R31" s="42">
        <v>8</v>
      </c>
      <c r="T31" s="24">
        <v>35</v>
      </c>
      <c r="U31" s="24">
        <v>37</v>
      </c>
      <c r="V31" s="24"/>
      <c r="W31" s="24">
        <v>0</v>
      </c>
      <c r="X31" s="24">
        <v>8</v>
      </c>
      <c r="Y31" s="24">
        <v>80</v>
      </c>
    </row>
    <row r="32" spans="1:25" s="1" customFormat="1" ht="16.5" customHeight="1">
      <c r="A32" s="47"/>
      <c r="B32" s="48" t="s">
        <v>29</v>
      </c>
      <c r="C32" s="84">
        <v>16</v>
      </c>
      <c r="D32" s="61">
        <v>1</v>
      </c>
      <c r="E32" s="61">
        <v>13</v>
      </c>
      <c r="F32" s="73" t="s">
        <v>49</v>
      </c>
      <c r="G32" s="61" t="s">
        <v>49</v>
      </c>
      <c r="H32" s="61">
        <v>2</v>
      </c>
      <c r="I32" s="95" t="s">
        <v>40</v>
      </c>
      <c r="K32" s="36">
        <v>23</v>
      </c>
      <c r="L32" s="36" t="s">
        <v>52</v>
      </c>
      <c r="M32" s="37">
        <f t="shared" si="0"/>
        <v>30</v>
      </c>
      <c r="N32" s="42">
        <v>19</v>
      </c>
      <c r="O32" s="42">
        <v>10</v>
      </c>
      <c r="P32" s="42"/>
      <c r="Q32" s="42">
        <v>0</v>
      </c>
      <c r="R32" s="42">
        <v>1</v>
      </c>
      <c r="T32" s="24">
        <v>19</v>
      </c>
      <c r="U32" s="24">
        <v>10</v>
      </c>
      <c r="V32" s="24"/>
      <c r="W32" s="24">
        <v>0</v>
      </c>
      <c r="X32" s="24">
        <v>1</v>
      </c>
      <c r="Y32" s="24">
        <v>30</v>
      </c>
    </row>
    <row r="33" spans="1:25" s="1" customFormat="1" ht="16.5" customHeight="1" thickBot="1">
      <c r="A33" s="47"/>
      <c r="B33" s="50" t="s">
        <v>30</v>
      </c>
      <c r="C33" s="85">
        <v>5</v>
      </c>
      <c r="D33" s="62">
        <v>3</v>
      </c>
      <c r="E33" s="60">
        <v>3</v>
      </c>
      <c r="F33" s="70" t="s">
        <v>49</v>
      </c>
      <c r="G33" s="62" t="s">
        <v>49</v>
      </c>
      <c r="H33" s="62" t="s">
        <v>49</v>
      </c>
      <c r="I33" s="96" t="s">
        <v>40</v>
      </c>
      <c r="K33" s="36">
        <v>24</v>
      </c>
      <c r="L33" s="36" t="s">
        <v>17</v>
      </c>
      <c r="M33" s="37">
        <f t="shared" si="0"/>
        <v>210</v>
      </c>
      <c r="N33" s="42">
        <v>167</v>
      </c>
      <c r="O33" s="42">
        <v>43</v>
      </c>
      <c r="P33" s="42"/>
      <c r="Q33" s="42">
        <v>0</v>
      </c>
      <c r="R33" s="42">
        <v>0</v>
      </c>
      <c r="T33" s="24">
        <v>167</v>
      </c>
      <c r="U33" s="24">
        <v>43</v>
      </c>
      <c r="V33" s="24"/>
      <c r="W33" s="24">
        <v>0</v>
      </c>
      <c r="X33" s="24">
        <v>0</v>
      </c>
      <c r="Y33" s="24">
        <v>210</v>
      </c>
    </row>
    <row r="34" spans="1:25" s="1" customFormat="1" ht="16.5" customHeight="1" thickTop="1">
      <c r="A34" s="53" t="s">
        <v>38</v>
      </c>
      <c r="B34" s="56"/>
      <c r="C34" s="90">
        <f>SUM(C35:C38)</f>
        <v>351</v>
      </c>
      <c r="D34" s="90">
        <f>SUM(D35:D38)</f>
        <v>232</v>
      </c>
      <c r="E34" s="90">
        <v>110</v>
      </c>
      <c r="F34" s="83" t="s">
        <v>49</v>
      </c>
      <c r="G34" s="90">
        <v>1</v>
      </c>
      <c r="H34" s="90">
        <f>SUM(H35:H38)</f>
        <v>9</v>
      </c>
      <c r="I34" s="97" t="s">
        <v>40</v>
      </c>
      <c r="K34" s="36">
        <v>25</v>
      </c>
      <c r="L34" s="36" t="s">
        <v>18</v>
      </c>
      <c r="M34" s="37">
        <f t="shared" si="0"/>
        <v>21</v>
      </c>
      <c r="N34" s="42">
        <v>4</v>
      </c>
      <c r="O34" s="42">
        <v>17</v>
      </c>
      <c r="P34" s="42"/>
      <c r="Q34" s="42">
        <v>0</v>
      </c>
      <c r="R34" s="42">
        <v>0</v>
      </c>
      <c r="T34" s="24">
        <v>4</v>
      </c>
      <c r="U34" s="24">
        <v>17</v>
      </c>
      <c r="V34" s="24"/>
      <c r="W34" s="24">
        <v>0</v>
      </c>
      <c r="X34" s="24">
        <v>0</v>
      </c>
      <c r="Y34" s="24">
        <v>21</v>
      </c>
    </row>
    <row r="35" spans="1:25" s="1" customFormat="1" ht="16.5" customHeight="1">
      <c r="A35" s="47"/>
      <c r="B35" s="48" t="s">
        <v>15</v>
      </c>
      <c r="C35" s="84">
        <v>82</v>
      </c>
      <c r="D35" s="61">
        <v>37</v>
      </c>
      <c r="E35" s="61">
        <v>37</v>
      </c>
      <c r="F35" s="73" t="s">
        <v>49</v>
      </c>
      <c r="G35" s="61" t="s">
        <v>49</v>
      </c>
      <c r="H35" s="61">
        <v>8</v>
      </c>
      <c r="I35" s="95" t="s">
        <v>40</v>
      </c>
      <c r="K35" s="36"/>
      <c r="L35" s="36" t="s">
        <v>65</v>
      </c>
      <c r="M35" s="37">
        <f>SUM(M10:M34)</f>
        <v>10928</v>
      </c>
      <c r="N35" s="37">
        <v>5476</v>
      </c>
      <c r="O35" s="37">
        <v>5207</v>
      </c>
      <c r="P35" s="37"/>
      <c r="Q35" s="37">
        <v>10</v>
      </c>
      <c r="R35" s="37">
        <v>142</v>
      </c>
      <c r="T35" s="24"/>
      <c r="U35" s="24"/>
      <c r="V35" s="24"/>
      <c r="W35" s="24"/>
      <c r="X35" s="24"/>
      <c r="Y35" s="24"/>
    </row>
    <row r="36" spans="1:25" s="1" customFormat="1" ht="16.5" customHeight="1">
      <c r="A36" s="47"/>
      <c r="B36" s="48" t="s">
        <v>16</v>
      </c>
      <c r="C36" s="61">
        <v>36</v>
      </c>
      <c r="D36" s="61">
        <v>23</v>
      </c>
      <c r="E36" s="61">
        <v>11</v>
      </c>
      <c r="F36" s="73" t="s">
        <v>49</v>
      </c>
      <c r="G36" s="61">
        <v>0</v>
      </c>
      <c r="H36" s="61">
        <v>1</v>
      </c>
      <c r="I36" s="95" t="s">
        <v>40</v>
      </c>
      <c r="K36" s="16"/>
      <c r="L36" s="16"/>
      <c r="M36" s="16"/>
      <c r="N36" s="16"/>
      <c r="O36" s="16"/>
      <c r="P36" s="16"/>
      <c r="Q36" s="16"/>
      <c r="T36" s="6"/>
      <c r="U36" s="6"/>
      <c r="V36" s="6"/>
      <c r="W36" s="6"/>
      <c r="X36" s="6"/>
      <c r="Y36" s="6">
        <v>10928</v>
      </c>
    </row>
    <row r="37" spans="1:25" s="1" customFormat="1" ht="16.5" customHeight="1">
      <c r="A37" s="47"/>
      <c r="B37" s="48" t="s">
        <v>17</v>
      </c>
      <c r="C37" s="61">
        <v>212</v>
      </c>
      <c r="D37" s="61">
        <v>168</v>
      </c>
      <c r="E37" s="61">
        <v>44</v>
      </c>
      <c r="F37" s="73" t="s">
        <v>49</v>
      </c>
      <c r="G37" s="61" t="s">
        <v>49</v>
      </c>
      <c r="H37" s="61">
        <v>0</v>
      </c>
      <c r="I37" s="95" t="s">
        <v>40</v>
      </c>
      <c r="K37" s="16"/>
      <c r="L37" s="16"/>
      <c r="M37" s="16"/>
      <c r="N37" s="16"/>
      <c r="O37" s="16"/>
      <c r="P37" s="16"/>
      <c r="Q37" s="16"/>
      <c r="T37" s="6"/>
      <c r="U37" s="6"/>
      <c r="V37" s="6"/>
      <c r="W37" s="6"/>
      <c r="X37" s="6"/>
      <c r="Y37" s="6"/>
    </row>
    <row r="38" spans="1:25" s="1" customFormat="1" ht="16.5" customHeight="1" thickBot="1">
      <c r="A38" s="49"/>
      <c r="B38" s="50" t="s">
        <v>18</v>
      </c>
      <c r="C38" s="62">
        <v>21</v>
      </c>
      <c r="D38" s="62">
        <v>4</v>
      </c>
      <c r="E38" s="62">
        <v>17</v>
      </c>
      <c r="F38" s="70" t="s">
        <v>49</v>
      </c>
      <c r="G38" s="62">
        <v>0</v>
      </c>
      <c r="H38" s="62" t="s">
        <v>49</v>
      </c>
      <c r="I38" s="96" t="s">
        <v>40</v>
      </c>
      <c r="K38" s="16"/>
      <c r="L38" s="16"/>
      <c r="M38" s="16"/>
      <c r="N38" s="16"/>
      <c r="O38" s="16"/>
      <c r="P38" s="16"/>
      <c r="Q38" s="16"/>
      <c r="T38" s="6"/>
      <c r="U38" s="6"/>
      <c r="V38" s="6"/>
      <c r="W38" s="6"/>
      <c r="X38" s="6"/>
      <c r="Y38" s="6"/>
    </row>
    <row r="39" spans="1:25" s="1" customFormat="1" ht="16.5" customHeight="1" thickTop="1">
      <c r="A39" s="98" t="s">
        <v>39</v>
      </c>
      <c r="B39" s="99"/>
      <c r="C39" s="100"/>
      <c r="D39" s="101"/>
      <c r="E39" s="101"/>
      <c r="F39" s="101"/>
      <c r="G39" s="101"/>
      <c r="H39" s="101"/>
      <c r="I39" s="101"/>
      <c r="K39" s="16"/>
      <c r="L39" s="16"/>
      <c r="M39" s="16"/>
      <c r="N39" s="16"/>
      <c r="O39" s="16"/>
      <c r="P39" s="16"/>
      <c r="Q39" s="16"/>
      <c r="T39" s="6"/>
      <c r="U39" s="6"/>
      <c r="V39" s="6"/>
      <c r="W39" s="6"/>
      <c r="X39" s="6"/>
      <c r="Y39" s="6"/>
    </row>
    <row r="40" spans="8:17" ht="16.5" customHeight="1">
      <c r="H40" s="6"/>
      <c r="K40" s="16"/>
      <c r="L40" s="16"/>
      <c r="M40" s="16"/>
      <c r="N40" s="16"/>
      <c r="O40" s="16"/>
      <c r="P40" s="16"/>
      <c r="Q40" s="16"/>
    </row>
    <row r="41" ht="16.5" customHeight="1">
      <c r="H41" s="6"/>
    </row>
    <row r="42" ht="13.5">
      <c r="H42" s="6"/>
    </row>
    <row r="43" spans="2:10" ht="13.5">
      <c r="B43" s="7" t="s">
        <v>71</v>
      </c>
      <c r="C43" s="9">
        <f>C9+C12+C20+C26+C34</f>
        <v>10893</v>
      </c>
      <c r="D43" s="9">
        <f aca="true" t="shared" si="1" ref="D43:I43">D9+D12+D20+D26+D34</f>
        <v>5450</v>
      </c>
      <c r="E43" s="9">
        <f t="shared" si="1"/>
        <v>5259</v>
      </c>
      <c r="F43" s="9" t="e">
        <f t="shared" si="1"/>
        <v>#VALUE!</v>
      </c>
      <c r="G43" s="9">
        <f t="shared" si="1"/>
        <v>9</v>
      </c>
      <c r="H43" s="9">
        <f t="shared" si="1"/>
        <v>174</v>
      </c>
      <c r="I43" s="9" t="e">
        <f t="shared" si="1"/>
        <v>#VALUE!</v>
      </c>
      <c r="J43" s="5"/>
    </row>
    <row r="44" spans="3:9" ht="13.5">
      <c r="C44" s="35">
        <f>C10+C11+C13+C14+C15+C16+C17+C18+C19+C21+C22+C23+C24+C25+C27+C28+C29+C30+C31+C32+C33+C35+C36+C37+C38</f>
        <v>10894</v>
      </c>
      <c r="D44" s="35" t="e">
        <f aca="true" t="shared" si="2" ref="D44:I44">D10+D11+D13+D14+D15+D16+D17+D18+D19+D21+D22+D23+D24+D25+D27+D28+D29+D30+D31+D32+D33+D35+D36+D37+D38</f>
        <v>#VALUE!</v>
      </c>
      <c r="E44" s="35">
        <f t="shared" si="2"/>
        <v>5261</v>
      </c>
      <c r="F44" s="35" t="e">
        <f t="shared" si="2"/>
        <v>#VALUE!</v>
      </c>
      <c r="G44" s="35" t="e">
        <f t="shared" si="2"/>
        <v>#VALUE!</v>
      </c>
      <c r="H44" s="35" t="e">
        <f t="shared" si="2"/>
        <v>#VALUE!</v>
      </c>
      <c r="I44" s="35" t="e">
        <f t="shared" si="2"/>
        <v>#VALUE!</v>
      </c>
    </row>
    <row r="45" spans="3:9" ht="13.5">
      <c r="C45" s="35">
        <f>C43-C44</f>
        <v>-1</v>
      </c>
      <c r="D45" s="35" t="e">
        <f aca="true" t="shared" si="3" ref="D45:I45">D43-D44</f>
        <v>#VALUE!</v>
      </c>
      <c r="E45" s="35">
        <f t="shared" si="3"/>
        <v>-2</v>
      </c>
      <c r="F45" s="35" t="e">
        <f t="shared" si="3"/>
        <v>#VALUE!</v>
      </c>
      <c r="G45" s="35" t="e">
        <f t="shared" si="3"/>
        <v>#VALUE!</v>
      </c>
      <c r="H45" s="35" t="e">
        <f t="shared" si="3"/>
        <v>#VALUE!</v>
      </c>
      <c r="I45" s="35" t="e">
        <f t="shared" si="3"/>
        <v>#VALUE!</v>
      </c>
    </row>
  </sheetData>
  <sheetProtection/>
  <mergeCells count="13"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view="pageBreakPreview" zoomScale="95" zoomScaleSheetLayoutView="95" zoomScalePageLayoutView="0" workbookViewId="0" topLeftCell="A1">
      <selection activeCell="D9" sqref="D9"/>
    </sheetView>
  </sheetViews>
  <sheetFormatPr defaultColWidth="9.00390625" defaultRowHeight="13.5"/>
  <cols>
    <col min="1" max="1" width="2.625" style="6" customWidth="1"/>
    <col min="2" max="2" width="17.875" style="7" customWidth="1"/>
    <col min="3" max="7" width="9.75390625" style="6" customWidth="1"/>
    <col min="8" max="8" width="9.75390625" style="7" customWidth="1"/>
    <col min="9" max="9" width="9.75390625" style="6" customWidth="1"/>
    <col min="10" max="16384" width="9.00390625" style="6" customWidth="1"/>
  </cols>
  <sheetData>
    <row r="1" spans="1:9" ht="19.5" customHeight="1">
      <c r="A1" s="15"/>
      <c r="B1" s="25" t="s">
        <v>47</v>
      </c>
      <c r="C1" s="16"/>
      <c r="D1" s="1"/>
      <c r="E1" s="16"/>
      <c r="F1" s="16"/>
      <c r="G1" s="16"/>
      <c r="H1" s="18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9" ht="16.5" customHeight="1" thickBot="1">
      <c r="A3" s="131"/>
      <c r="B3" s="131"/>
      <c r="C3" s="132"/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</row>
    <row r="4" spans="1:9" ht="16.5" customHeight="1" thickTop="1">
      <c r="A4" s="135" t="s">
        <v>73</v>
      </c>
      <c r="B4" s="136"/>
      <c r="C4" s="3">
        <v>8306</v>
      </c>
      <c r="D4" s="3">
        <v>5129</v>
      </c>
      <c r="E4" s="3">
        <v>2756</v>
      </c>
      <c r="F4" s="3" t="s">
        <v>40</v>
      </c>
      <c r="G4" s="3">
        <v>17</v>
      </c>
      <c r="H4" s="3">
        <v>405</v>
      </c>
      <c r="I4" s="3" t="s">
        <v>40</v>
      </c>
    </row>
    <row r="5" spans="1:9" ht="16.5" customHeight="1">
      <c r="A5" s="126" t="s">
        <v>74</v>
      </c>
      <c r="B5" s="127"/>
      <c r="C5" s="30">
        <v>8308</v>
      </c>
      <c r="D5" s="30">
        <v>5130</v>
      </c>
      <c r="E5" s="30">
        <v>2757</v>
      </c>
      <c r="F5" s="3" t="s">
        <v>40</v>
      </c>
      <c r="G5" s="30">
        <v>17</v>
      </c>
      <c r="H5" s="30">
        <v>405</v>
      </c>
      <c r="I5" s="3" t="s">
        <v>40</v>
      </c>
    </row>
    <row r="6" spans="1:9" ht="16.5" customHeight="1">
      <c r="A6" s="126" t="s">
        <v>75</v>
      </c>
      <c r="B6" s="127"/>
      <c r="C6" s="3">
        <v>8317</v>
      </c>
      <c r="D6" s="3">
        <v>5126</v>
      </c>
      <c r="E6" s="3">
        <v>2755</v>
      </c>
      <c r="F6" s="3" t="s">
        <v>40</v>
      </c>
      <c r="G6" s="3">
        <v>17</v>
      </c>
      <c r="H6" s="3">
        <v>419</v>
      </c>
      <c r="I6" s="3" t="s">
        <v>40</v>
      </c>
    </row>
    <row r="7" spans="1:9" s="1" customFormat="1" ht="16.5" customHeight="1">
      <c r="A7" s="126" t="s">
        <v>76</v>
      </c>
      <c r="B7" s="127"/>
      <c r="C7" s="3">
        <v>8316</v>
      </c>
      <c r="D7" s="3">
        <v>5128</v>
      </c>
      <c r="E7" s="3">
        <v>2767</v>
      </c>
      <c r="F7" s="3" t="s">
        <v>49</v>
      </c>
      <c r="G7" s="3">
        <v>17</v>
      </c>
      <c r="H7" s="3">
        <v>405</v>
      </c>
      <c r="I7" s="3" t="s">
        <v>49</v>
      </c>
    </row>
    <row r="8" spans="1:9" s="1" customFormat="1" ht="16.5" customHeight="1" thickBot="1">
      <c r="A8" s="133" t="s">
        <v>79</v>
      </c>
      <c r="B8" s="134"/>
      <c r="C8" s="57">
        <f>SUM(C9,C12,C20,C26,C34)</f>
        <v>8316</v>
      </c>
      <c r="D8" s="57">
        <f>SUM(D9,D12,D20,D26,D34)</f>
        <v>5127</v>
      </c>
      <c r="E8" s="57">
        <v>2768</v>
      </c>
      <c r="F8" s="57" t="s">
        <v>49</v>
      </c>
      <c r="G8" s="57">
        <v>17</v>
      </c>
      <c r="H8" s="57">
        <v>405</v>
      </c>
      <c r="I8" s="57" t="s">
        <v>49</v>
      </c>
    </row>
    <row r="9" spans="1:9" s="1" customFormat="1" ht="16.5" customHeight="1" thickTop="1">
      <c r="A9" s="45" t="s">
        <v>32</v>
      </c>
      <c r="B9" s="46"/>
      <c r="C9" s="94">
        <f aca="true" t="shared" si="0" ref="C9:C21">SUM(D9:I9)</f>
        <v>6099</v>
      </c>
      <c r="D9" s="82">
        <f>SUM(D10:D11)</f>
        <v>3713</v>
      </c>
      <c r="E9" s="82">
        <f>SUM(E10:E11)</f>
        <v>1998</v>
      </c>
      <c r="F9" s="83" t="s">
        <v>49</v>
      </c>
      <c r="G9" s="82">
        <v>2</v>
      </c>
      <c r="H9" s="82">
        <v>386</v>
      </c>
      <c r="I9" s="59" t="s">
        <v>40</v>
      </c>
    </row>
    <row r="10" spans="1:9" s="1" customFormat="1" ht="16.5" customHeight="1">
      <c r="A10" s="47"/>
      <c r="B10" s="48" t="s">
        <v>13</v>
      </c>
      <c r="C10" s="84">
        <f t="shared" si="0"/>
        <v>1925</v>
      </c>
      <c r="D10" s="61">
        <v>995</v>
      </c>
      <c r="E10" s="61">
        <v>863</v>
      </c>
      <c r="F10" s="73" t="s">
        <v>49</v>
      </c>
      <c r="G10" s="61">
        <v>2</v>
      </c>
      <c r="H10" s="61">
        <v>65</v>
      </c>
      <c r="I10" s="73" t="s">
        <v>40</v>
      </c>
    </row>
    <row r="11" spans="1:9" s="1" customFormat="1" ht="16.5" customHeight="1" thickBot="1">
      <c r="A11" s="49"/>
      <c r="B11" s="50" t="s">
        <v>14</v>
      </c>
      <c r="C11" s="85">
        <f t="shared" si="0"/>
        <v>4174</v>
      </c>
      <c r="D11" s="62">
        <v>2718</v>
      </c>
      <c r="E11" s="62">
        <v>1135</v>
      </c>
      <c r="F11" s="70" t="s">
        <v>49</v>
      </c>
      <c r="G11" s="62">
        <v>0</v>
      </c>
      <c r="H11" s="62">
        <v>321</v>
      </c>
      <c r="I11" s="70" t="s">
        <v>40</v>
      </c>
    </row>
    <row r="12" spans="1:9" s="1" customFormat="1" ht="16.5" customHeight="1" thickTop="1">
      <c r="A12" s="51" t="s">
        <v>33</v>
      </c>
      <c r="B12" s="51"/>
      <c r="C12" s="86">
        <f t="shared" si="0"/>
        <v>343</v>
      </c>
      <c r="D12" s="65">
        <v>159</v>
      </c>
      <c r="E12" s="65">
        <v>178</v>
      </c>
      <c r="F12" s="87" t="s">
        <v>49</v>
      </c>
      <c r="G12" s="65">
        <v>3</v>
      </c>
      <c r="H12" s="65">
        <v>3</v>
      </c>
      <c r="I12" s="102" t="s">
        <v>40</v>
      </c>
    </row>
    <row r="13" spans="1:9" s="1" customFormat="1" ht="16.5" customHeight="1">
      <c r="A13" s="47"/>
      <c r="B13" s="48" t="s">
        <v>8</v>
      </c>
      <c r="C13" s="84">
        <f t="shared" si="0"/>
        <v>80</v>
      </c>
      <c r="D13" s="61">
        <v>50</v>
      </c>
      <c r="E13" s="61">
        <v>28</v>
      </c>
      <c r="F13" s="73" t="s">
        <v>49</v>
      </c>
      <c r="G13" s="61">
        <v>0</v>
      </c>
      <c r="H13" s="61">
        <v>2</v>
      </c>
      <c r="I13" s="73" t="s">
        <v>40</v>
      </c>
    </row>
    <row r="14" spans="1:9" s="1" customFormat="1" ht="16.5" customHeight="1">
      <c r="A14" s="47"/>
      <c r="B14" s="48" t="s">
        <v>36</v>
      </c>
      <c r="C14" s="84">
        <f t="shared" si="0"/>
        <v>49</v>
      </c>
      <c r="D14" s="61">
        <v>17</v>
      </c>
      <c r="E14" s="61">
        <v>30</v>
      </c>
      <c r="F14" s="73" t="s">
        <v>49</v>
      </c>
      <c r="G14" s="61">
        <v>2</v>
      </c>
      <c r="H14" s="61">
        <v>0</v>
      </c>
      <c r="I14" s="73" t="s">
        <v>40</v>
      </c>
    </row>
    <row r="15" spans="1:9" s="1" customFormat="1" ht="16.5" customHeight="1">
      <c r="A15" s="47"/>
      <c r="B15" s="48" t="s">
        <v>37</v>
      </c>
      <c r="C15" s="84">
        <f t="shared" si="0"/>
        <v>3</v>
      </c>
      <c r="D15" s="61">
        <v>2</v>
      </c>
      <c r="E15" s="61">
        <v>1</v>
      </c>
      <c r="F15" s="73" t="s">
        <v>49</v>
      </c>
      <c r="G15" s="61" t="s">
        <v>49</v>
      </c>
      <c r="H15" s="61">
        <v>0</v>
      </c>
      <c r="I15" s="73" t="s">
        <v>40</v>
      </c>
    </row>
    <row r="16" spans="1:9" s="1" customFormat="1" ht="16.5" customHeight="1">
      <c r="A16" s="47"/>
      <c r="B16" s="48" t="s">
        <v>9</v>
      </c>
      <c r="C16" s="84">
        <f t="shared" si="0"/>
        <v>74</v>
      </c>
      <c r="D16" s="61">
        <v>39</v>
      </c>
      <c r="E16" s="61">
        <v>34</v>
      </c>
      <c r="F16" s="73" t="s">
        <v>49</v>
      </c>
      <c r="G16" s="61">
        <v>1</v>
      </c>
      <c r="H16" s="61" t="s">
        <v>49</v>
      </c>
      <c r="I16" s="76" t="s">
        <v>40</v>
      </c>
    </row>
    <row r="17" spans="1:9" s="1" customFormat="1" ht="16.5" customHeight="1">
      <c r="A17" s="47"/>
      <c r="B17" s="48" t="s">
        <v>10</v>
      </c>
      <c r="C17" s="84">
        <f t="shared" si="0"/>
        <v>102</v>
      </c>
      <c r="D17" s="61">
        <v>39</v>
      </c>
      <c r="E17" s="61">
        <v>63</v>
      </c>
      <c r="F17" s="73" t="s">
        <v>49</v>
      </c>
      <c r="G17" s="61">
        <v>0</v>
      </c>
      <c r="H17" s="61">
        <v>0</v>
      </c>
      <c r="I17" s="73" t="s">
        <v>40</v>
      </c>
    </row>
    <row r="18" spans="1:9" s="1" customFormat="1" ht="16.5" customHeight="1">
      <c r="A18" s="47"/>
      <c r="B18" s="48" t="s">
        <v>11</v>
      </c>
      <c r="C18" s="84">
        <f t="shared" si="0"/>
        <v>25</v>
      </c>
      <c r="D18" s="61">
        <v>8</v>
      </c>
      <c r="E18" s="61">
        <v>17</v>
      </c>
      <c r="F18" s="73" t="s">
        <v>49</v>
      </c>
      <c r="G18" s="61">
        <v>0</v>
      </c>
      <c r="H18" s="61">
        <v>0</v>
      </c>
      <c r="I18" s="73" t="s">
        <v>40</v>
      </c>
    </row>
    <row r="19" spans="1:9" s="1" customFormat="1" ht="16.5" customHeight="1" thickBot="1">
      <c r="A19" s="52"/>
      <c r="B19" s="50" t="s">
        <v>12</v>
      </c>
      <c r="C19" s="88">
        <f t="shared" si="0"/>
        <v>9</v>
      </c>
      <c r="D19" s="60">
        <v>5</v>
      </c>
      <c r="E19" s="60">
        <v>4</v>
      </c>
      <c r="F19" s="89" t="s">
        <v>49</v>
      </c>
      <c r="G19" s="60" t="s">
        <v>49</v>
      </c>
      <c r="H19" s="60" t="s">
        <v>49</v>
      </c>
      <c r="I19" s="92" t="s">
        <v>40</v>
      </c>
    </row>
    <row r="20" spans="1:9" s="1" customFormat="1" ht="16.5" customHeight="1" thickTop="1">
      <c r="A20" s="53" t="s">
        <v>34</v>
      </c>
      <c r="B20" s="54"/>
      <c r="C20" s="90">
        <f t="shared" si="0"/>
        <v>457</v>
      </c>
      <c r="D20" s="64">
        <v>331</v>
      </c>
      <c r="E20" s="64">
        <v>119</v>
      </c>
      <c r="F20" s="83" t="s">
        <v>49</v>
      </c>
      <c r="G20" s="64">
        <v>3</v>
      </c>
      <c r="H20" s="64">
        <v>4</v>
      </c>
      <c r="I20" s="64" t="s">
        <v>40</v>
      </c>
    </row>
    <row r="21" spans="1:9" s="1" customFormat="1" ht="16.5" customHeight="1">
      <c r="A21" s="47"/>
      <c r="B21" s="48" t="s">
        <v>19</v>
      </c>
      <c r="C21" s="84">
        <f t="shared" si="0"/>
        <v>179</v>
      </c>
      <c r="D21" s="61">
        <v>160</v>
      </c>
      <c r="E21" s="61">
        <v>17</v>
      </c>
      <c r="F21" s="73" t="s">
        <v>49</v>
      </c>
      <c r="G21" s="61">
        <v>1</v>
      </c>
      <c r="H21" s="61">
        <v>1</v>
      </c>
      <c r="I21" s="76" t="s">
        <v>40</v>
      </c>
    </row>
    <row r="22" spans="1:9" s="1" customFormat="1" ht="16.5" customHeight="1">
      <c r="A22" s="47"/>
      <c r="B22" s="48" t="s">
        <v>20</v>
      </c>
      <c r="C22" s="84">
        <v>43</v>
      </c>
      <c r="D22" s="61">
        <v>32</v>
      </c>
      <c r="E22" s="61">
        <v>10</v>
      </c>
      <c r="F22" s="73" t="s">
        <v>49</v>
      </c>
      <c r="G22" s="61">
        <v>0</v>
      </c>
      <c r="H22" s="61">
        <v>0</v>
      </c>
      <c r="I22" s="73" t="s">
        <v>40</v>
      </c>
    </row>
    <row r="23" spans="1:9" s="1" customFormat="1" ht="16.5" customHeight="1">
      <c r="A23" s="47"/>
      <c r="B23" s="48" t="s">
        <v>22</v>
      </c>
      <c r="C23" s="84">
        <v>83</v>
      </c>
      <c r="D23" s="61">
        <v>43</v>
      </c>
      <c r="E23" s="61">
        <v>38</v>
      </c>
      <c r="F23" s="73" t="s">
        <v>49</v>
      </c>
      <c r="G23" s="61">
        <v>1</v>
      </c>
      <c r="H23" s="61">
        <v>0</v>
      </c>
      <c r="I23" s="73" t="s">
        <v>40</v>
      </c>
    </row>
    <row r="24" spans="1:9" s="1" customFormat="1" ht="16.5" customHeight="1">
      <c r="A24" s="52"/>
      <c r="B24" s="55" t="s">
        <v>21</v>
      </c>
      <c r="C24" s="84">
        <f>SUM(D24:I24)</f>
        <v>91</v>
      </c>
      <c r="D24" s="61">
        <v>48</v>
      </c>
      <c r="E24" s="61">
        <v>40</v>
      </c>
      <c r="F24" s="73" t="s">
        <v>49</v>
      </c>
      <c r="G24" s="61">
        <v>0</v>
      </c>
      <c r="H24" s="61">
        <v>3</v>
      </c>
      <c r="I24" s="73" t="s">
        <v>40</v>
      </c>
    </row>
    <row r="25" spans="1:9" s="1" customFormat="1" ht="16.5" customHeight="1" thickBot="1">
      <c r="A25" s="52"/>
      <c r="B25" s="55" t="s">
        <v>23</v>
      </c>
      <c r="C25" s="85">
        <f>SUM(D25:I25)</f>
        <v>61</v>
      </c>
      <c r="D25" s="62">
        <v>48</v>
      </c>
      <c r="E25" s="62">
        <v>13</v>
      </c>
      <c r="F25" s="70" t="s">
        <v>49</v>
      </c>
      <c r="G25" s="62">
        <v>0</v>
      </c>
      <c r="H25" s="62">
        <v>0</v>
      </c>
      <c r="I25" s="57" t="s">
        <v>40</v>
      </c>
    </row>
    <row r="26" spans="1:9" s="1" customFormat="1" ht="16.5" customHeight="1" thickTop="1">
      <c r="A26" s="53" t="s">
        <v>35</v>
      </c>
      <c r="B26" s="56"/>
      <c r="C26" s="90">
        <v>1291</v>
      </c>
      <c r="D26" s="64">
        <v>822</v>
      </c>
      <c r="E26" s="64">
        <v>451</v>
      </c>
      <c r="F26" s="83" t="s">
        <v>49</v>
      </c>
      <c r="G26" s="64">
        <v>7</v>
      </c>
      <c r="H26" s="64">
        <v>10</v>
      </c>
      <c r="I26" s="64" t="s">
        <v>40</v>
      </c>
    </row>
    <row r="27" spans="1:9" s="1" customFormat="1" ht="16.5" customHeight="1">
      <c r="A27" s="47"/>
      <c r="B27" s="48" t="s">
        <v>24</v>
      </c>
      <c r="C27" s="84">
        <f>SUM(D27:I27)</f>
        <v>434</v>
      </c>
      <c r="D27" s="61">
        <v>224</v>
      </c>
      <c r="E27" s="61">
        <v>207</v>
      </c>
      <c r="F27" s="73" t="s">
        <v>49</v>
      </c>
      <c r="G27" s="61">
        <v>2</v>
      </c>
      <c r="H27" s="61">
        <v>1</v>
      </c>
      <c r="I27" s="73" t="s">
        <v>40</v>
      </c>
    </row>
    <row r="28" spans="1:9" s="1" customFormat="1" ht="16.5" customHeight="1">
      <c r="A28" s="47"/>
      <c r="B28" s="48" t="s">
        <v>26</v>
      </c>
      <c r="C28" s="84">
        <v>254</v>
      </c>
      <c r="D28" s="61">
        <v>143</v>
      </c>
      <c r="E28" s="61">
        <v>109</v>
      </c>
      <c r="F28" s="73" t="s">
        <v>49</v>
      </c>
      <c r="G28" s="61">
        <v>1</v>
      </c>
      <c r="H28" s="61">
        <v>2</v>
      </c>
      <c r="I28" s="73" t="s">
        <v>40</v>
      </c>
    </row>
    <row r="29" spans="1:9" s="1" customFormat="1" ht="16.5" customHeight="1">
      <c r="A29" s="47"/>
      <c r="B29" s="48" t="s">
        <v>25</v>
      </c>
      <c r="C29" s="84">
        <v>589</v>
      </c>
      <c r="D29" s="61">
        <v>439</v>
      </c>
      <c r="E29" s="61">
        <v>128</v>
      </c>
      <c r="F29" s="73" t="s">
        <v>49</v>
      </c>
      <c r="G29" s="61">
        <v>4</v>
      </c>
      <c r="H29" s="61">
        <v>7</v>
      </c>
      <c r="I29" s="73" t="s">
        <v>40</v>
      </c>
    </row>
    <row r="30" spans="1:9" s="1" customFormat="1" ht="16.5" customHeight="1">
      <c r="A30" s="47"/>
      <c r="B30" s="48" t="s">
        <v>27</v>
      </c>
      <c r="C30" s="84">
        <v>12</v>
      </c>
      <c r="D30" s="61">
        <v>7</v>
      </c>
      <c r="E30" s="61">
        <v>4</v>
      </c>
      <c r="F30" s="73" t="s">
        <v>49</v>
      </c>
      <c r="G30" s="61">
        <v>0</v>
      </c>
      <c r="H30" s="61">
        <v>0</v>
      </c>
      <c r="I30" s="76" t="s">
        <v>40</v>
      </c>
    </row>
    <row r="31" spans="1:9" s="1" customFormat="1" ht="16.5" customHeight="1">
      <c r="A31" s="47"/>
      <c r="B31" s="48" t="s">
        <v>28</v>
      </c>
      <c r="C31" s="84">
        <v>7</v>
      </c>
      <c r="D31" s="61">
        <v>5</v>
      </c>
      <c r="E31" s="61">
        <v>1</v>
      </c>
      <c r="F31" s="73" t="s">
        <v>49</v>
      </c>
      <c r="G31" s="61" t="s">
        <v>49</v>
      </c>
      <c r="H31" s="61" t="s">
        <v>49</v>
      </c>
      <c r="I31" s="73" t="s">
        <v>40</v>
      </c>
    </row>
    <row r="32" spans="1:9" s="1" customFormat="1" ht="16.5" customHeight="1">
      <c r="A32" s="47"/>
      <c r="B32" s="48" t="s">
        <v>29</v>
      </c>
      <c r="C32" s="84">
        <v>5</v>
      </c>
      <c r="D32" s="61">
        <v>3</v>
      </c>
      <c r="E32" s="61">
        <v>2</v>
      </c>
      <c r="F32" s="73" t="s">
        <v>49</v>
      </c>
      <c r="G32" s="61">
        <v>1</v>
      </c>
      <c r="H32" s="61" t="s">
        <v>49</v>
      </c>
      <c r="I32" s="73" t="s">
        <v>40</v>
      </c>
    </row>
    <row r="33" spans="1:9" s="1" customFormat="1" ht="16.5" customHeight="1" thickBot="1">
      <c r="A33" s="47"/>
      <c r="B33" s="50" t="s">
        <v>30</v>
      </c>
      <c r="C33" s="85">
        <v>1</v>
      </c>
      <c r="D33" s="62">
        <v>1</v>
      </c>
      <c r="E33" s="60">
        <v>1</v>
      </c>
      <c r="F33" s="70" t="s">
        <v>49</v>
      </c>
      <c r="G33" s="62" t="s">
        <v>49</v>
      </c>
      <c r="H33" s="62" t="s">
        <v>49</v>
      </c>
      <c r="I33" s="70" t="s">
        <v>40</v>
      </c>
    </row>
    <row r="34" spans="1:9" s="1" customFormat="1" ht="16.5" customHeight="1" thickTop="1">
      <c r="A34" s="53" t="s">
        <v>38</v>
      </c>
      <c r="B34" s="56"/>
      <c r="C34" s="90">
        <v>126</v>
      </c>
      <c r="D34" s="64">
        <v>102</v>
      </c>
      <c r="E34" s="64">
        <v>21</v>
      </c>
      <c r="F34" s="83" t="s">
        <v>49</v>
      </c>
      <c r="G34" s="64">
        <v>1</v>
      </c>
      <c r="H34" s="64">
        <v>1</v>
      </c>
      <c r="I34" s="64" t="s">
        <v>40</v>
      </c>
    </row>
    <row r="35" spans="1:9" s="1" customFormat="1" ht="16.5" customHeight="1">
      <c r="A35" s="47"/>
      <c r="B35" s="48" t="s">
        <v>15</v>
      </c>
      <c r="C35" s="84">
        <v>87</v>
      </c>
      <c r="D35" s="61">
        <v>69</v>
      </c>
      <c r="E35" s="61">
        <v>16</v>
      </c>
      <c r="F35" s="73" t="s">
        <v>49</v>
      </c>
      <c r="G35" s="61">
        <v>0</v>
      </c>
      <c r="H35" s="61">
        <v>1</v>
      </c>
      <c r="I35" s="73" t="s">
        <v>40</v>
      </c>
    </row>
    <row r="36" spans="1:9" s="1" customFormat="1" ht="16.5" customHeight="1">
      <c r="A36" s="47"/>
      <c r="B36" s="48" t="s">
        <v>16</v>
      </c>
      <c r="C36" s="61">
        <v>13</v>
      </c>
      <c r="D36" s="61">
        <v>11</v>
      </c>
      <c r="E36" s="61">
        <v>2</v>
      </c>
      <c r="F36" s="73" t="s">
        <v>49</v>
      </c>
      <c r="G36" s="61">
        <v>1</v>
      </c>
      <c r="H36" s="61" t="s">
        <v>49</v>
      </c>
      <c r="I36" s="73" t="s">
        <v>40</v>
      </c>
    </row>
    <row r="37" spans="1:9" s="1" customFormat="1" ht="16.5" customHeight="1">
      <c r="A37" s="47"/>
      <c r="B37" s="48" t="s">
        <v>17</v>
      </c>
      <c r="C37" s="61">
        <v>17</v>
      </c>
      <c r="D37" s="61">
        <v>15</v>
      </c>
      <c r="E37" s="61">
        <v>2</v>
      </c>
      <c r="F37" s="73" t="s">
        <v>49</v>
      </c>
      <c r="G37" s="61" t="s">
        <v>49</v>
      </c>
      <c r="H37" s="61" t="s">
        <v>49</v>
      </c>
      <c r="I37" s="73" t="s">
        <v>40</v>
      </c>
    </row>
    <row r="38" spans="1:9" s="1" customFormat="1" ht="16.5" customHeight="1" thickBot="1">
      <c r="A38" s="49"/>
      <c r="B38" s="50" t="s">
        <v>18</v>
      </c>
      <c r="C38" s="62">
        <v>8</v>
      </c>
      <c r="D38" s="62">
        <v>6</v>
      </c>
      <c r="E38" s="62">
        <v>1</v>
      </c>
      <c r="F38" s="70" t="s">
        <v>49</v>
      </c>
      <c r="G38" s="62">
        <v>0</v>
      </c>
      <c r="H38" s="62">
        <v>0</v>
      </c>
      <c r="I38" s="70" t="s">
        <v>40</v>
      </c>
    </row>
    <row r="39" spans="1:3" s="1" customFormat="1" ht="16.5" customHeight="1" thickTop="1">
      <c r="A39" s="22" t="s">
        <v>39</v>
      </c>
      <c r="B39" s="4"/>
      <c r="C39" s="16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9"/>
      <c r="D43" s="9"/>
      <c r="E43" s="9"/>
      <c r="F43" s="9"/>
      <c r="G43" s="9"/>
      <c r="H43" s="9"/>
      <c r="I43" s="9"/>
      <c r="J43" s="5"/>
    </row>
    <row r="44" spans="3:9" ht="13.5">
      <c r="C44" s="35"/>
      <c r="D44" s="35"/>
      <c r="E44" s="35"/>
      <c r="F44" s="35"/>
      <c r="G44" s="35"/>
      <c r="H44" s="35"/>
      <c r="I44" s="35"/>
    </row>
    <row r="45" spans="3:9" ht="13.5">
      <c r="C45" s="35"/>
      <c r="D45" s="35"/>
      <c r="E45" s="35"/>
      <c r="F45" s="35"/>
      <c r="G45" s="35"/>
      <c r="H45" s="35"/>
      <c r="I45" s="35"/>
    </row>
  </sheetData>
  <sheetProtection/>
  <mergeCells count="13"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7"/>
  <sheetViews>
    <sheetView view="pageBreakPreview" zoomScale="85" zoomScaleSheetLayoutView="85" zoomScalePageLayoutView="0" workbookViewId="0" topLeftCell="A1">
      <selection activeCell="A1" sqref="A1:IV1"/>
    </sheetView>
  </sheetViews>
  <sheetFormatPr defaultColWidth="9.00390625" defaultRowHeight="13.5"/>
  <cols>
    <col min="1" max="1" width="2.625" style="6" customWidth="1"/>
    <col min="2" max="2" width="18.25390625" style="7" customWidth="1"/>
    <col min="3" max="9" width="9.75390625" style="6" customWidth="1"/>
    <col min="10" max="16384" width="9.00390625" style="6" customWidth="1"/>
  </cols>
  <sheetData>
    <row r="1" spans="1:9" ht="19.5" customHeight="1">
      <c r="A1" s="15"/>
      <c r="B1" s="25" t="s">
        <v>48</v>
      </c>
      <c r="C1" s="1"/>
      <c r="D1" s="16"/>
      <c r="E1" s="16"/>
      <c r="F1" s="16"/>
      <c r="G1" s="16"/>
      <c r="H1" s="16"/>
      <c r="I1" s="17" t="s">
        <v>0</v>
      </c>
    </row>
    <row r="2" spans="1:9" ht="16.5" customHeight="1">
      <c r="A2" s="130" t="s">
        <v>41</v>
      </c>
      <c r="B2" s="130"/>
      <c r="C2" s="124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</v>
      </c>
      <c r="I2" s="124" t="s">
        <v>7</v>
      </c>
    </row>
    <row r="3" spans="1:20" ht="16.5" customHeight="1" thickBot="1">
      <c r="A3" s="131"/>
      <c r="B3" s="131"/>
      <c r="C3" s="132"/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  <c r="T3" s="43"/>
    </row>
    <row r="4" spans="1:21" ht="16.5" customHeight="1" thickTop="1">
      <c r="A4" s="126" t="s">
        <v>73</v>
      </c>
      <c r="B4" s="127"/>
      <c r="C4" s="3">
        <v>189649</v>
      </c>
      <c r="D4" s="3">
        <v>114704</v>
      </c>
      <c r="E4" s="3">
        <v>70453</v>
      </c>
      <c r="F4" s="3" t="s">
        <v>40</v>
      </c>
      <c r="G4" s="3">
        <v>672</v>
      </c>
      <c r="H4" s="3">
        <v>3819</v>
      </c>
      <c r="I4" s="3" t="s">
        <v>40</v>
      </c>
      <c r="J4" s="11"/>
      <c r="K4" s="1">
        <v>1</v>
      </c>
      <c r="L4" s="1" t="s">
        <v>13</v>
      </c>
      <c r="M4" s="1">
        <f>SUM(N4:R4)</f>
        <v>27243</v>
      </c>
      <c r="N4" s="1">
        <v>21567</v>
      </c>
      <c r="O4" s="1">
        <v>5316</v>
      </c>
      <c r="P4" s="1" t="s">
        <v>40</v>
      </c>
      <c r="Q4" s="1">
        <v>25</v>
      </c>
      <c r="R4" s="1">
        <v>335</v>
      </c>
      <c r="S4" s="6" t="s">
        <v>40</v>
      </c>
      <c r="T4" s="43">
        <v>27264.109999999993</v>
      </c>
      <c r="U4" s="6">
        <f>ROUND(T4,0)</f>
        <v>27264</v>
      </c>
    </row>
    <row r="5" spans="1:27" s="1" customFormat="1" ht="16.5" customHeight="1">
      <c r="A5" s="126" t="s">
        <v>74</v>
      </c>
      <c r="B5" s="127"/>
      <c r="C5" s="38">
        <v>189604</v>
      </c>
      <c r="D5" s="38">
        <v>114462</v>
      </c>
      <c r="E5" s="38">
        <v>70652</v>
      </c>
      <c r="F5" s="38" t="s">
        <v>40</v>
      </c>
      <c r="G5" s="38">
        <v>672</v>
      </c>
      <c r="H5" s="38">
        <v>3817</v>
      </c>
      <c r="I5" s="3" t="s">
        <v>40</v>
      </c>
      <c r="K5" s="1">
        <v>2</v>
      </c>
      <c r="L5" s="1" t="s">
        <v>14</v>
      </c>
      <c r="M5" s="1">
        <f>SUM(N5:R5)</f>
        <v>32650</v>
      </c>
      <c r="N5" s="1">
        <v>20489</v>
      </c>
      <c r="O5" s="1">
        <v>11093</v>
      </c>
      <c r="P5" s="1" t="s">
        <v>40</v>
      </c>
      <c r="Q5" s="1">
        <v>24</v>
      </c>
      <c r="R5" s="1">
        <v>1044</v>
      </c>
      <c r="S5" s="1" t="s">
        <v>40</v>
      </c>
      <c r="T5" s="43">
        <v>32583.459999999992</v>
      </c>
      <c r="U5" s="6">
        <f>ROUND(T5,0)</f>
        <v>32583</v>
      </c>
      <c r="V5" s="6"/>
      <c r="W5" s="6"/>
      <c r="X5" s="6"/>
      <c r="Y5" s="6"/>
      <c r="Z5" s="6"/>
      <c r="AA5" s="6"/>
    </row>
    <row r="6" spans="1:27" s="1" customFormat="1" ht="16.5" customHeight="1">
      <c r="A6" s="126" t="s">
        <v>75</v>
      </c>
      <c r="B6" s="127"/>
      <c r="C6" s="41">
        <v>189972</v>
      </c>
      <c r="D6" s="12">
        <v>115002</v>
      </c>
      <c r="E6" s="12">
        <v>70477</v>
      </c>
      <c r="F6" s="13" t="s">
        <v>40</v>
      </c>
      <c r="G6" s="12">
        <v>672</v>
      </c>
      <c r="H6" s="12">
        <v>3820</v>
      </c>
      <c r="I6" s="41" t="s">
        <v>40</v>
      </c>
      <c r="K6" s="1">
        <v>3</v>
      </c>
      <c r="L6" s="1" t="s">
        <v>8</v>
      </c>
      <c r="M6" s="1">
        <f aca="true" t="shared" si="0" ref="M6:M28">SUM(N6:R6)</f>
        <v>7232</v>
      </c>
      <c r="N6" s="1">
        <v>4653</v>
      </c>
      <c r="O6" s="1">
        <v>2401</v>
      </c>
      <c r="Q6" s="1">
        <v>26</v>
      </c>
      <c r="R6" s="1">
        <v>152</v>
      </c>
      <c r="T6" s="43"/>
      <c r="U6" s="6">
        <f>ROUND(T6,0)</f>
        <v>0</v>
      </c>
      <c r="V6" s="6"/>
      <c r="W6" s="6"/>
      <c r="X6" s="6"/>
      <c r="Y6" s="6"/>
      <c r="Z6" s="6"/>
      <c r="AA6" s="6"/>
    </row>
    <row r="7" spans="1:27" s="1" customFormat="1" ht="16.5" customHeight="1">
      <c r="A7" s="126" t="s">
        <v>77</v>
      </c>
      <c r="B7" s="127"/>
      <c r="C7" s="41">
        <v>190055</v>
      </c>
      <c r="D7" s="12">
        <v>115052</v>
      </c>
      <c r="E7" s="12">
        <v>70487</v>
      </c>
      <c r="F7" s="13" t="s">
        <v>40</v>
      </c>
      <c r="G7" s="12">
        <v>673</v>
      </c>
      <c r="H7" s="12">
        <v>3843</v>
      </c>
      <c r="I7" s="41" t="s">
        <v>40</v>
      </c>
      <c r="J7" s="29"/>
      <c r="K7" s="1">
        <v>4</v>
      </c>
      <c r="L7" s="1" t="s">
        <v>50</v>
      </c>
      <c r="M7" s="1">
        <f t="shared" si="0"/>
        <v>1342</v>
      </c>
      <c r="N7" s="1">
        <v>432</v>
      </c>
      <c r="O7" s="1">
        <v>842</v>
      </c>
      <c r="Q7" s="1">
        <v>21</v>
      </c>
      <c r="R7" s="1">
        <v>47</v>
      </c>
      <c r="T7" s="43">
        <v>7232.790000000001</v>
      </c>
      <c r="U7" s="6">
        <f>ROUND(T7,0)</f>
        <v>7233</v>
      </c>
      <c r="V7" s="6"/>
      <c r="W7" s="6"/>
      <c r="X7" s="6"/>
      <c r="Y7" s="6"/>
      <c r="Z7" s="6"/>
      <c r="AA7" s="6"/>
    </row>
    <row r="8" spans="1:27" s="1" customFormat="1" ht="16.5" customHeight="1" thickBot="1">
      <c r="A8" s="137" t="s">
        <v>79</v>
      </c>
      <c r="B8" s="138"/>
      <c r="C8" s="103">
        <f>SUM(C9,C12,C20,C26,C34)</f>
        <v>189971</v>
      </c>
      <c r="D8" s="103">
        <v>114961</v>
      </c>
      <c r="E8" s="103">
        <v>70507</v>
      </c>
      <c r="F8" s="104" t="s">
        <v>40</v>
      </c>
      <c r="G8" s="103">
        <v>672</v>
      </c>
      <c r="H8" s="103">
        <f>SUM(H9,H12,H20,H26,H34)</f>
        <v>3832</v>
      </c>
      <c r="I8" s="103" t="s">
        <v>40</v>
      </c>
      <c r="K8" s="1">
        <v>5</v>
      </c>
      <c r="L8" s="1" t="s">
        <v>57</v>
      </c>
      <c r="M8" s="1">
        <f t="shared" si="0"/>
        <v>138</v>
      </c>
      <c r="N8" s="1">
        <v>26</v>
      </c>
      <c r="O8" s="1">
        <v>108</v>
      </c>
      <c r="Q8" s="1">
        <v>0</v>
      </c>
      <c r="R8" s="1">
        <v>4</v>
      </c>
      <c r="T8" s="43">
        <v>1341.9199999999998</v>
      </c>
      <c r="U8" s="6">
        <f aca="true" t="shared" si="1" ref="U8:U32">ROUND(T8,0)</f>
        <v>1342</v>
      </c>
      <c r="V8" s="6"/>
      <c r="W8" s="6"/>
      <c r="X8" s="6"/>
      <c r="Y8" s="6"/>
      <c r="Z8" s="6"/>
      <c r="AA8" s="6"/>
    </row>
    <row r="9" spans="1:27" s="1" customFormat="1" ht="16.5" customHeight="1" thickTop="1">
      <c r="A9" s="45" t="s">
        <v>32</v>
      </c>
      <c r="B9" s="46"/>
      <c r="C9" s="105">
        <v>59890</v>
      </c>
      <c r="D9" s="105">
        <f>SUM(D10:D11)</f>
        <v>42056</v>
      </c>
      <c r="E9" s="105">
        <v>16408</v>
      </c>
      <c r="F9" s="73" t="s">
        <v>40</v>
      </c>
      <c r="G9" s="105">
        <v>48</v>
      </c>
      <c r="H9" s="105">
        <v>1378</v>
      </c>
      <c r="I9" s="106" t="s">
        <v>40</v>
      </c>
      <c r="K9" s="1">
        <v>6</v>
      </c>
      <c r="L9" s="1" t="s">
        <v>9</v>
      </c>
      <c r="M9" s="1">
        <f t="shared" si="0"/>
        <v>2370</v>
      </c>
      <c r="N9" s="1">
        <v>1189</v>
      </c>
      <c r="O9" s="1">
        <v>1108</v>
      </c>
      <c r="Q9" s="1">
        <v>17</v>
      </c>
      <c r="R9" s="1">
        <v>56</v>
      </c>
      <c r="T9" s="43">
        <v>137.82999999999998</v>
      </c>
      <c r="U9" s="6">
        <f t="shared" si="1"/>
        <v>138</v>
      </c>
      <c r="V9" s="6"/>
      <c r="W9" s="6"/>
      <c r="X9" s="6"/>
      <c r="Y9" s="6"/>
      <c r="Z9" s="6"/>
      <c r="AA9" s="6"/>
    </row>
    <row r="10" spans="1:27" s="1" customFormat="1" ht="16.5" customHeight="1">
      <c r="A10" s="47"/>
      <c r="B10" s="48" t="s">
        <v>13</v>
      </c>
      <c r="C10" s="107">
        <v>27242</v>
      </c>
      <c r="D10" s="120">
        <v>21567</v>
      </c>
      <c r="E10" s="120">
        <v>5316</v>
      </c>
      <c r="F10" s="84" t="s">
        <v>49</v>
      </c>
      <c r="G10" s="122">
        <v>25</v>
      </c>
      <c r="H10" s="122">
        <v>335</v>
      </c>
      <c r="I10" s="108" t="s">
        <v>40</v>
      </c>
      <c r="K10" s="1">
        <v>7</v>
      </c>
      <c r="L10" s="1" t="s">
        <v>10</v>
      </c>
      <c r="M10" s="1">
        <f t="shared" si="0"/>
        <v>10364</v>
      </c>
      <c r="N10" s="1">
        <v>3835</v>
      </c>
      <c r="O10" s="1">
        <v>6434</v>
      </c>
      <c r="Q10" s="1">
        <v>35</v>
      </c>
      <c r="R10" s="1">
        <v>60</v>
      </c>
      <c r="T10" s="43">
        <v>2369.6</v>
      </c>
      <c r="U10" s="6">
        <f t="shared" si="1"/>
        <v>2370</v>
      </c>
      <c r="V10" s="6"/>
      <c r="W10" s="6"/>
      <c r="X10" s="6"/>
      <c r="Y10" s="6"/>
      <c r="Z10" s="6"/>
      <c r="AA10" s="6"/>
    </row>
    <row r="11" spans="1:27" s="1" customFormat="1" ht="16.5" customHeight="1" thickBot="1">
      <c r="A11" s="49"/>
      <c r="B11" s="55" t="s">
        <v>14</v>
      </c>
      <c r="C11" s="109">
        <v>32649</v>
      </c>
      <c r="D11" s="121">
        <v>20489</v>
      </c>
      <c r="E11" s="121">
        <v>11093</v>
      </c>
      <c r="F11" s="85" t="s">
        <v>49</v>
      </c>
      <c r="G11" s="123">
        <v>24</v>
      </c>
      <c r="H11" s="121">
        <v>1044</v>
      </c>
      <c r="I11" s="110" t="s">
        <v>40</v>
      </c>
      <c r="K11" s="1">
        <v>8</v>
      </c>
      <c r="L11" s="1" t="s">
        <v>11</v>
      </c>
      <c r="M11" s="1">
        <f t="shared" si="0"/>
        <v>2344</v>
      </c>
      <c r="N11" s="1">
        <v>613</v>
      </c>
      <c r="O11" s="1">
        <v>1664</v>
      </c>
      <c r="Q11" s="1">
        <v>16</v>
      </c>
      <c r="R11" s="1">
        <v>51</v>
      </c>
      <c r="T11" s="43">
        <v>10363.68</v>
      </c>
      <c r="U11" s="6">
        <f t="shared" si="1"/>
        <v>10364</v>
      </c>
      <c r="V11" s="6"/>
      <c r="W11" s="6"/>
      <c r="X11" s="6"/>
      <c r="Y11" s="6"/>
      <c r="Z11" s="6"/>
      <c r="AA11" s="6"/>
    </row>
    <row r="12" spans="1:27" s="1" customFormat="1" ht="16.5" customHeight="1" thickTop="1">
      <c r="A12" s="51" t="s">
        <v>33</v>
      </c>
      <c r="B12" s="91"/>
      <c r="C12" s="111">
        <f>SUM(C13:C19)</f>
        <v>24394</v>
      </c>
      <c r="D12" s="111">
        <f>SUM(D13:D19)</f>
        <v>10860</v>
      </c>
      <c r="E12" s="111">
        <f>SUM(E13:E19)</f>
        <v>13016</v>
      </c>
      <c r="F12" s="73" t="s">
        <v>40</v>
      </c>
      <c r="G12" s="111">
        <f>SUM(G13:G19)</f>
        <v>124</v>
      </c>
      <c r="H12" s="111">
        <v>394</v>
      </c>
      <c r="I12" s="106" t="s">
        <v>40</v>
      </c>
      <c r="K12" s="1">
        <v>9</v>
      </c>
      <c r="L12" s="1" t="s">
        <v>12</v>
      </c>
      <c r="M12" s="1">
        <f t="shared" si="0"/>
        <v>680</v>
      </c>
      <c r="N12" s="1">
        <v>183</v>
      </c>
      <c r="O12" s="1">
        <v>459</v>
      </c>
      <c r="Q12" s="1">
        <v>9</v>
      </c>
      <c r="R12" s="1">
        <v>29</v>
      </c>
      <c r="T12" s="43">
        <v>2344.33</v>
      </c>
      <c r="U12" s="6">
        <f t="shared" si="1"/>
        <v>2344</v>
      </c>
      <c r="V12" s="6"/>
      <c r="W12" s="6"/>
      <c r="X12" s="6"/>
      <c r="Y12" s="6"/>
      <c r="Z12" s="6"/>
      <c r="AA12" s="6"/>
    </row>
    <row r="13" spans="1:27" s="1" customFormat="1" ht="16.5" customHeight="1">
      <c r="A13" s="47"/>
      <c r="B13" s="48" t="s">
        <v>8</v>
      </c>
      <c r="C13" s="112">
        <v>7175</v>
      </c>
      <c r="D13" s="112">
        <v>4595</v>
      </c>
      <c r="E13" s="112">
        <v>2401</v>
      </c>
      <c r="F13" s="84" t="s">
        <v>49</v>
      </c>
      <c r="G13" s="112">
        <v>26</v>
      </c>
      <c r="H13" s="107">
        <v>152</v>
      </c>
      <c r="I13" s="108" t="s">
        <v>40</v>
      </c>
      <c r="K13" s="1">
        <v>10</v>
      </c>
      <c r="L13" s="1" t="s">
        <v>19</v>
      </c>
      <c r="M13" s="1">
        <f t="shared" si="0"/>
        <v>11435</v>
      </c>
      <c r="N13" s="1">
        <v>8994</v>
      </c>
      <c r="O13" s="1">
        <v>2191</v>
      </c>
      <c r="P13" s="1" t="s">
        <v>40</v>
      </c>
      <c r="Q13" s="1">
        <v>75</v>
      </c>
      <c r="R13" s="1">
        <v>175</v>
      </c>
      <c r="S13" s="1" t="s">
        <v>40</v>
      </c>
      <c r="T13" s="43">
        <v>680.61</v>
      </c>
      <c r="U13" s="6">
        <f t="shared" si="1"/>
        <v>681</v>
      </c>
      <c r="V13" s="6"/>
      <c r="W13" s="6"/>
      <c r="X13" s="6"/>
      <c r="Y13" s="6"/>
      <c r="Z13" s="6"/>
      <c r="AA13" s="6"/>
    </row>
    <row r="14" spans="1:27" s="1" customFormat="1" ht="16.5" customHeight="1">
      <c r="A14" s="47"/>
      <c r="B14" s="48" t="s">
        <v>36</v>
      </c>
      <c r="C14" s="112">
        <v>1335</v>
      </c>
      <c r="D14" s="112">
        <v>426</v>
      </c>
      <c r="E14" s="112">
        <v>842</v>
      </c>
      <c r="F14" s="84" t="s">
        <v>49</v>
      </c>
      <c r="G14" s="112">
        <v>21</v>
      </c>
      <c r="H14" s="107">
        <v>47</v>
      </c>
      <c r="I14" s="108" t="s">
        <v>40</v>
      </c>
      <c r="K14" s="1">
        <v>11</v>
      </c>
      <c r="L14" s="1" t="s">
        <v>51</v>
      </c>
      <c r="M14" s="1">
        <f t="shared" si="0"/>
        <v>11255</v>
      </c>
      <c r="N14" s="1">
        <v>5128</v>
      </c>
      <c r="O14" s="1">
        <v>5709</v>
      </c>
      <c r="P14" s="1" t="s">
        <v>40</v>
      </c>
      <c r="Q14" s="1">
        <v>38</v>
      </c>
      <c r="R14" s="1">
        <v>380</v>
      </c>
      <c r="S14" s="1" t="s">
        <v>40</v>
      </c>
      <c r="T14" s="43"/>
      <c r="U14" s="6">
        <f t="shared" si="1"/>
        <v>0</v>
      </c>
      <c r="V14" s="6"/>
      <c r="W14" s="6"/>
      <c r="X14" s="6"/>
      <c r="Y14" s="6"/>
      <c r="Z14" s="6"/>
      <c r="AA14" s="6"/>
    </row>
    <row r="15" spans="1:27" s="1" customFormat="1" ht="16.5" customHeight="1">
      <c r="A15" s="47"/>
      <c r="B15" s="48" t="s">
        <v>37</v>
      </c>
      <c r="C15" s="112">
        <v>138</v>
      </c>
      <c r="D15" s="112">
        <v>26</v>
      </c>
      <c r="E15" s="112">
        <v>108</v>
      </c>
      <c r="F15" s="84" t="s">
        <v>49</v>
      </c>
      <c r="G15" s="112">
        <v>0</v>
      </c>
      <c r="H15" s="107">
        <v>4</v>
      </c>
      <c r="I15" s="108" t="s">
        <v>40</v>
      </c>
      <c r="K15" s="1">
        <v>12</v>
      </c>
      <c r="L15" s="1" t="s">
        <v>53</v>
      </c>
      <c r="M15" s="1">
        <f t="shared" si="0"/>
        <v>7343</v>
      </c>
      <c r="N15" s="1">
        <v>3576</v>
      </c>
      <c r="O15" s="1">
        <v>3638</v>
      </c>
      <c r="P15" s="1" t="s">
        <v>40</v>
      </c>
      <c r="Q15" s="1">
        <v>56</v>
      </c>
      <c r="R15" s="1">
        <v>73</v>
      </c>
      <c r="S15" s="1" t="s">
        <v>40</v>
      </c>
      <c r="T15" s="43">
        <v>11440.320000000003</v>
      </c>
      <c r="U15" s="6">
        <f t="shared" si="1"/>
        <v>11440</v>
      </c>
      <c r="V15" s="6"/>
      <c r="W15" s="6"/>
      <c r="X15" s="6"/>
      <c r="Y15" s="6"/>
      <c r="Z15" s="6"/>
      <c r="AA15" s="6"/>
    </row>
    <row r="16" spans="1:27" s="1" customFormat="1" ht="16.5" customHeight="1">
      <c r="A16" s="47"/>
      <c r="B16" s="48" t="s">
        <v>9</v>
      </c>
      <c r="C16" s="112">
        <v>2370</v>
      </c>
      <c r="D16" s="112">
        <v>1189</v>
      </c>
      <c r="E16" s="112">
        <v>1108</v>
      </c>
      <c r="F16" s="84" t="s">
        <v>49</v>
      </c>
      <c r="G16" s="112">
        <v>17</v>
      </c>
      <c r="H16" s="107">
        <v>56</v>
      </c>
      <c r="I16" s="108" t="s">
        <v>40</v>
      </c>
      <c r="K16" s="1">
        <v>13</v>
      </c>
      <c r="L16" s="1" t="s">
        <v>21</v>
      </c>
      <c r="M16" s="1">
        <f t="shared" si="0"/>
        <v>17102</v>
      </c>
      <c r="N16" s="1">
        <v>6929</v>
      </c>
      <c r="O16" s="1">
        <v>9793</v>
      </c>
      <c r="P16" s="1" t="s">
        <v>40</v>
      </c>
      <c r="Q16" s="1">
        <v>111</v>
      </c>
      <c r="R16" s="1">
        <v>269</v>
      </c>
      <c r="S16" s="1" t="s">
        <v>40</v>
      </c>
      <c r="T16" s="43">
        <v>11263.21</v>
      </c>
      <c r="U16" s="6">
        <f t="shared" si="1"/>
        <v>11263</v>
      </c>
      <c r="V16" s="6"/>
      <c r="W16" s="6"/>
      <c r="X16" s="6"/>
      <c r="Y16" s="6"/>
      <c r="Z16" s="6"/>
      <c r="AA16" s="6"/>
    </row>
    <row r="17" spans="1:27" s="1" customFormat="1" ht="16.5" customHeight="1">
      <c r="A17" s="47"/>
      <c r="B17" s="48" t="s">
        <v>10</v>
      </c>
      <c r="C17" s="112">
        <v>10357</v>
      </c>
      <c r="D17" s="112">
        <v>3828</v>
      </c>
      <c r="E17" s="112">
        <v>6440</v>
      </c>
      <c r="F17" s="84" t="s">
        <v>49</v>
      </c>
      <c r="G17" s="112">
        <v>35</v>
      </c>
      <c r="H17" s="107">
        <v>54</v>
      </c>
      <c r="I17" s="108" t="s">
        <v>40</v>
      </c>
      <c r="K17" s="1">
        <v>14</v>
      </c>
      <c r="L17" s="1" t="s">
        <v>54</v>
      </c>
      <c r="M17" s="1">
        <f t="shared" si="0"/>
        <v>9140</v>
      </c>
      <c r="N17" s="1">
        <v>5863</v>
      </c>
      <c r="O17" s="1">
        <v>3193</v>
      </c>
      <c r="P17" s="1" t="s">
        <v>40</v>
      </c>
      <c r="Q17" s="1">
        <v>42</v>
      </c>
      <c r="R17" s="1">
        <v>42</v>
      </c>
      <c r="S17" s="1" t="s">
        <v>40</v>
      </c>
      <c r="T17" s="43">
        <v>7344.960000000003</v>
      </c>
      <c r="U17" s="6">
        <f t="shared" si="1"/>
        <v>7345</v>
      </c>
      <c r="V17" s="6"/>
      <c r="W17" s="6"/>
      <c r="X17" s="6"/>
      <c r="Y17" s="6"/>
      <c r="Z17" s="6"/>
      <c r="AA17" s="6"/>
    </row>
    <row r="18" spans="1:27" s="1" customFormat="1" ht="16.5" customHeight="1">
      <c r="A18" s="47"/>
      <c r="B18" s="48" t="s">
        <v>11</v>
      </c>
      <c r="C18" s="112">
        <v>2338</v>
      </c>
      <c r="D18" s="112">
        <v>613</v>
      </c>
      <c r="E18" s="112">
        <v>1658</v>
      </c>
      <c r="F18" s="84" t="s">
        <v>49</v>
      </c>
      <c r="G18" s="112">
        <v>16</v>
      </c>
      <c r="H18" s="107">
        <v>51</v>
      </c>
      <c r="I18" s="108" t="s">
        <v>40</v>
      </c>
      <c r="K18" s="1">
        <v>15</v>
      </c>
      <c r="L18" s="1" t="s">
        <v>24</v>
      </c>
      <c r="M18" s="1">
        <f t="shared" si="0"/>
        <v>6153</v>
      </c>
      <c r="N18" s="1">
        <v>3341</v>
      </c>
      <c r="O18" s="1">
        <v>2723</v>
      </c>
      <c r="P18" s="1" t="s">
        <v>40</v>
      </c>
      <c r="Q18" s="1">
        <v>22</v>
      </c>
      <c r="R18" s="1">
        <v>67</v>
      </c>
      <c r="S18" s="1" t="s">
        <v>40</v>
      </c>
      <c r="T18" s="43">
        <v>17057.03</v>
      </c>
      <c r="U18" s="6">
        <f t="shared" si="1"/>
        <v>17057</v>
      </c>
      <c r="V18" s="6"/>
      <c r="W18" s="6"/>
      <c r="X18" s="6"/>
      <c r="Y18" s="6"/>
      <c r="Z18" s="6"/>
      <c r="AA18" s="6"/>
    </row>
    <row r="19" spans="1:27" s="1" customFormat="1" ht="16.5" customHeight="1" thickBot="1">
      <c r="A19" s="52"/>
      <c r="B19" s="50" t="s">
        <v>12</v>
      </c>
      <c r="C19" s="113">
        <v>681</v>
      </c>
      <c r="D19" s="113">
        <v>183</v>
      </c>
      <c r="E19" s="113">
        <v>459</v>
      </c>
      <c r="F19" s="85" t="s">
        <v>49</v>
      </c>
      <c r="G19" s="113">
        <v>9</v>
      </c>
      <c r="H19" s="113">
        <v>29</v>
      </c>
      <c r="I19" s="110" t="s">
        <v>40</v>
      </c>
      <c r="K19" s="1">
        <v>16</v>
      </c>
      <c r="L19" s="1" t="s">
        <v>26</v>
      </c>
      <c r="M19" s="1">
        <f t="shared" si="0"/>
        <v>7576</v>
      </c>
      <c r="N19" s="1">
        <v>3894</v>
      </c>
      <c r="O19" s="1">
        <v>3323</v>
      </c>
      <c r="P19" s="1" t="s">
        <v>40</v>
      </c>
      <c r="Q19" s="1">
        <v>33</v>
      </c>
      <c r="R19" s="1">
        <v>326</v>
      </c>
      <c r="S19" s="1" t="s">
        <v>40</v>
      </c>
      <c r="T19" s="43">
        <v>9138.559999999998</v>
      </c>
      <c r="U19" s="6">
        <f t="shared" si="1"/>
        <v>9139</v>
      </c>
      <c r="V19" s="6"/>
      <c r="W19" s="6"/>
      <c r="X19" s="6"/>
      <c r="Y19" s="6"/>
      <c r="Z19" s="6"/>
      <c r="AA19" s="6"/>
    </row>
    <row r="20" spans="1:27" s="1" customFormat="1" ht="16.5" customHeight="1" thickTop="1">
      <c r="A20" s="53" t="s">
        <v>34</v>
      </c>
      <c r="B20" s="54"/>
      <c r="C20" s="105">
        <f>SUM(C21:C25)</f>
        <v>56276</v>
      </c>
      <c r="D20" s="105">
        <f>SUM(D21:D25)</f>
        <v>30490</v>
      </c>
      <c r="E20" s="105">
        <f>SUM(E21:E25)</f>
        <v>24524</v>
      </c>
      <c r="F20" s="73" t="s">
        <v>40</v>
      </c>
      <c r="G20" s="105">
        <v>323</v>
      </c>
      <c r="H20" s="105">
        <f>SUM(H21:H25)</f>
        <v>939</v>
      </c>
      <c r="I20" s="106" t="s">
        <v>40</v>
      </c>
      <c r="K20" s="1">
        <v>17</v>
      </c>
      <c r="L20" s="1" t="s">
        <v>25</v>
      </c>
      <c r="M20" s="1">
        <f t="shared" si="0"/>
        <v>18889</v>
      </c>
      <c r="N20" s="1">
        <v>12622</v>
      </c>
      <c r="O20" s="1">
        <v>5702</v>
      </c>
      <c r="P20" s="1" t="s">
        <v>40</v>
      </c>
      <c r="Q20" s="1">
        <v>71</v>
      </c>
      <c r="R20" s="1">
        <v>494</v>
      </c>
      <c r="S20" s="1" t="s">
        <v>40</v>
      </c>
      <c r="T20" s="43"/>
      <c r="U20" s="6">
        <f t="shared" si="1"/>
        <v>0</v>
      </c>
      <c r="V20" s="6"/>
      <c r="W20" s="6"/>
      <c r="X20" s="6"/>
      <c r="Y20" s="6"/>
      <c r="Z20" s="6"/>
      <c r="AA20" s="6"/>
    </row>
    <row r="21" spans="1:27" s="1" customFormat="1" ht="16.5" customHeight="1">
      <c r="A21" s="47"/>
      <c r="B21" s="48" t="s">
        <v>19</v>
      </c>
      <c r="C21" s="112">
        <v>11436</v>
      </c>
      <c r="D21" s="112">
        <v>8994</v>
      </c>
      <c r="E21" s="112">
        <v>2191</v>
      </c>
      <c r="F21" s="84" t="s">
        <v>49</v>
      </c>
      <c r="G21" s="112">
        <v>75</v>
      </c>
      <c r="H21" s="107">
        <v>175</v>
      </c>
      <c r="I21" s="108" t="s">
        <v>40</v>
      </c>
      <c r="K21" s="1">
        <v>18</v>
      </c>
      <c r="L21" s="1" t="s">
        <v>27</v>
      </c>
      <c r="M21" s="1">
        <f t="shared" si="0"/>
        <v>524</v>
      </c>
      <c r="N21" s="1">
        <v>159</v>
      </c>
      <c r="O21" s="1">
        <v>346</v>
      </c>
      <c r="P21" s="1" t="s">
        <v>40</v>
      </c>
      <c r="Q21" s="1">
        <v>8</v>
      </c>
      <c r="R21" s="1">
        <v>11</v>
      </c>
      <c r="S21" s="1" t="s">
        <v>40</v>
      </c>
      <c r="T21" s="43">
        <v>6152.07</v>
      </c>
      <c r="U21" s="6">
        <f t="shared" si="1"/>
        <v>6152</v>
      </c>
      <c r="V21" s="6"/>
      <c r="W21" s="6"/>
      <c r="X21" s="6"/>
      <c r="Y21" s="6"/>
      <c r="Z21" s="6"/>
      <c r="AA21" s="6"/>
    </row>
    <row r="22" spans="1:27" s="1" customFormat="1" ht="16.5" customHeight="1">
      <c r="A22" s="47"/>
      <c r="B22" s="48" t="s">
        <v>20</v>
      </c>
      <c r="C22" s="112">
        <v>11255</v>
      </c>
      <c r="D22" s="112">
        <v>5128</v>
      </c>
      <c r="E22" s="112">
        <v>5709</v>
      </c>
      <c r="F22" s="84" t="s">
        <v>49</v>
      </c>
      <c r="G22" s="112">
        <v>38</v>
      </c>
      <c r="H22" s="107">
        <v>380</v>
      </c>
      <c r="I22" s="108" t="s">
        <v>40</v>
      </c>
      <c r="K22" s="1">
        <v>19</v>
      </c>
      <c r="L22" s="1" t="s">
        <v>60</v>
      </c>
      <c r="M22" s="1">
        <f t="shared" si="0"/>
        <v>284</v>
      </c>
      <c r="N22" s="1">
        <v>50</v>
      </c>
      <c r="O22" s="1">
        <v>225</v>
      </c>
      <c r="P22" s="1" t="s">
        <v>40</v>
      </c>
      <c r="Q22" s="1">
        <v>2</v>
      </c>
      <c r="R22" s="1">
        <v>7</v>
      </c>
      <c r="S22" s="1" t="s">
        <v>40</v>
      </c>
      <c r="T22" s="43">
        <v>7603.459999999999</v>
      </c>
      <c r="U22" s="6">
        <f t="shared" si="1"/>
        <v>7603</v>
      </c>
      <c r="V22" s="6"/>
      <c r="W22" s="6"/>
      <c r="X22" s="6"/>
      <c r="Y22" s="6"/>
      <c r="Z22" s="6"/>
      <c r="AA22" s="6"/>
    </row>
    <row r="23" spans="1:27" s="1" customFormat="1" ht="16.5" customHeight="1">
      <c r="A23" s="47"/>
      <c r="B23" s="48" t="s">
        <v>22</v>
      </c>
      <c r="C23" s="112">
        <v>7343</v>
      </c>
      <c r="D23" s="112">
        <v>3576</v>
      </c>
      <c r="E23" s="112">
        <v>3638</v>
      </c>
      <c r="F23" s="84" t="s">
        <v>49</v>
      </c>
      <c r="G23" s="112">
        <v>56</v>
      </c>
      <c r="H23" s="107">
        <v>73</v>
      </c>
      <c r="I23" s="108" t="s">
        <v>40</v>
      </c>
      <c r="K23" s="1">
        <v>20</v>
      </c>
      <c r="L23" s="1" t="s">
        <v>29</v>
      </c>
      <c r="M23" s="1">
        <f t="shared" si="0"/>
        <v>377</v>
      </c>
      <c r="N23" s="1">
        <v>79</v>
      </c>
      <c r="O23" s="1">
        <v>275</v>
      </c>
      <c r="P23" s="1" t="s">
        <v>40</v>
      </c>
      <c r="Q23" s="1">
        <v>7</v>
      </c>
      <c r="R23" s="1">
        <v>16</v>
      </c>
      <c r="S23" s="1" t="s">
        <v>40</v>
      </c>
      <c r="T23" s="43">
        <v>18888.45</v>
      </c>
      <c r="U23" s="6">
        <f t="shared" si="1"/>
        <v>18888</v>
      </c>
      <c r="V23" s="6"/>
      <c r="W23" s="6"/>
      <c r="X23" s="6"/>
      <c r="Y23" s="6"/>
      <c r="Z23" s="6"/>
      <c r="AA23" s="6"/>
    </row>
    <row r="24" spans="1:27" s="1" customFormat="1" ht="16.5" customHeight="1">
      <c r="A24" s="52"/>
      <c r="B24" s="55" t="s">
        <v>21</v>
      </c>
      <c r="C24" s="112">
        <v>17102</v>
      </c>
      <c r="D24" s="112">
        <v>6929</v>
      </c>
      <c r="E24" s="112">
        <v>9793</v>
      </c>
      <c r="F24" s="84" t="s">
        <v>49</v>
      </c>
      <c r="G24" s="112">
        <v>111</v>
      </c>
      <c r="H24" s="107">
        <v>269</v>
      </c>
      <c r="I24" s="108" t="s">
        <v>40</v>
      </c>
      <c r="K24" s="1">
        <v>21</v>
      </c>
      <c r="L24" s="1" t="s">
        <v>30</v>
      </c>
      <c r="M24" s="1">
        <f t="shared" si="0"/>
        <v>206</v>
      </c>
      <c r="N24" s="1">
        <v>109</v>
      </c>
      <c r="O24" s="1">
        <v>93</v>
      </c>
      <c r="P24" s="1" t="s">
        <v>40</v>
      </c>
      <c r="Q24" s="1">
        <v>3</v>
      </c>
      <c r="R24" s="1">
        <v>1</v>
      </c>
      <c r="S24" s="1" t="s">
        <v>40</v>
      </c>
      <c r="T24" s="43">
        <v>524.41</v>
      </c>
      <c r="U24" s="6">
        <f t="shared" si="1"/>
        <v>524</v>
      </c>
      <c r="V24" s="6"/>
      <c r="W24" s="6"/>
      <c r="X24" s="6"/>
      <c r="Y24" s="6"/>
      <c r="Z24" s="6"/>
      <c r="AA24" s="6"/>
    </row>
    <row r="25" spans="1:27" s="1" customFormat="1" ht="16.5" customHeight="1" thickBot="1">
      <c r="A25" s="52"/>
      <c r="B25" s="55" t="s">
        <v>23</v>
      </c>
      <c r="C25" s="113">
        <v>9140</v>
      </c>
      <c r="D25" s="114">
        <v>5863</v>
      </c>
      <c r="E25" s="114">
        <v>3193</v>
      </c>
      <c r="F25" s="85" t="s">
        <v>49</v>
      </c>
      <c r="G25" s="114">
        <v>42</v>
      </c>
      <c r="H25" s="115">
        <v>42</v>
      </c>
      <c r="I25" s="116" t="s">
        <v>40</v>
      </c>
      <c r="K25" s="1">
        <v>22</v>
      </c>
      <c r="L25" s="1" t="s">
        <v>15</v>
      </c>
      <c r="M25" s="1">
        <f t="shared" si="0"/>
        <v>6207</v>
      </c>
      <c r="N25" s="1">
        <v>4859</v>
      </c>
      <c r="O25" s="1">
        <v>1254</v>
      </c>
      <c r="P25" s="1" t="s">
        <v>40</v>
      </c>
      <c r="Q25" s="1">
        <v>9</v>
      </c>
      <c r="R25" s="1">
        <v>85</v>
      </c>
      <c r="S25" s="1" t="s">
        <v>40</v>
      </c>
      <c r="T25" s="43">
        <v>283.95000000000005</v>
      </c>
      <c r="U25" s="6">
        <f t="shared" si="1"/>
        <v>284</v>
      </c>
      <c r="V25" s="6"/>
      <c r="W25" s="6"/>
      <c r="X25" s="6"/>
      <c r="Y25" s="6"/>
      <c r="Z25" s="6"/>
      <c r="AA25" s="6"/>
    </row>
    <row r="26" spans="1:27" s="1" customFormat="1" ht="16.5" customHeight="1" thickTop="1">
      <c r="A26" s="53" t="s">
        <v>35</v>
      </c>
      <c r="B26" s="56"/>
      <c r="C26" s="105">
        <f>SUM(C27:C33)</f>
        <v>34007</v>
      </c>
      <c r="D26" s="105">
        <v>20253</v>
      </c>
      <c r="E26" s="105">
        <v>12686</v>
      </c>
      <c r="F26" s="73" t="s">
        <v>40</v>
      </c>
      <c r="G26" s="105">
        <f>SUM(G27:G33)</f>
        <v>146</v>
      </c>
      <c r="H26" s="105">
        <f>SUM(H27:H33)</f>
        <v>922</v>
      </c>
      <c r="I26" s="117" t="s">
        <v>40</v>
      </c>
      <c r="K26" s="1">
        <v>23</v>
      </c>
      <c r="L26" s="1" t="s">
        <v>52</v>
      </c>
      <c r="M26" s="1">
        <f t="shared" si="0"/>
        <v>2314</v>
      </c>
      <c r="N26" s="1">
        <v>1480</v>
      </c>
      <c r="O26" s="1">
        <v>776</v>
      </c>
      <c r="P26" s="1" t="s">
        <v>40</v>
      </c>
      <c r="Q26" s="1">
        <v>17</v>
      </c>
      <c r="R26" s="1">
        <v>41</v>
      </c>
      <c r="S26" s="1" t="s">
        <v>40</v>
      </c>
      <c r="T26" s="43">
        <v>376.34</v>
      </c>
      <c r="U26" s="6">
        <f t="shared" si="1"/>
        <v>376</v>
      </c>
      <c r="V26" s="6"/>
      <c r="W26" s="6"/>
      <c r="X26" s="6"/>
      <c r="Y26" s="6"/>
      <c r="Z26" s="6"/>
      <c r="AA26" s="6"/>
    </row>
    <row r="27" spans="1:27" s="1" customFormat="1" ht="16.5" customHeight="1">
      <c r="A27" s="47"/>
      <c r="B27" s="48" t="s">
        <v>24</v>
      </c>
      <c r="C27" s="112">
        <v>6152</v>
      </c>
      <c r="D27" s="112">
        <v>3341</v>
      </c>
      <c r="E27" s="112">
        <v>2723</v>
      </c>
      <c r="F27" s="84" t="s">
        <v>49</v>
      </c>
      <c r="G27" s="112">
        <v>22</v>
      </c>
      <c r="H27" s="107">
        <v>67</v>
      </c>
      <c r="I27" s="108" t="s">
        <v>40</v>
      </c>
      <c r="K27" s="1">
        <v>24</v>
      </c>
      <c r="L27" s="1" t="s">
        <v>17</v>
      </c>
      <c r="M27" s="1">
        <f t="shared" si="0"/>
        <v>6456</v>
      </c>
      <c r="N27" s="1">
        <v>4770</v>
      </c>
      <c r="O27" s="1">
        <v>1622</v>
      </c>
      <c r="P27" s="1" t="s">
        <v>40</v>
      </c>
      <c r="Q27" s="1">
        <v>2</v>
      </c>
      <c r="R27" s="1">
        <v>62</v>
      </c>
      <c r="S27" s="1" t="s">
        <v>40</v>
      </c>
      <c r="T27" s="43">
        <v>206.54</v>
      </c>
      <c r="U27" s="6">
        <f t="shared" si="1"/>
        <v>207</v>
      </c>
      <c r="V27" s="6"/>
      <c r="W27" s="6"/>
      <c r="X27" s="6"/>
      <c r="Y27" s="6"/>
      <c r="Z27" s="6"/>
      <c r="AA27" s="6"/>
    </row>
    <row r="28" spans="1:27" s="1" customFormat="1" ht="16.5" customHeight="1">
      <c r="A28" s="47"/>
      <c r="B28" s="48" t="s">
        <v>26</v>
      </c>
      <c r="C28" s="112">
        <v>7576</v>
      </c>
      <c r="D28" s="112">
        <v>3894</v>
      </c>
      <c r="E28" s="112">
        <v>3323</v>
      </c>
      <c r="F28" s="84" t="s">
        <v>49</v>
      </c>
      <c r="G28" s="112">
        <v>33</v>
      </c>
      <c r="H28" s="107">
        <v>326</v>
      </c>
      <c r="I28" s="108" t="s">
        <v>40</v>
      </c>
      <c r="K28" s="1">
        <v>25</v>
      </c>
      <c r="L28" s="1" t="s">
        <v>18</v>
      </c>
      <c r="M28" s="1">
        <f t="shared" si="0"/>
        <v>428</v>
      </c>
      <c r="N28" s="1">
        <v>193</v>
      </c>
      <c r="O28" s="1">
        <v>220</v>
      </c>
      <c r="P28" s="1" t="s">
        <v>40</v>
      </c>
      <c r="Q28" s="1">
        <v>4</v>
      </c>
      <c r="R28" s="1">
        <v>11</v>
      </c>
      <c r="S28" s="1" t="s">
        <v>40</v>
      </c>
      <c r="T28" s="43"/>
      <c r="U28" s="6">
        <f t="shared" si="1"/>
        <v>0</v>
      </c>
      <c r="V28" s="6"/>
      <c r="W28" s="6"/>
      <c r="X28" s="6"/>
      <c r="Y28" s="6"/>
      <c r="Z28" s="6"/>
      <c r="AA28" s="6"/>
    </row>
    <row r="29" spans="1:27" s="1" customFormat="1" ht="16.5" customHeight="1">
      <c r="A29" s="47"/>
      <c r="B29" s="48" t="s">
        <v>25</v>
      </c>
      <c r="C29" s="112">
        <v>18888</v>
      </c>
      <c r="D29" s="112">
        <v>12622</v>
      </c>
      <c r="E29" s="112">
        <v>5702</v>
      </c>
      <c r="F29" s="84" t="s">
        <v>49</v>
      </c>
      <c r="G29" s="112">
        <v>71</v>
      </c>
      <c r="H29" s="107">
        <v>494</v>
      </c>
      <c r="I29" s="108" t="s">
        <v>40</v>
      </c>
      <c r="L29" s="1" t="s">
        <v>65</v>
      </c>
      <c r="M29" s="1">
        <f>SUM(M4:M28)</f>
        <v>190052</v>
      </c>
      <c r="N29" s="1">
        <f>SUM(N4:N28)</f>
        <v>115033</v>
      </c>
      <c r="O29" s="1">
        <f>SUM(O4:O28)</f>
        <v>70508</v>
      </c>
      <c r="Q29" s="1">
        <f>SUM(Q4:Q28)</f>
        <v>673</v>
      </c>
      <c r="R29" s="1">
        <f>SUM(R4:R28)</f>
        <v>3838</v>
      </c>
      <c r="T29" s="43">
        <v>6250.879999999998</v>
      </c>
      <c r="U29" s="6">
        <f t="shared" si="1"/>
        <v>6251</v>
      </c>
      <c r="V29" s="6"/>
      <c r="W29" s="6"/>
      <c r="X29" s="6"/>
      <c r="Y29" s="6"/>
      <c r="Z29" s="6"/>
      <c r="AA29" s="6"/>
    </row>
    <row r="30" spans="1:27" s="1" customFormat="1" ht="16.5" customHeight="1">
      <c r="A30" s="47"/>
      <c r="B30" s="48" t="s">
        <v>27</v>
      </c>
      <c r="C30" s="112">
        <v>524</v>
      </c>
      <c r="D30" s="112">
        <v>159</v>
      </c>
      <c r="E30" s="112">
        <v>346</v>
      </c>
      <c r="F30" s="84" t="s">
        <v>49</v>
      </c>
      <c r="G30" s="112">
        <v>8</v>
      </c>
      <c r="H30" s="107">
        <v>11</v>
      </c>
      <c r="I30" s="108" t="s">
        <v>40</v>
      </c>
      <c r="T30" s="43">
        <v>2318.91</v>
      </c>
      <c r="U30" s="6">
        <f t="shared" si="1"/>
        <v>2319</v>
      </c>
      <c r="V30" s="6"/>
      <c r="W30" s="6"/>
      <c r="X30" s="6"/>
      <c r="Y30" s="6"/>
      <c r="Z30" s="6"/>
      <c r="AA30" s="6"/>
    </row>
    <row r="31" spans="1:21" s="1" customFormat="1" ht="16.5" customHeight="1">
      <c r="A31" s="47"/>
      <c r="B31" s="48" t="s">
        <v>28</v>
      </c>
      <c r="C31" s="112">
        <v>284</v>
      </c>
      <c r="D31" s="112">
        <v>50</v>
      </c>
      <c r="E31" s="112">
        <v>225</v>
      </c>
      <c r="F31" s="84" t="s">
        <v>49</v>
      </c>
      <c r="G31" s="112">
        <v>2</v>
      </c>
      <c r="H31" s="107">
        <v>7</v>
      </c>
      <c r="I31" s="108" t="s">
        <v>40</v>
      </c>
      <c r="T31" s="1">
        <v>6456.709999999998</v>
      </c>
      <c r="U31" s="6">
        <f t="shared" si="1"/>
        <v>6457</v>
      </c>
    </row>
    <row r="32" spans="1:21" s="1" customFormat="1" ht="16.5" customHeight="1">
      <c r="A32" s="47"/>
      <c r="B32" s="48" t="s">
        <v>29</v>
      </c>
      <c r="C32" s="112">
        <v>376</v>
      </c>
      <c r="D32" s="112">
        <v>79</v>
      </c>
      <c r="E32" s="112">
        <v>275</v>
      </c>
      <c r="F32" s="84" t="s">
        <v>49</v>
      </c>
      <c r="G32" s="112">
        <v>7</v>
      </c>
      <c r="H32" s="107">
        <v>16</v>
      </c>
      <c r="I32" s="108" t="s">
        <v>40</v>
      </c>
      <c r="T32" s="1">
        <v>428.17</v>
      </c>
      <c r="U32" s="6">
        <f t="shared" si="1"/>
        <v>428</v>
      </c>
    </row>
    <row r="33" spans="1:9" s="1" customFormat="1" ht="16.5" customHeight="1" thickBot="1">
      <c r="A33" s="47"/>
      <c r="B33" s="50" t="s">
        <v>30</v>
      </c>
      <c r="C33" s="113">
        <v>207</v>
      </c>
      <c r="D33" s="113">
        <v>109</v>
      </c>
      <c r="E33" s="113">
        <v>93</v>
      </c>
      <c r="F33" s="85" t="s">
        <v>49</v>
      </c>
      <c r="G33" s="113">
        <v>3</v>
      </c>
      <c r="H33" s="113">
        <v>1</v>
      </c>
      <c r="I33" s="110" t="s">
        <v>40</v>
      </c>
    </row>
    <row r="34" spans="1:21" s="1" customFormat="1" ht="16.5" customHeight="1" thickTop="1">
      <c r="A34" s="53" t="s">
        <v>38</v>
      </c>
      <c r="B34" s="69"/>
      <c r="C34" s="105">
        <f>SUM(C35:C38)</f>
        <v>15404</v>
      </c>
      <c r="D34" s="105">
        <f>SUM(D35:D38)</f>
        <v>11302</v>
      </c>
      <c r="E34" s="105">
        <f>SUM(E35:E38)</f>
        <v>3872</v>
      </c>
      <c r="F34" s="73" t="s">
        <v>40</v>
      </c>
      <c r="G34" s="105">
        <f>SUM(G35:G38)</f>
        <v>32</v>
      </c>
      <c r="H34" s="105">
        <v>199</v>
      </c>
      <c r="I34" s="117" t="s">
        <v>40</v>
      </c>
      <c r="T34" s="1">
        <v>190052.30000000002</v>
      </c>
      <c r="U34" s="1">
        <f>SUM(U4:U32)</f>
        <v>190052</v>
      </c>
    </row>
    <row r="35" spans="1:26" s="1" customFormat="1" ht="16.5" customHeight="1">
      <c r="A35" s="47"/>
      <c r="B35" s="48" t="s">
        <v>15</v>
      </c>
      <c r="C35" s="112">
        <v>6207</v>
      </c>
      <c r="D35" s="112">
        <v>4859</v>
      </c>
      <c r="E35" s="112">
        <v>1254</v>
      </c>
      <c r="F35" s="84" t="s">
        <v>49</v>
      </c>
      <c r="G35" s="112">
        <v>9</v>
      </c>
      <c r="H35" s="107">
        <v>85</v>
      </c>
      <c r="I35" s="108" t="s">
        <v>40</v>
      </c>
      <c r="T35" s="6"/>
      <c r="U35" s="6"/>
      <c r="V35" s="6"/>
      <c r="W35" s="6"/>
      <c r="X35" s="6"/>
      <c r="Y35" s="6"/>
      <c r="Z35" s="6"/>
    </row>
    <row r="36" spans="1:26" s="1" customFormat="1" ht="16.5" customHeight="1">
      <c r="A36" s="47"/>
      <c r="B36" s="48" t="s">
        <v>16</v>
      </c>
      <c r="C36" s="112">
        <v>2313</v>
      </c>
      <c r="D36" s="112">
        <v>1480</v>
      </c>
      <c r="E36" s="112">
        <v>776</v>
      </c>
      <c r="F36" s="84" t="s">
        <v>49</v>
      </c>
      <c r="G36" s="112">
        <v>17</v>
      </c>
      <c r="H36" s="107">
        <v>41</v>
      </c>
      <c r="I36" s="108" t="s">
        <v>40</v>
      </c>
      <c r="T36" s="6"/>
      <c r="U36" s="6"/>
      <c r="V36" s="6"/>
      <c r="W36" s="6"/>
      <c r="X36" s="6"/>
      <c r="Y36" s="6"/>
      <c r="Z36" s="6"/>
    </row>
    <row r="37" spans="1:26" s="1" customFormat="1" ht="16.5" customHeight="1">
      <c r="A37" s="47"/>
      <c r="B37" s="48" t="s">
        <v>17</v>
      </c>
      <c r="C37" s="112">
        <v>6456</v>
      </c>
      <c r="D37" s="112">
        <v>4770</v>
      </c>
      <c r="E37" s="112">
        <v>1622</v>
      </c>
      <c r="F37" s="84" t="s">
        <v>49</v>
      </c>
      <c r="G37" s="112">
        <v>2</v>
      </c>
      <c r="H37" s="107">
        <v>62</v>
      </c>
      <c r="I37" s="108" t="s">
        <v>40</v>
      </c>
      <c r="T37" s="6"/>
      <c r="U37" s="6"/>
      <c r="V37" s="6"/>
      <c r="W37" s="6"/>
      <c r="X37" s="6"/>
      <c r="Y37" s="6"/>
      <c r="Z37" s="6"/>
    </row>
    <row r="38" spans="1:26" s="1" customFormat="1" ht="16.5" customHeight="1">
      <c r="A38" s="47"/>
      <c r="B38" s="48" t="s">
        <v>18</v>
      </c>
      <c r="C38" s="113">
        <v>428</v>
      </c>
      <c r="D38" s="113">
        <v>193</v>
      </c>
      <c r="E38" s="113">
        <v>220</v>
      </c>
      <c r="F38" s="84" t="s">
        <v>49</v>
      </c>
      <c r="G38" s="113">
        <v>4</v>
      </c>
      <c r="H38" s="113">
        <v>11</v>
      </c>
      <c r="I38" s="108" t="s">
        <v>40</v>
      </c>
      <c r="T38" s="6"/>
      <c r="U38" s="6"/>
      <c r="V38" s="6"/>
      <c r="W38" s="6"/>
      <c r="X38" s="6"/>
      <c r="Y38" s="6"/>
      <c r="Z38" s="6"/>
    </row>
    <row r="39" spans="1:9" ht="16.5" customHeight="1">
      <c r="A39" s="118"/>
      <c r="B39" s="119"/>
      <c r="C39" s="118"/>
      <c r="D39" s="118"/>
      <c r="E39" s="118"/>
      <c r="F39" s="118"/>
      <c r="G39" s="118"/>
      <c r="H39" s="118"/>
      <c r="I39" s="118"/>
    </row>
    <row r="40" ht="16.5" customHeight="1"/>
    <row r="41" spans="3:10" ht="13.5">
      <c r="C41" s="9">
        <f aca="true" t="shared" si="2" ref="C41:H41">C8+C11+C19+C25+C33</f>
        <v>232648</v>
      </c>
      <c r="D41" s="9">
        <f t="shared" si="2"/>
        <v>141605</v>
      </c>
      <c r="E41" s="9">
        <f t="shared" si="2"/>
        <v>85345</v>
      </c>
      <c r="F41" s="9" t="e">
        <f t="shared" si="2"/>
        <v>#VALUE!</v>
      </c>
      <c r="G41" s="9">
        <f t="shared" si="2"/>
        <v>750</v>
      </c>
      <c r="H41" s="9">
        <f t="shared" si="2"/>
        <v>4948</v>
      </c>
      <c r="I41" s="10"/>
      <c r="J41" s="5"/>
    </row>
    <row r="42" spans="3:8" ht="13.5">
      <c r="C42" s="35">
        <f aca="true" t="shared" si="3" ref="C42:H42">C9+C10+C12+C13+C14+C15+C16+C17+C18+C20+C21+C22+C23+C24+C26+C27+C28+C29+C30+C31+C32+C34+C35+C36+C37</f>
        <v>336838</v>
      </c>
      <c r="D42" s="35">
        <f t="shared" si="3"/>
        <v>203086</v>
      </c>
      <c r="E42" s="35">
        <f t="shared" si="3"/>
        <v>125956</v>
      </c>
      <c r="F42" s="35" t="e">
        <f t="shared" si="3"/>
        <v>#VALUE!</v>
      </c>
      <c r="G42" s="35">
        <f t="shared" si="3"/>
        <v>1264</v>
      </c>
      <c r="H42" s="35">
        <f t="shared" si="3"/>
        <v>6537</v>
      </c>
    </row>
    <row r="43" ht="13.5" customHeight="1">
      <c r="C43" s="35">
        <f>C41-C42</f>
        <v>-104190</v>
      </c>
    </row>
    <row r="44" ht="13.5">
      <c r="B44" s="6"/>
    </row>
    <row r="45" ht="13.5">
      <c r="B45" s="6"/>
    </row>
    <row r="46" ht="13.5">
      <c r="B46" s="6"/>
    </row>
    <row r="47" ht="13.5">
      <c r="B47" s="6"/>
    </row>
    <row r="55" ht="13.5" customHeight="1"/>
    <row r="59" ht="13.5" customHeight="1"/>
    <row r="65" ht="13.5" customHeight="1"/>
    <row r="72" ht="13.5" customHeight="1"/>
    <row r="79" ht="13.5" customHeight="1"/>
    <row r="84" ht="13.5" customHeight="1"/>
  </sheetData>
  <sheetProtection/>
  <mergeCells count="13">
    <mergeCell ref="D2:D3"/>
    <mergeCell ref="E2:E3"/>
    <mergeCell ref="F2:F3"/>
    <mergeCell ref="G2:G3"/>
    <mergeCell ref="A8:B8"/>
    <mergeCell ref="A7:B7"/>
    <mergeCell ref="H2:H3"/>
    <mergeCell ref="I2:I3"/>
    <mergeCell ref="A4:B4"/>
    <mergeCell ref="A5:B5"/>
    <mergeCell ref="A6:B6"/>
    <mergeCell ref="A2:B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2021-11-02T04:54:11Z</cp:lastPrinted>
  <dcterms:created xsi:type="dcterms:W3CDTF">2008-01-22T05:31:03Z</dcterms:created>
  <dcterms:modified xsi:type="dcterms:W3CDTF">2021-11-24T04:44:05Z</dcterms:modified>
  <cp:category/>
  <cp:version/>
  <cp:contentType/>
  <cp:contentStatus/>
</cp:coreProperties>
</file>