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tabRatio="587" activeTab="0"/>
  </bookViews>
  <sheets>
    <sheet name="第1～3表 組合員数" sheetId="1" r:id="rId1"/>
    <sheet name="第4～6表　財務状況" sheetId="2" r:id="rId2"/>
    <sheet name="第7～9表　事業(1)" sheetId="3" r:id="rId3"/>
    <sheet name="第10～11表 事業(2)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1">'第4～6表　財務状況'!$A$1:$N$53</definedName>
  </definedNames>
  <calcPr fullCalcOnLoad="1"/>
</workbook>
</file>

<file path=xl/sharedStrings.xml><?xml version="1.0" encoding="utf-8"?>
<sst xmlns="http://schemas.openxmlformats.org/spreadsheetml/2006/main" count="762" uniqueCount="231">
  <si>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</si>
  <si>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</si>
  <si>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</si>
  <si>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</si>
  <si>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</si>
  <si>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</si>
  <si>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</si>
  <si>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</si>
  <si>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</si>
  <si>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</si>
  <si>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</si>
  <si>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</si>
  <si>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</si>
  <si>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</si>
  <si>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</si>
  <si>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</si>
  <si>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</si>
  <si>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</si>
  <si>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</si>
  <si>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</si>
  <si>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</si>
  <si>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</si>
  <si>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</si>
  <si>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</si>
  <si>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</si>
  <si>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</si>
  <si>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</si>
  <si>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</si>
  <si>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</si>
  <si>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</si>
  <si>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</si>
  <si>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</si>
  <si>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</si>
  <si>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</si>
  <si>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</si>
  <si>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</si>
  <si>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</si>
  <si>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</si>
  <si>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</si>
  <si>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</si>
  <si>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</si>
  <si>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</si>
  <si>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</si>
  <si>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</si>
  <si>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</si>
  <si>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</si>
  <si>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</si>
  <si>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</si>
  <si>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</si>
  <si>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</si>
  <si>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</si>
  <si>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</si>
  <si>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</si>
  <si>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</si>
  <si>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</si>
  <si>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</si>
  <si>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</si>
  <si>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</si>
  <si>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</si>
  <si>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</si>
  <si>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</si>
  <si>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</si>
  <si>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</si>
  <si>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</si>
  <si>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</si>
  <si>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</si>
  <si>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</si>
  <si>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</si>
  <si>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</si>
  <si>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</si>
  <si>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</si>
  <si>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</si>
  <si>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</si>
  <si>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</si>
  <si>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</si>
  <si>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</si>
  <si>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</si>
  <si>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</si>
  <si>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</si>
  <si>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</si>
  <si>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</si>
  <si>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</si>
  <si>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</si>
  <si>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</si>
  <si>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</si>
  <si>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</si>
  <si>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</si>
  <si>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</si>
  <si>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</si>
  <si>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</si>
  <si>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</si>
  <si>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</si>
  <si>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</si>
  <si>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</si>
  <si>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</si>
  <si>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</si>
  <si>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</si>
  <si>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</si>
  <si>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</si>
  <si>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</si>
  <si>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</si>
  <si>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</si>
  <si>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</si>
  <si>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</si>
  <si>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</si>
  <si>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</si>
  <si>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</si>
  <si>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</si>
  <si>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</si>
  <si>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</si>
  <si>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</si>
  <si>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</si>
  <si>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</si>
  <si>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</si>
  <si>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</si>
  <si>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</si>
  <si>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</si>
  <si>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</si>
  <si>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</si>
  <si>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</si>
  <si>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</si>
  <si>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</si>
  <si>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</si>
  <si>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</si>
  <si>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</si>
  <si>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</si>
  <si>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</si>
  <si>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</si>
  <si>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</si>
  <si>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</si>
  <si>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</si>
  <si>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</si>
  <si>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</si>
  <si>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</si>
  <si>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</si>
  <si>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</si>
  <si>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</si>
  <si>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</si>
  <si>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</si>
  <si>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</si>
  <si>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</si>
  <si>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</si>
  <si>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第１表　森林組合設置地区森林面積と森林組合員所有面積　　　　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</si>
  <si>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</si>
  <si>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</si>
  <si>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</si>
  <si>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</si>
  <si>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</si>
  <si>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</si>
  <si>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</si>
  <si>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</si>
  <si>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</si>
  <si>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</si>
  <si>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</si>
  <si>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</si>
  <si>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</si>
  <si>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</si>
  <si>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</si>
  <si>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年3月31日現在</t>
    </r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</si>
  <si>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</si>
  <si>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</si>
  <si>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</si>
  <si>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</si>
  <si>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</si>
  <si>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</si>
  <si>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</si>
  <si>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</si>
  <si>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-</t>
  </si>
  <si>
    <t>-</t>
  </si>
  <si>
    <t>-</t>
  </si>
  <si>
    <t>-</t>
  </si>
  <si>
    <t>１２　森林組合</t>
  </si>
  <si>
    <t>平成17事業年度</t>
  </si>
  <si>
    <t>第5表　森林組合の貸借対照表</t>
  </si>
  <si>
    <t>平成17事業年度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</si>
  <si>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</si>
  <si>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t>第６表　森林組合の損益計算書</t>
  </si>
  <si>
    <t>税引前当期純損益</t>
  </si>
  <si>
    <t>２０～</t>
  </si>
  <si>
    <t>100～</t>
  </si>
  <si>
    <t>150～</t>
  </si>
  <si>
    <t>300～</t>
  </si>
  <si>
    <t>500～</t>
  </si>
  <si>
    <t>-</t>
  </si>
  <si>
    <t>第７表　森林組合雇用労働者数</t>
  </si>
  <si>
    <t>４０～４９歳</t>
  </si>
  <si>
    <t>５０～５９歳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</si>
  <si>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</si>
  <si>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</si>
  <si>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（単位：m</t>
    </r>
    <r>
      <rPr>
        <sz val="11"/>
        <rFont val="ＭＳ Ｐゴシック"/>
        <family val="3"/>
      </rPr>
      <t>3・千円）</t>
    </r>
  </si>
  <si>
    <t>しいたけ</t>
  </si>
  <si>
    <t>その他</t>
  </si>
  <si>
    <t>一般用材</t>
  </si>
  <si>
    <t>パルプその他</t>
  </si>
  <si>
    <t>うち　森林組合連合会への販売高</t>
  </si>
  <si>
    <t>新　　　植</t>
  </si>
  <si>
    <t>保　　　育</t>
  </si>
  <si>
    <t>林　　　道</t>
  </si>
  <si>
    <t>面　　　積</t>
  </si>
  <si>
    <t>金　　　額</t>
  </si>
  <si>
    <t>-</t>
  </si>
  <si>
    <t>平成18事業年度</t>
  </si>
  <si>
    <r>
      <t>平成20</t>
    </r>
    <r>
      <rPr>
        <sz val="11"/>
        <rFont val="ＭＳ Ｐゴシック"/>
        <family val="3"/>
      </rPr>
      <t>年3月31日現在</t>
    </r>
  </si>
  <si>
    <r>
      <t>平成19</t>
    </r>
    <r>
      <rPr>
        <sz val="11"/>
        <rFont val="ＭＳ Ｐゴシック"/>
        <family val="3"/>
      </rPr>
      <t>事業年度</t>
    </r>
  </si>
  <si>
    <r>
      <t>平成20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</si>
  <si>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平成21</t>
    </r>
    <r>
      <rPr>
        <sz val="11"/>
        <rFont val="ＭＳ Ｐゴシック"/>
        <family val="3"/>
      </rPr>
      <t>年3月31日現在</t>
    </r>
  </si>
  <si>
    <t>事務所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</si>
  <si>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</si>
  <si>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</si>
  <si>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</si>
  <si>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</si>
  <si>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</si>
  <si>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平成19事業年度</t>
  </si>
  <si>
    <t>組合数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</si>
  <si>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000万</t>
    </r>
  </si>
  <si>
    <t>－</t>
  </si>
  <si>
    <r>
      <t>平成22</t>
    </r>
    <r>
      <rPr>
        <sz val="11"/>
        <rFont val="ＭＳ Ｐゴシック"/>
        <family val="3"/>
      </rPr>
      <t>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</si>
  <si>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r>
      <t>平成21</t>
    </r>
    <r>
      <rPr>
        <sz val="11"/>
        <rFont val="ＭＳ Ｐゴシック"/>
        <family val="3"/>
      </rPr>
      <t>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</si>
  <si>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r>
      <t>平成22</t>
    </r>
    <r>
      <rPr>
        <sz val="11"/>
        <rFont val="ＭＳ Ｐゴシック"/>
        <family val="3"/>
      </rPr>
      <t>年3月31日現在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</si>
  <si>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事業年度</t>
    </r>
  </si>
  <si>
    <r>
      <t>平成21</t>
    </r>
    <r>
      <rPr>
        <sz val="11"/>
        <rFont val="ＭＳ Ｐゴシック"/>
        <family val="3"/>
      </rPr>
      <t>事業年度</t>
    </r>
  </si>
  <si>
    <r>
      <t>平成20事業年度</t>
    </r>
  </si>
  <si>
    <r>
      <t>平成21</t>
    </r>
    <r>
      <rPr>
        <sz val="11"/>
        <rFont val="ＭＳ Ｐゴシック"/>
        <family val="3"/>
      </rPr>
      <t>事業年度</t>
    </r>
  </si>
  <si>
    <t>平成20事業年度</t>
  </si>
  <si>
    <r>
      <t>平成21</t>
    </r>
    <r>
      <rPr>
        <sz val="11"/>
        <rFont val="ＭＳ Ｐゴシック"/>
        <family val="3"/>
      </rPr>
      <t>事業年度</t>
    </r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</si>
  <si>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</si>
  <si>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</si>
  <si>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平成21</t>
    </r>
    <r>
      <rPr>
        <sz val="11"/>
        <rFont val="ＭＳ Ｐゴシック"/>
        <family val="3"/>
      </rPr>
      <t>事業年度</t>
    </r>
  </si>
  <si>
    <r>
      <t>平成21</t>
    </r>
    <r>
      <rPr>
        <sz val="11"/>
        <rFont val="ＭＳ Ｐゴシック"/>
        <family val="3"/>
      </rPr>
      <t>事業年度</t>
    </r>
  </si>
  <si>
    <t>平成21事業年度</t>
  </si>
  <si>
    <r>
      <t>平成21</t>
    </r>
    <r>
      <rPr>
        <sz val="11"/>
        <rFont val="ＭＳ Ｐゴシック"/>
        <family val="3"/>
      </rPr>
      <t>事業年度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</si>
</sst>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6" xfId="49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5" xfId="49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8" fontId="0" fillId="0" borderId="14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177" fontId="0" fillId="0" borderId="14" xfId="49" applyNumberFormat="1" applyFont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20" xfId="49" applyNumberFormat="1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8" fontId="0" fillId="0" borderId="13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distributed"/>
    </xf>
    <xf numFmtId="0" fontId="0" fillId="0" borderId="26" xfId="0" applyFont="1" applyBorder="1" applyAlignment="1">
      <alignment horizontal="center" vertical="distributed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00390625" style="0" customWidth="1"/>
    <col min="2" max="4" width="9.625" style="0" customWidth="1"/>
    <col min="5" max="6" width="9.625" style="1" customWidth="1"/>
    <col min="7" max="12" width="9.625" style="0" customWidth="1"/>
  </cols>
  <sheetData>
    <row r="1" ht="19.5" customHeight="1">
      <c r="A1" s="193" t="s">
        <v>171</v>
      </c>
    </row>
    <row r="2" ht="19.5" customHeight="1"/>
    <row r="3" ht="19.5" customHeight="1"/>
    <row r="4" spans="1:10" s="94" customFormat="1" ht="30" customHeight="1" thickBot="1">
      <c r="A4" s="220" t="s">
        <v>142</v>
      </c>
      <c r="B4" s="220"/>
      <c r="C4" s="220"/>
      <c r="D4" s="220"/>
      <c r="E4" s="220"/>
      <c r="F4" s="220"/>
      <c r="G4" s="220"/>
      <c r="H4" s="220"/>
      <c r="I4" s="225" t="s">
        <v>152</v>
      </c>
      <c r="J4" s="225"/>
    </row>
    <row r="5" spans="1:10" s="94" customFormat="1" ht="21" customHeight="1">
      <c r="A5" s="210" t="s">
        <v>206</v>
      </c>
      <c r="B5" s="226" t="s">
        <v>11</v>
      </c>
      <c r="C5" s="226"/>
      <c r="D5" s="226"/>
      <c r="E5" s="226"/>
      <c r="F5" s="226"/>
      <c r="G5" s="226" t="s">
        <v>12</v>
      </c>
      <c r="H5" s="226"/>
      <c r="I5" s="226"/>
      <c r="J5" s="227"/>
    </row>
    <row r="6" spans="1:10" s="94" customFormat="1" ht="21" customHeight="1">
      <c r="A6" s="211"/>
      <c r="B6" s="213" t="s">
        <v>0</v>
      </c>
      <c r="C6" s="213" t="s">
        <v>1</v>
      </c>
      <c r="D6" s="231" t="s">
        <v>147</v>
      </c>
      <c r="E6" s="213"/>
      <c r="F6" s="213"/>
      <c r="G6" s="213" t="s">
        <v>146</v>
      </c>
      <c r="H6" s="213"/>
      <c r="I6" s="95" t="s">
        <v>7</v>
      </c>
      <c r="J6" s="108" t="s">
        <v>8</v>
      </c>
    </row>
    <row r="7" spans="1:10" s="94" customFormat="1" ht="21" customHeight="1">
      <c r="A7" s="212"/>
      <c r="B7" s="213"/>
      <c r="C7" s="213"/>
      <c r="D7" s="93" t="s">
        <v>2</v>
      </c>
      <c r="E7" s="93" t="s">
        <v>3</v>
      </c>
      <c r="F7" s="93" t="s">
        <v>4</v>
      </c>
      <c r="G7" s="93" t="s">
        <v>5</v>
      </c>
      <c r="H7" s="93" t="s">
        <v>6</v>
      </c>
      <c r="I7" s="137" t="s">
        <v>156</v>
      </c>
      <c r="J7" s="109" t="s">
        <v>9</v>
      </c>
    </row>
    <row r="8" spans="1:10" s="94" customFormat="1" ht="21" customHeight="1">
      <c r="A8" s="107" t="s">
        <v>157</v>
      </c>
      <c r="B8" s="96">
        <v>343566</v>
      </c>
      <c r="C8" s="96">
        <v>128976</v>
      </c>
      <c r="D8" s="96">
        <v>214590</v>
      </c>
      <c r="E8" s="96">
        <v>194609</v>
      </c>
      <c r="F8" s="96">
        <v>19981</v>
      </c>
      <c r="G8" s="96">
        <v>14</v>
      </c>
      <c r="H8" s="96">
        <v>120846</v>
      </c>
      <c r="I8" s="97">
        <v>56</v>
      </c>
      <c r="J8" s="110">
        <v>8632</v>
      </c>
    </row>
    <row r="9" spans="1:10" s="94" customFormat="1" ht="21" customHeight="1">
      <c r="A9" s="107" t="s">
        <v>158</v>
      </c>
      <c r="B9" s="96">
        <v>349531</v>
      </c>
      <c r="C9" s="96">
        <v>127965</v>
      </c>
      <c r="D9" s="96">
        <v>221566</v>
      </c>
      <c r="E9" s="96">
        <v>201024</v>
      </c>
      <c r="F9" s="96">
        <v>20542</v>
      </c>
      <c r="G9" s="96">
        <v>13</v>
      </c>
      <c r="H9" s="96">
        <v>120298</v>
      </c>
      <c r="I9" s="97">
        <v>54</v>
      </c>
      <c r="J9" s="110">
        <v>9254</v>
      </c>
    </row>
    <row r="10" spans="1:10" s="94" customFormat="1" ht="21" customHeight="1">
      <c r="A10" s="107" t="s">
        <v>202</v>
      </c>
      <c r="B10" s="96">
        <v>343977</v>
      </c>
      <c r="C10" s="96">
        <v>129017</v>
      </c>
      <c r="D10" s="96">
        <v>214960</v>
      </c>
      <c r="E10" s="96">
        <v>195271</v>
      </c>
      <c r="F10" s="96">
        <v>19689</v>
      </c>
      <c r="G10" s="96">
        <v>13</v>
      </c>
      <c r="H10" s="96">
        <v>119141</v>
      </c>
      <c r="I10" s="97">
        <v>55</v>
      </c>
      <c r="J10" s="110">
        <v>9165</v>
      </c>
    </row>
    <row r="11" spans="1:10" s="53" customFormat="1" ht="21" customHeight="1">
      <c r="A11" s="44" t="s">
        <v>205</v>
      </c>
      <c r="B11" s="96">
        <v>346920</v>
      </c>
      <c r="C11" s="96">
        <v>128904</v>
      </c>
      <c r="D11" s="96">
        <v>218016</v>
      </c>
      <c r="E11" s="96">
        <v>198512</v>
      </c>
      <c r="F11" s="96">
        <v>19504</v>
      </c>
      <c r="G11" s="96">
        <v>13</v>
      </c>
      <c r="H11" s="96">
        <v>119608</v>
      </c>
      <c r="I11" s="97">
        <f aca="true" t="shared" si="0" ref="I11:I17">H11/D11*100</f>
        <v>54.86202847497431</v>
      </c>
      <c r="J11" s="110">
        <v>9201</v>
      </c>
    </row>
    <row r="12" spans="1:10" s="53" customFormat="1" ht="21" customHeight="1">
      <c r="A12" s="44" t="s">
        <v>216</v>
      </c>
      <c r="B12" s="103">
        <f>SUM(B13:B17)</f>
        <v>346920</v>
      </c>
      <c r="C12" s="103">
        <f aca="true" t="shared" si="1" ref="C12:J12">SUM(C13:C17)</f>
        <v>128904</v>
      </c>
      <c r="D12" s="103">
        <f t="shared" si="1"/>
        <v>218016</v>
      </c>
      <c r="E12" s="103">
        <f t="shared" si="1"/>
        <v>198512</v>
      </c>
      <c r="F12" s="103">
        <f t="shared" si="1"/>
        <v>19504</v>
      </c>
      <c r="G12" s="103">
        <f t="shared" si="1"/>
        <v>12</v>
      </c>
      <c r="H12" s="103">
        <f t="shared" si="1"/>
        <v>114760</v>
      </c>
      <c r="I12" s="104">
        <f t="shared" si="0"/>
        <v>52.638338470570964</v>
      </c>
      <c r="J12" s="165">
        <f t="shared" si="1"/>
        <v>61102.75</v>
      </c>
    </row>
    <row r="13" spans="1:10" s="100" customFormat="1" ht="21" customHeight="1">
      <c r="A13" s="208" t="s">
        <v>207</v>
      </c>
      <c r="B13" s="98">
        <f>SUM(C13,D13)</f>
        <v>160912</v>
      </c>
      <c r="C13" s="98">
        <v>82298</v>
      </c>
      <c r="D13" s="98">
        <v>78614</v>
      </c>
      <c r="E13" s="98">
        <v>68202</v>
      </c>
      <c r="F13" s="98">
        <f>D13-E13</f>
        <v>10412</v>
      </c>
      <c r="G13" s="98">
        <v>4</v>
      </c>
      <c r="H13" s="98">
        <v>39284</v>
      </c>
      <c r="I13" s="99">
        <f t="shared" si="0"/>
        <v>49.97074312463429</v>
      </c>
      <c r="J13" s="113">
        <f>H13/G13</f>
        <v>9821</v>
      </c>
    </row>
    <row r="14" spans="1:10" s="100" customFormat="1" ht="21" customHeight="1">
      <c r="A14" s="112" t="s">
        <v>208</v>
      </c>
      <c r="B14" s="98">
        <f>SUM(C14,D14)</f>
        <v>25639</v>
      </c>
      <c r="C14" s="98">
        <v>1805</v>
      </c>
      <c r="D14" s="98">
        <v>23834</v>
      </c>
      <c r="E14" s="98">
        <v>22761</v>
      </c>
      <c r="F14" s="98">
        <f>D14-E14</f>
        <v>1073</v>
      </c>
      <c r="G14" s="98">
        <v>2</v>
      </c>
      <c r="H14" s="98">
        <v>13251</v>
      </c>
      <c r="I14" s="99">
        <f t="shared" si="0"/>
        <v>55.597046236468906</v>
      </c>
      <c r="J14" s="113">
        <f>H14/G14</f>
        <v>6625.5</v>
      </c>
    </row>
    <row r="15" spans="1:10" s="100" customFormat="1" ht="21" customHeight="1">
      <c r="A15" s="112" t="s">
        <v>209</v>
      </c>
      <c r="B15" s="98">
        <f>SUM(C15,D15)</f>
        <v>85377</v>
      </c>
      <c r="C15" s="98">
        <v>25220</v>
      </c>
      <c r="D15" s="98">
        <v>60157</v>
      </c>
      <c r="E15" s="98">
        <v>55808</v>
      </c>
      <c r="F15" s="98">
        <f>D15-E15</f>
        <v>4349</v>
      </c>
      <c r="G15" s="98">
        <v>4</v>
      </c>
      <c r="H15" s="98">
        <v>23425</v>
      </c>
      <c r="I15" s="99">
        <f t="shared" si="0"/>
        <v>38.93977425735991</v>
      </c>
      <c r="J15" s="113">
        <f>H15/G15</f>
        <v>5856.25</v>
      </c>
    </row>
    <row r="16" spans="1:10" s="100" customFormat="1" ht="21" customHeight="1">
      <c r="A16" s="112" t="s">
        <v>210</v>
      </c>
      <c r="B16" s="98">
        <f>SUM(C16,D16)</f>
        <v>35637</v>
      </c>
      <c r="C16" s="98">
        <v>1481</v>
      </c>
      <c r="D16" s="98">
        <v>34156</v>
      </c>
      <c r="E16" s="98">
        <v>32856</v>
      </c>
      <c r="F16" s="98">
        <f>D16-E16</f>
        <v>1300</v>
      </c>
      <c r="G16" s="98">
        <v>1</v>
      </c>
      <c r="H16" s="98">
        <v>26136</v>
      </c>
      <c r="I16" s="99">
        <f t="shared" si="0"/>
        <v>76.51949877034781</v>
      </c>
      <c r="J16" s="113">
        <f>H16/G16</f>
        <v>26136</v>
      </c>
    </row>
    <row r="17" spans="1:10" s="100" customFormat="1" ht="21" customHeight="1" thickBot="1">
      <c r="A17" s="114" t="s">
        <v>211</v>
      </c>
      <c r="B17" s="101">
        <f>SUM(C17,D17)</f>
        <v>39355</v>
      </c>
      <c r="C17" s="101">
        <v>18100</v>
      </c>
      <c r="D17" s="101">
        <v>21255</v>
      </c>
      <c r="E17" s="101">
        <v>18885</v>
      </c>
      <c r="F17" s="101">
        <f>D17-E17</f>
        <v>2370</v>
      </c>
      <c r="G17" s="101">
        <v>1</v>
      </c>
      <c r="H17" s="101">
        <v>12664</v>
      </c>
      <c r="I17" s="102">
        <f t="shared" si="0"/>
        <v>59.58127499411903</v>
      </c>
      <c r="J17" s="115">
        <f>H17/G17</f>
        <v>12664</v>
      </c>
    </row>
    <row r="18" spans="9:10" ht="21" customHeight="1">
      <c r="I18" s="85"/>
      <c r="J18" s="55"/>
    </row>
    <row r="19" ht="21" customHeight="1"/>
    <row r="20" ht="21" customHeight="1"/>
    <row r="21" spans="1:12" ht="21" customHeight="1" thickBot="1">
      <c r="A21" s="220" t="s">
        <v>96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4" t="s">
        <v>36</v>
      </c>
      <c r="L21" s="224"/>
    </row>
    <row r="22" spans="1:12" ht="21" customHeight="1">
      <c r="A22" s="210" t="s">
        <v>206</v>
      </c>
      <c r="B22" s="214" t="s">
        <v>0</v>
      </c>
      <c r="C22" s="116"/>
      <c r="D22" s="106"/>
      <c r="E22" s="116"/>
      <c r="F22" s="117"/>
      <c r="G22" s="116"/>
      <c r="H22" s="116"/>
      <c r="I22" s="221" t="s">
        <v>153</v>
      </c>
      <c r="J22" s="222"/>
      <c r="K22" s="223"/>
      <c r="L22" s="228" t="s">
        <v>7</v>
      </c>
    </row>
    <row r="23" spans="1:12" ht="21" customHeight="1">
      <c r="A23" s="211"/>
      <c r="B23" s="215"/>
      <c r="C23" s="118" t="s">
        <v>159</v>
      </c>
      <c r="D23" s="119" t="s">
        <v>159</v>
      </c>
      <c r="E23" s="118" t="s">
        <v>160</v>
      </c>
      <c r="F23" s="120" t="s">
        <v>161</v>
      </c>
      <c r="G23" s="118" t="s">
        <v>162</v>
      </c>
      <c r="H23" s="118" t="s">
        <v>32</v>
      </c>
      <c r="I23" s="219" t="s">
        <v>95</v>
      </c>
      <c r="J23" s="219" t="s">
        <v>34</v>
      </c>
      <c r="K23" s="219" t="s">
        <v>35</v>
      </c>
      <c r="L23" s="229"/>
    </row>
    <row r="24" spans="1:12" ht="21" customHeight="1">
      <c r="A24" s="211"/>
      <c r="B24" s="215"/>
      <c r="C24" s="118" t="s">
        <v>26</v>
      </c>
      <c r="D24" s="119" t="s">
        <v>163</v>
      </c>
      <c r="E24" s="118" t="s">
        <v>163</v>
      </c>
      <c r="F24" s="120" t="s">
        <v>163</v>
      </c>
      <c r="G24" s="118" t="s">
        <v>31</v>
      </c>
      <c r="H24" s="118" t="s">
        <v>33</v>
      </c>
      <c r="I24" s="215"/>
      <c r="J24" s="215"/>
      <c r="K24" s="215"/>
      <c r="L24" s="229"/>
    </row>
    <row r="25" spans="1:12" ht="21" customHeight="1">
      <c r="A25" s="211"/>
      <c r="B25" s="215"/>
      <c r="C25" s="118"/>
      <c r="D25" s="119" t="s">
        <v>164</v>
      </c>
      <c r="E25" s="118" t="s">
        <v>165</v>
      </c>
      <c r="F25" s="120" t="s">
        <v>166</v>
      </c>
      <c r="G25" s="118"/>
      <c r="H25" s="118"/>
      <c r="I25" s="215"/>
      <c r="J25" s="215"/>
      <c r="K25" s="215"/>
      <c r="L25" s="229"/>
    </row>
    <row r="26" spans="1:12" ht="21" customHeight="1">
      <c r="A26" s="212"/>
      <c r="B26" s="216"/>
      <c r="C26" s="121"/>
      <c r="D26" s="122" t="s">
        <v>26</v>
      </c>
      <c r="E26" s="121" t="s">
        <v>26</v>
      </c>
      <c r="F26" s="123" t="s">
        <v>26</v>
      </c>
      <c r="G26" s="121"/>
      <c r="H26" s="121"/>
      <c r="I26" s="216"/>
      <c r="J26" s="216"/>
      <c r="K26" s="216"/>
      <c r="L26" s="230"/>
    </row>
    <row r="27" spans="1:12" ht="21" customHeight="1">
      <c r="A27" s="42" t="s">
        <v>157</v>
      </c>
      <c r="B27" s="124">
        <v>14</v>
      </c>
      <c r="C27" s="124">
        <v>2</v>
      </c>
      <c r="D27" s="124">
        <v>1</v>
      </c>
      <c r="E27" s="124">
        <v>1</v>
      </c>
      <c r="F27" s="124">
        <v>5</v>
      </c>
      <c r="G27" s="124">
        <v>5</v>
      </c>
      <c r="H27" s="125">
        <v>40319</v>
      </c>
      <c r="I27" s="124">
        <v>17687</v>
      </c>
      <c r="J27" s="126">
        <v>16445</v>
      </c>
      <c r="K27" s="125">
        <v>1242</v>
      </c>
      <c r="L27" s="127">
        <v>44</v>
      </c>
    </row>
    <row r="28" spans="1:12" ht="21" customHeight="1">
      <c r="A28" s="42" t="s">
        <v>158</v>
      </c>
      <c r="B28" s="124">
        <v>13</v>
      </c>
      <c r="C28" s="124">
        <v>1</v>
      </c>
      <c r="D28" s="124">
        <v>1</v>
      </c>
      <c r="E28" s="124">
        <v>1</v>
      </c>
      <c r="F28" s="124">
        <v>5</v>
      </c>
      <c r="G28" s="124">
        <v>5</v>
      </c>
      <c r="H28" s="125">
        <v>40319</v>
      </c>
      <c r="I28" s="124">
        <v>17526</v>
      </c>
      <c r="J28" s="126">
        <v>16501</v>
      </c>
      <c r="K28" s="125">
        <v>1025</v>
      </c>
      <c r="L28" s="127">
        <v>43</v>
      </c>
    </row>
    <row r="29" spans="1:12" ht="21" customHeight="1">
      <c r="A29" s="42" t="s">
        <v>202</v>
      </c>
      <c r="B29" s="124">
        <v>13</v>
      </c>
      <c r="C29" s="124">
        <v>1</v>
      </c>
      <c r="D29" s="124">
        <v>1</v>
      </c>
      <c r="E29" s="124">
        <v>1</v>
      </c>
      <c r="F29" s="124">
        <v>5</v>
      </c>
      <c r="G29" s="124">
        <v>5</v>
      </c>
      <c r="H29" s="125">
        <v>40280</v>
      </c>
      <c r="I29" s="124">
        <v>17285</v>
      </c>
      <c r="J29" s="126">
        <v>16301</v>
      </c>
      <c r="K29" s="125">
        <v>984</v>
      </c>
      <c r="L29" s="127">
        <v>43</v>
      </c>
    </row>
    <row r="30" spans="1:12" ht="21" customHeight="1">
      <c r="A30" s="209" t="s">
        <v>217</v>
      </c>
      <c r="B30" s="124">
        <v>13</v>
      </c>
      <c r="C30" s="124">
        <v>1</v>
      </c>
      <c r="D30" s="124">
        <v>2</v>
      </c>
      <c r="E30" s="124">
        <v>0</v>
      </c>
      <c r="F30" s="124">
        <v>5</v>
      </c>
      <c r="G30" s="124">
        <v>5</v>
      </c>
      <c r="H30" s="125">
        <v>41266</v>
      </c>
      <c r="I30" s="124">
        <v>17063</v>
      </c>
      <c r="J30" s="126">
        <v>16084</v>
      </c>
      <c r="K30" s="125">
        <v>979</v>
      </c>
      <c r="L30" s="127">
        <v>41</v>
      </c>
    </row>
    <row r="31" spans="1:12" ht="21" customHeight="1">
      <c r="A31" s="105" t="s">
        <v>218</v>
      </c>
      <c r="B31" s="128">
        <f aca="true" t="shared" si="2" ref="B31:K31">SUM(B32:B36)</f>
        <v>12</v>
      </c>
      <c r="C31" s="128">
        <f t="shared" si="2"/>
        <v>0</v>
      </c>
      <c r="D31" s="128">
        <f t="shared" si="2"/>
        <v>2</v>
      </c>
      <c r="E31" s="128">
        <f t="shared" si="2"/>
        <v>1</v>
      </c>
      <c r="F31" s="128">
        <f t="shared" si="2"/>
        <v>4</v>
      </c>
      <c r="G31" s="128">
        <f t="shared" si="2"/>
        <v>5</v>
      </c>
      <c r="H31" s="128">
        <f t="shared" si="2"/>
        <v>41266</v>
      </c>
      <c r="I31" s="124">
        <f t="shared" si="2"/>
        <v>16810</v>
      </c>
      <c r="J31" s="128">
        <f t="shared" si="2"/>
        <v>15853</v>
      </c>
      <c r="K31" s="129">
        <f t="shared" si="2"/>
        <v>957</v>
      </c>
      <c r="L31" s="130">
        <f aca="true" t="shared" si="3" ref="L31:L36">I31/H31*100</f>
        <v>40.73571463190036</v>
      </c>
    </row>
    <row r="32" spans="1:12" ht="21" customHeight="1">
      <c r="A32" s="12" t="s">
        <v>207</v>
      </c>
      <c r="B32" s="131">
        <v>4</v>
      </c>
      <c r="C32" s="132" t="s">
        <v>123</v>
      </c>
      <c r="D32" s="132">
        <v>1</v>
      </c>
      <c r="E32" s="132" t="s">
        <v>167</v>
      </c>
      <c r="F32" s="132" t="s">
        <v>123</v>
      </c>
      <c r="G32" s="132">
        <v>3</v>
      </c>
      <c r="H32" s="125">
        <v>8089</v>
      </c>
      <c r="I32" s="133">
        <f>SUM(J32,K32)</f>
        <v>4360</v>
      </c>
      <c r="J32" s="126">
        <v>4143</v>
      </c>
      <c r="K32" s="124">
        <v>217</v>
      </c>
      <c r="L32" s="134">
        <f t="shared" si="3"/>
        <v>53.90035851155891</v>
      </c>
    </row>
    <row r="33" spans="1:12" ht="21" customHeight="1">
      <c r="A33" s="12" t="s">
        <v>208</v>
      </c>
      <c r="B33" s="131">
        <v>2</v>
      </c>
      <c r="C33" s="73" t="s">
        <v>123</v>
      </c>
      <c r="D33" s="73" t="s">
        <v>123</v>
      </c>
      <c r="E33" s="132">
        <v>1</v>
      </c>
      <c r="F33" s="132">
        <v>1</v>
      </c>
      <c r="G33" s="132" t="s">
        <v>123</v>
      </c>
      <c r="H33" s="125">
        <v>10243</v>
      </c>
      <c r="I33" s="124">
        <f>SUM(J33,K33)</f>
        <v>2222</v>
      </c>
      <c r="J33" s="126">
        <v>2173</v>
      </c>
      <c r="K33" s="124">
        <v>49</v>
      </c>
      <c r="L33" s="134">
        <f t="shared" si="3"/>
        <v>21.69286341892024</v>
      </c>
    </row>
    <row r="34" spans="1:12" ht="21" customHeight="1">
      <c r="A34" s="12" t="s">
        <v>209</v>
      </c>
      <c r="B34" s="131">
        <v>4</v>
      </c>
      <c r="C34" s="132" t="s">
        <v>167</v>
      </c>
      <c r="D34" s="132">
        <v>1</v>
      </c>
      <c r="E34" s="132" t="s">
        <v>167</v>
      </c>
      <c r="F34" s="132">
        <v>3</v>
      </c>
      <c r="G34" s="132" t="s">
        <v>123</v>
      </c>
      <c r="H34" s="125">
        <v>12033</v>
      </c>
      <c r="I34" s="124">
        <f>SUM(J34,K34)</f>
        <v>4746</v>
      </c>
      <c r="J34" s="126">
        <v>4532</v>
      </c>
      <c r="K34" s="124">
        <v>214</v>
      </c>
      <c r="L34" s="127">
        <f t="shared" si="3"/>
        <v>39.44153577661431</v>
      </c>
    </row>
    <row r="35" spans="1:12" ht="21" customHeight="1">
      <c r="A35" s="12" t="s">
        <v>210</v>
      </c>
      <c r="B35" s="131">
        <v>1</v>
      </c>
      <c r="C35" s="132" t="s">
        <v>167</v>
      </c>
      <c r="D35" s="132" t="s">
        <v>167</v>
      </c>
      <c r="E35" s="132" t="s">
        <v>123</v>
      </c>
      <c r="F35" s="132" t="s">
        <v>123</v>
      </c>
      <c r="G35" s="132">
        <v>1</v>
      </c>
      <c r="H35" s="125">
        <v>6390</v>
      </c>
      <c r="I35" s="124">
        <f>SUM(J35,K35)</f>
        <v>2357</v>
      </c>
      <c r="J35" s="126">
        <v>2347</v>
      </c>
      <c r="K35" s="124">
        <v>10</v>
      </c>
      <c r="L35" s="134">
        <f t="shared" si="3"/>
        <v>36.88575899843505</v>
      </c>
    </row>
    <row r="36" spans="1:12" ht="21" customHeight="1" thickBot="1">
      <c r="A36" s="13" t="s">
        <v>211</v>
      </c>
      <c r="B36" s="142">
        <v>1</v>
      </c>
      <c r="C36" s="162" t="s">
        <v>169</v>
      </c>
      <c r="D36" s="162" t="s">
        <v>169</v>
      </c>
      <c r="E36" s="162" t="s">
        <v>169</v>
      </c>
      <c r="F36" s="162" t="s">
        <v>169</v>
      </c>
      <c r="G36" s="142">
        <v>1</v>
      </c>
      <c r="H36" s="184">
        <v>4511</v>
      </c>
      <c r="I36" s="185">
        <f>SUM(J36,K36)</f>
        <v>3125</v>
      </c>
      <c r="J36" s="206">
        <v>2658</v>
      </c>
      <c r="K36" s="185">
        <v>467</v>
      </c>
      <c r="L36" s="207">
        <f t="shared" si="3"/>
        <v>69.27510529816006</v>
      </c>
    </row>
    <row r="37" ht="21" customHeight="1"/>
    <row r="38" ht="21" customHeight="1"/>
    <row r="39" ht="21" customHeight="1"/>
    <row r="40" spans="1:8" ht="21" customHeight="1" thickBot="1">
      <c r="A40" s="220" t="s">
        <v>42</v>
      </c>
      <c r="B40" s="220"/>
      <c r="C40" s="220"/>
      <c r="D40" s="220"/>
      <c r="E40" s="220"/>
      <c r="F40" s="220"/>
      <c r="G40" s="224" t="s">
        <v>143</v>
      </c>
      <c r="H40" s="224"/>
    </row>
    <row r="41" spans="1:9" ht="21" customHeight="1">
      <c r="A41" s="210" t="s">
        <v>206</v>
      </c>
      <c r="B41" s="217" t="s">
        <v>213</v>
      </c>
      <c r="C41" s="221" t="s">
        <v>144</v>
      </c>
      <c r="D41" s="222"/>
      <c r="E41" s="222"/>
      <c r="F41" s="223"/>
      <c r="G41" s="221" t="s">
        <v>43</v>
      </c>
      <c r="H41" s="222"/>
      <c r="I41" s="222"/>
    </row>
    <row r="42" spans="1:9" ht="21" customHeight="1">
      <c r="A42" s="212"/>
      <c r="B42" s="218"/>
      <c r="C42" s="93" t="s">
        <v>0</v>
      </c>
      <c r="D42" s="93" t="s">
        <v>37</v>
      </c>
      <c r="E42" s="93" t="s">
        <v>38</v>
      </c>
      <c r="F42" s="93" t="s">
        <v>39</v>
      </c>
      <c r="G42" s="93" t="s">
        <v>0</v>
      </c>
      <c r="H42" s="93" t="s">
        <v>40</v>
      </c>
      <c r="I42" s="95" t="s">
        <v>41</v>
      </c>
    </row>
    <row r="43" spans="1:9" ht="21" customHeight="1">
      <c r="A43" s="42" t="s">
        <v>157</v>
      </c>
      <c r="B43" s="124">
        <v>14</v>
      </c>
      <c r="C43" s="124">
        <v>220</v>
      </c>
      <c r="D43" s="126">
        <v>10</v>
      </c>
      <c r="E43" s="124">
        <v>169</v>
      </c>
      <c r="F43" s="125">
        <v>41</v>
      </c>
      <c r="G43" s="124">
        <v>127</v>
      </c>
      <c r="H43" s="110">
        <v>127</v>
      </c>
      <c r="I43" s="140" t="s">
        <v>170</v>
      </c>
    </row>
    <row r="44" spans="1:9" ht="21" customHeight="1">
      <c r="A44" s="42" t="s">
        <v>158</v>
      </c>
      <c r="B44" s="124">
        <v>13</v>
      </c>
      <c r="C44" s="124">
        <v>214</v>
      </c>
      <c r="D44" s="126">
        <v>10</v>
      </c>
      <c r="E44" s="124">
        <v>165</v>
      </c>
      <c r="F44" s="125">
        <v>39</v>
      </c>
      <c r="G44" s="124">
        <v>128</v>
      </c>
      <c r="H44" s="110">
        <v>128</v>
      </c>
      <c r="I44" s="140" t="s">
        <v>200</v>
      </c>
    </row>
    <row r="45" spans="1:9" ht="21" customHeight="1">
      <c r="A45" s="42" t="s">
        <v>202</v>
      </c>
      <c r="B45" s="124">
        <v>13</v>
      </c>
      <c r="C45" s="124">
        <v>215</v>
      </c>
      <c r="D45" s="126">
        <v>10</v>
      </c>
      <c r="E45" s="124">
        <v>166</v>
      </c>
      <c r="F45" s="125">
        <v>39</v>
      </c>
      <c r="G45" s="124">
        <v>119</v>
      </c>
      <c r="H45" s="110">
        <v>119</v>
      </c>
      <c r="I45" s="140" t="s">
        <v>200</v>
      </c>
    </row>
    <row r="46" spans="1:9" ht="21" customHeight="1">
      <c r="A46" s="209" t="s">
        <v>217</v>
      </c>
      <c r="B46" s="124">
        <v>13</v>
      </c>
      <c r="C46" s="124">
        <v>213</v>
      </c>
      <c r="D46" s="126">
        <v>10</v>
      </c>
      <c r="E46" s="124">
        <v>164</v>
      </c>
      <c r="F46" s="125">
        <v>39</v>
      </c>
      <c r="G46" s="124">
        <v>123</v>
      </c>
      <c r="H46" s="110">
        <v>123</v>
      </c>
      <c r="I46" s="140" t="s">
        <v>200</v>
      </c>
    </row>
    <row r="47" spans="1:9" ht="21" customHeight="1">
      <c r="A47" s="105" t="s">
        <v>218</v>
      </c>
      <c r="B47" s="128">
        <f aca="true" t="shared" si="4" ref="B47:H47">SUM(B48:B52)</f>
        <v>12</v>
      </c>
      <c r="C47" s="128">
        <f t="shared" si="4"/>
        <v>199</v>
      </c>
      <c r="D47" s="128">
        <f t="shared" si="4"/>
        <v>10</v>
      </c>
      <c r="E47" s="128">
        <f t="shared" si="4"/>
        <v>152</v>
      </c>
      <c r="F47" s="128">
        <f t="shared" si="4"/>
        <v>37</v>
      </c>
      <c r="G47" s="128">
        <f t="shared" si="4"/>
        <v>124</v>
      </c>
      <c r="H47" s="129">
        <f t="shared" si="4"/>
        <v>124</v>
      </c>
      <c r="I47" s="156" t="s">
        <v>169</v>
      </c>
    </row>
    <row r="48" spans="1:9" ht="21" customHeight="1">
      <c r="A48" s="12" t="s">
        <v>207</v>
      </c>
      <c r="B48" s="131">
        <v>4</v>
      </c>
      <c r="C48" s="131">
        <f>SUM(D48:F48)</f>
        <v>74</v>
      </c>
      <c r="D48" s="138">
        <v>4</v>
      </c>
      <c r="E48" s="131">
        <v>58</v>
      </c>
      <c r="F48" s="139">
        <v>12</v>
      </c>
      <c r="G48" s="131">
        <f>SUM(H48:I48)</f>
        <v>43</v>
      </c>
      <c r="H48" s="94">
        <v>43</v>
      </c>
      <c r="I48" s="140" t="s">
        <v>123</v>
      </c>
    </row>
    <row r="49" spans="1:9" ht="21" customHeight="1">
      <c r="A49" s="12" t="s">
        <v>208</v>
      </c>
      <c r="B49" s="131">
        <v>2</v>
      </c>
      <c r="C49" s="131">
        <f>SUM(D49:F49)</f>
        <v>28</v>
      </c>
      <c r="D49" s="138">
        <v>1</v>
      </c>
      <c r="E49" s="131">
        <v>20</v>
      </c>
      <c r="F49" s="139">
        <v>7</v>
      </c>
      <c r="G49" s="131">
        <f>SUM(H49:I49)</f>
        <v>13</v>
      </c>
      <c r="H49" s="131">
        <v>13</v>
      </c>
      <c r="I49" s="140" t="s">
        <v>168</v>
      </c>
    </row>
    <row r="50" spans="1:9" ht="21" customHeight="1">
      <c r="A50" s="12" t="s">
        <v>209</v>
      </c>
      <c r="B50" s="131">
        <v>4</v>
      </c>
      <c r="C50" s="131">
        <f>SUM(D50:F50)</f>
        <v>55</v>
      </c>
      <c r="D50" s="141">
        <v>3</v>
      </c>
      <c r="E50" s="131">
        <v>40</v>
      </c>
      <c r="F50" s="139">
        <v>12</v>
      </c>
      <c r="G50" s="131">
        <f>SUM(H50:I50)</f>
        <v>36</v>
      </c>
      <c r="H50" s="94">
        <v>36</v>
      </c>
      <c r="I50" s="140" t="s">
        <v>170</v>
      </c>
    </row>
    <row r="51" spans="1:9" ht="21" customHeight="1">
      <c r="A51" s="12" t="s">
        <v>210</v>
      </c>
      <c r="B51" s="131">
        <v>1</v>
      </c>
      <c r="C51" s="131">
        <f>SUM(D51:F51)</f>
        <v>24</v>
      </c>
      <c r="D51" s="141">
        <v>1</v>
      </c>
      <c r="E51" s="131">
        <v>20</v>
      </c>
      <c r="F51" s="139">
        <v>3</v>
      </c>
      <c r="G51" s="131">
        <f>SUM(H51:I51)</f>
        <v>13</v>
      </c>
      <c r="H51" s="131">
        <v>13</v>
      </c>
      <c r="I51" s="140" t="s">
        <v>170</v>
      </c>
    </row>
    <row r="52" spans="1:9" ht="21" customHeight="1" thickBot="1">
      <c r="A52" s="13" t="s">
        <v>211</v>
      </c>
      <c r="B52" s="142">
        <v>1</v>
      </c>
      <c r="C52" s="142">
        <f>SUM(D52:F52)</f>
        <v>18</v>
      </c>
      <c r="D52" s="143">
        <v>1</v>
      </c>
      <c r="E52" s="142">
        <v>14</v>
      </c>
      <c r="F52" s="144">
        <v>3</v>
      </c>
      <c r="G52" s="142">
        <f>SUM(H52:I52)</f>
        <v>19</v>
      </c>
      <c r="H52" s="145">
        <v>19</v>
      </c>
      <c r="I52" s="146" t="s">
        <v>169</v>
      </c>
    </row>
  </sheetData>
  <sheetProtection/>
  <mergeCells count="24">
    <mergeCell ref="I4:J4"/>
    <mergeCell ref="B5:F5"/>
    <mergeCell ref="G5:J5"/>
    <mergeCell ref="K21:L21"/>
    <mergeCell ref="I22:K22"/>
    <mergeCell ref="L22:L26"/>
    <mergeCell ref="D6:F6"/>
    <mergeCell ref="G6:H6"/>
    <mergeCell ref="A4:H4"/>
    <mergeCell ref="I23:I26"/>
    <mergeCell ref="J23:J26"/>
    <mergeCell ref="K23:K26"/>
    <mergeCell ref="A21:J21"/>
    <mergeCell ref="C41:F41"/>
    <mergeCell ref="G41:I41"/>
    <mergeCell ref="A40:F40"/>
    <mergeCell ref="G40:H40"/>
    <mergeCell ref="A5:A7"/>
    <mergeCell ref="B6:B7"/>
    <mergeCell ref="C6:C7"/>
    <mergeCell ref="A41:A42"/>
    <mergeCell ref="A22:A26"/>
    <mergeCell ref="B22:B26"/>
    <mergeCell ref="B41:B42"/>
  </mergeCells>
  <printOptions/>
  <pageMargins left="0.7874015748031497" right="0.5905511811023623" top="0.7874015748031497" bottom="0.7874015748031497" header="0.5118110236220472" footer="0.5118110236220472"/>
  <pageSetup firstPageNumber="76" useFirstPageNumber="1" horizontalDpi="600" verticalDpi="600" orientation="portrait" paperSize="9" scale="69" r:id="rId1"/>
  <headerFooter alignWithMargins="0">
    <oddFooter>&amp;C&amp;16&amp;P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20" t="s">
        <v>93</v>
      </c>
      <c r="B1" s="220"/>
      <c r="C1" s="220"/>
      <c r="D1" s="220"/>
      <c r="E1" s="220"/>
      <c r="F1" s="220"/>
      <c r="G1" s="8"/>
      <c r="H1" s="8"/>
      <c r="I1" s="269" t="s">
        <v>149</v>
      </c>
      <c r="J1" s="269"/>
      <c r="K1" s="1"/>
      <c r="L1" s="1"/>
    </row>
    <row r="2" spans="1:10" ht="13.5">
      <c r="A2" s="275" t="s">
        <v>10</v>
      </c>
      <c r="B2" s="288" t="s">
        <v>5</v>
      </c>
      <c r="C2" s="218" t="s">
        <v>82</v>
      </c>
      <c r="D2" s="218" t="s">
        <v>89</v>
      </c>
      <c r="E2" s="218"/>
      <c r="F2" s="218"/>
      <c r="G2" s="218" t="s">
        <v>90</v>
      </c>
      <c r="H2" s="218"/>
      <c r="I2" s="218"/>
      <c r="J2" s="218"/>
    </row>
    <row r="3" spans="1:10" ht="13.5" customHeight="1">
      <c r="A3" s="276"/>
      <c r="B3" s="284"/>
      <c r="C3" s="284"/>
      <c r="D3" s="239" t="s">
        <v>83</v>
      </c>
      <c r="E3" s="239" t="s">
        <v>84</v>
      </c>
      <c r="F3" s="239" t="s">
        <v>85</v>
      </c>
      <c r="G3" s="239" t="s">
        <v>86</v>
      </c>
      <c r="H3" s="239" t="s">
        <v>87</v>
      </c>
      <c r="I3" s="239" t="s">
        <v>91</v>
      </c>
      <c r="J3" s="239" t="s">
        <v>88</v>
      </c>
    </row>
    <row r="4" spans="1:10" ht="13.5">
      <c r="A4" s="277"/>
      <c r="B4" s="284"/>
      <c r="C4" s="284"/>
      <c r="D4" s="239"/>
      <c r="E4" s="239"/>
      <c r="F4" s="239"/>
      <c r="G4" s="239"/>
      <c r="H4" s="239"/>
      <c r="I4" s="239"/>
      <c r="J4" s="239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F3:F4"/>
    <mergeCell ref="D2:F2"/>
    <mergeCell ref="G3:G4"/>
    <mergeCell ref="H3:H4"/>
    <mergeCell ref="A1:F1"/>
    <mergeCell ref="I1:J1"/>
    <mergeCell ref="I3:I4"/>
    <mergeCell ref="J3:J4"/>
    <mergeCell ref="G2:J2"/>
    <mergeCell ref="A2:A4"/>
    <mergeCell ref="B2:B4"/>
    <mergeCell ref="C2:C4"/>
    <mergeCell ref="D3:D4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20" t="s">
        <v>97</v>
      </c>
      <c r="B1" s="220"/>
      <c r="C1" s="220"/>
      <c r="D1" s="220"/>
      <c r="E1" s="220"/>
      <c r="F1" s="220"/>
      <c r="G1" s="8"/>
      <c r="H1" s="41" t="s">
        <v>92</v>
      </c>
      <c r="J1" s="40"/>
      <c r="K1" s="1"/>
      <c r="L1" s="1"/>
    </row>
    <row r="2" spans="1:9" ht="19.5" customHeight="1">
      <c r="A2" s="276" t="s">
        <v>10</v>
      </c>
      <c r="B2" s="14"/>
      <c r="C2" s="14"/>
      <c r="D2" s="14"/>
      <c r="E2" s="14"/>
      <c r="F2" s="18"/>
      <c r="G2" s="218" t="s">
        <v>102</v>
      </c>
      <c r="H2" s="256"/>
      <c r="I2" s="14"/>
    </row>
    <row r="3" spans="1:9" ht="19.5" customHeight="1">
      <c r="A3" s="276"/>
      <c r="B3" s="44" t="s">
        <v>150</v>
      </c>
      <c r="C3" s="284" t="s">
        <v>100</v>
      </c>
      <c r="D3" s="284"/>
      <c r="E3" s="284" t="s">
        <v>101</v>
      </c>
      <c r="F3" s="284"/>
      <c r="G3" s="284"/>
      <c r="H3" s="289"/>
      <c r="I3" s="14"/>
    </row>
    <row r="4" spans="1:9" ht="19.5" customHeight="1">
      <c r="A4" s="277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20" t="s">
        <v>108</v>
      </c>
      <c r="B1" s="220"/>
      <c r="C1" s="220"/>
      <c r="D1" s="220"/>
      <c r="E1" s="41" t="s">
        <v>107</v>
      </c>
      <c r="F1" s="48"/>
      <c r="G1" s="14"/>
      <c r="J1" s="40"/>
      <c r="K1" s="1"/>
      <c r="L1" s="1"/>
    </row>
    <row r="2" spans="1:6" ht="13.5">
      <c r="A2" s="275" t="s">
        <v>10</v>
      </c>
      <c r="B2" s="290" t="s">
        <v>106</v>
      </c>
      <c r="C2" s="285"/>
      <c r="D2" s="14"/>
      <c r="E2" s="14"/>
      <c r="F2" s="14"/>
    </row>
    <row r="3" spans="1:6" ht="13.5">
      <c r="A3" s="276"/>
      <c r="B3" s="290"/>
      <c r="C3" s="285"/>
      <c r="D3" s="14"/>
      <c r="E3" s="14"/>
      <c r="F3" s="14"/>
    </row>
    <row r="4" spans="1:6" ht="13.5">
      <c r="A4" s="276"/>
      <c r="B4" s="17"/>
      <c r="C4" s="14"/>
      <c r="D4" s="284" t="s">
        <v>105</v>
      </c>
      <c r="E4" s="289"/>
      <c r="F4" s="14"/>
    </row>
    <row r="5" spans="1:6" ht="13.5">
      <c r="A5" s="277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20" t="s">
        <v>115</v>
      </c>
      <c r="B1" s="220"/>
      <c r="C1" s="220"/>
      <c r="D1" s="220"/>
      <c r="E1" s="41"/>
      <c r="F1" s="50"/>
      <c r="G1" s="41" t="s">
        <v>116</v>
      </c>
      <c r="J1" s="40"/>
      <c r="K1" s="1"/>
      <c r="L1" s="1"/>
    </row>
    <row r="2" spans="1:8" ht="19.5" customHeight="1">
      <c r="A2" s="291" t="s">
        <v>10</v>
      </c>
      <c r="B2" s="284" t="s">
        <v>112</v>
      </c>
      <c r="C2" s="284"/>
      <c r="D2" s="284" t="s">
        <v>113</v>
      </c>
      <c r="E2" s="284"/>
      <c r="F2" s="6" t="s">
        <v>114</v>
      </c>
      <c r="G2" s="289" t="s">
        <v>111</v>
      </c>
      <c r="H2" s="14"/>
    </row>
    <row r="3" spans="1:8" ht="19.5" customHeight="1">
      <c r="A3" s="292"/>
      <c r="B3" s="284" t="s">
        <v>109</v>
      </c>
      <c r="C3" s="284" t="s">
        <v>110</v>
      </c>
      <c r="D3" s="284" t="s">
        <v>109</v>
      </c>
      <c r="E3" s="284" t="s">
        <v>110</v>
      </c>
      <c r="F3" s="284" t="s">
        <v>110</v>
      </c>
      <c r="G3" s="289"/>
      <c r="H3" s="14"/>
    </row>
    <row r="4" spans="1:8" ht="19.5" customHeight="1">
      <c r="A4" s="293"/>
      <c r="B4" s="284"/>
      <c r="C4" s="284"/>
      <c r="D4" s="284"/>
      <c r="E4" s="284"/>
      <c r="F4" s="284"/>
      <c r="G4" s="289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20" t="s">
        <v>122</v>
      </c>
      <c r="B1" s="220"/>
      <c r="C1" s="220"/>
      <c r="D1" s="220"/>
      <c r="E1" s="41"/>
      <c r="F1" s="269" t="s">
        <v>155</v>
      </c>
      <c r="G1" s="269"/>
      <c r="J1" s="40"/>
      <c r="K1" s="1"/>
      <c r="L1" s="1"/>
    </row>
    <row r="2" spans="1:8" ht="19.5" customHeight="1">
      <c r="A2" s="275" t="s">
        <v>10</v>
      </c>
      <c r="B2" s="296" t="s">
        <v>117</v>
      </c>
      <c r="C2" s="296"/>
      <c r="D2" s="296" t="s">
        <v>118</v>
      </c>
      <c r="E2" s="296"/>
      <c r="F2" s="49" t="s">
        <v>119</v>
      </c>
      <c r="G2" s="294" t="s">
        <v>151</v>
      </c>
      <c r="H2" s="14"/>
    </row>
    <row r="3" spans="1:8" ht="19.5" customHeight="1">
      <c r="A3" s="277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295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0.625" style="0" customWidth="1"/>
    <col min="4" max="4" width="9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s="94" customFormat="1" ht="32.25" customHeight="1" thickBot="1">
      <c r="A1" s="234" t="s">
        <v>145</v>
      </c>
      <c r="B1" s="234"/>
      <c r="C1" s="234"/>
      <c r="D1" s="234"/>
      <c r="E1" s="234"/>
      <c r="F1" s="234"/>
      <c r="H1" s="151"/>
      <c r="I1" s="150"/>
      <c r="J1" s="150"/>
      <c r="K1" s="151"/>
      <c r="L1" s="224" t="s">
        <v>154</v>
      </c>
      <c r="M1" s="224"/>
      <c r="N1" s="224"/>
    </row>
    <row r="2" spans="1:14" s="94" customFormat="1" ht="21" customHeight="1">
      <c r="A2" s="152"/>
      <c r="B2" s="236" t="s">
        <v>63</v>
      </c>
      <c r="C2" s="237"/>
      <c r="D2" s="237"/>
      <c r="E2" s="237"/>
      <c r="F2" s="237"/>
      <c r="G2" s="238"/>
      <c r="H2" s="221" t="s">
        <v>62</v>
      </c>
      <c r="I2" s="222"/>
      <c r="J2" s="222"/>
      <c r="K2" s="222"/>
      <c r="L2" s="222"/>
      <c r="M2" s="222"/>
      <c r="N2" s="222"/>
    </row>
    <row r="3" spans="1:14" s="94" customFormat="1" ht="21" customHeight="1">
      <c r="A3" s="235" t="s">
        <v>206</v>
      </c>
      <c r="B3" s="233" t="s">
        <v>44</v>
      </c>
      <c r="C3" s="233" t="s">
        <v>49</v>
      </c>
      <c r="D3" s="233" t="s">
        <v>45</v>
      </c>
      <c r="E3" s="232" t="s">
        <v>46</v>
      </c>
      <c r="F3" s="213" t="s">
        <v>48</v>
      </c>
      <c r="G3" s="213"/>
      <c r="H3" s="147"/>
      <c r="I3" s="147"/>
      <c r="J3" s="147"/>
      <c r="K3" s="147"/>
      <c r="L3" s="147"/>
      <c r="M3" s="147"/>
      <c r="N3" s="108"/>
    </row>
    <row r="4" spans="1:14" s="94" customFormat="1" ht="21" customHeight="1">
      <c r="A4" s="211"/>
      <c r="B4" s="233"/>
      <c r="C4" s="233"/>
      <c r="D4" s="233"/>
      <c r="E4" s="232"/>
      <c r="F4" s="213"/>
      <c r="G4" s="213"/>
      <c r="H4" s="118" t="s">
        <v>50</v>
      </c>
      <c r="I4" s="118" t="s">
        <v>178</v>
      </c>
      <c r="J4" s="118" t="s">
        <v>179</v>
      </c>
      <c r="K4" s="153" t="s">
        <v>180</v>
      </c>
      <c r="L4" s="153" t="s">
        <v>181</v>
      </c>
      <c r="M4" s="153" t="s">
        <v>182</v>
      </c>
      <c r="N4" s="119"/>
    </row>
    <row r="5" spans="1:14" s="94" customFormat="1" ht="21" customHeight="1">
      <c r="A5" s="211"/>
      <c r="B5" s="233"/>
      <c r="C5" s="233"/>
      <c r="D5" s="233"/>
      <c r="E5" s="232"/>
      <c r="F5" s="233" t="s">
        <v>0</v>
      </c>
      <c r="G5" s="233" t="s">
        <v>47</v>
      </c>
      <c r="H5" s="118" t="s">
        <v>26</v>
      </c>
      <c r="I5" s="118" t="s">
        <v>52</v>
      </c>
      <c r="J5" s="118" t="s">
        <v>56</v>
      </c>
      <c r="K5" s="118" t="s">
        <v>57</v>
      </c>
      <c r="L5" s="118" t="s">
        <v>58</v>
      </c>
      <c r="M5" s="118" t="s">
        <v>60</v>
      </c>
      <c r="N5" s="15" t="s">
        <v>214</v>
      </c>
    </row>
    <row r="6" spans="1:14" s="94" customFormat="1" ht="21" customHeight="1">
      <c r="A6" s="211"/>
      <c r="B6" s="233"/>
      <c r="C6" s="233"/>
      <c r="D6" s="233"/>
      <c r="E6" s="232"/>
      <c r="F6" s="233"/>
      <c r="G6" s="233"/>
      <c r="H6" s="118"/>
      <c r="I6" s="118" t="s">
        <v>26</v>
      </c>
      <c r="J6" s="118" t="s">
        <v>26</v>
      </c>
      <c r="K6" s="118" t="s">
        <v>26</v>
      </c>
      <c r="L6" s="118" t="s">
        <v>26</v>
      </c>
      <c r="M6" s="118" t="s">
        <v>26</v>
      </c>
      <c r="N6" s="119" t="s">
        <v>31</v>
      </c>
    </row>
    <row r="7" spans="1:14" s="94" customFormat="1" ht="21" customHeight="1">
      <c r="A7" s="212"/>
      <c r="B7" s="233"/>
      <c r="C7" s="233"/>
      <c r="D7" s="233"/>
      <c r="E7" s="232"/>
      <c r="F7" s="233"/>
      <c r="G7" s="233"/>
      <c r="H7" s="121"/>
      <c r="I7" s="121"/>
      <c r="J7" s="121"/>
      <c r="K7" s="121"/>
      <c r="L7" s="121"/>
      <c r="M7" s="121"/>
      <c r="N7" s="122"/>
    </row>
    <row r="8" spans="1:14" s="94" customFormat="1" ht="21" customHeight="1">
      <c r="A8" s="107" t="s">
        <v>172</v>
      </c>
      <c r="B8" s="140">
        <v>14</v>
      </c>
      <c r="C8" s="96">
        <v>624800</v>
      </c>
      <c r="D8" s="96">
        <v>624800</v>
      </c>
      <c r="E8" s="155">
        <v>100</v>
      </c>
      <c r="F8" s="96">
        <v>44629</v>
      </c>
      <c r="G8" s="96">
        <v>44629</v>
      </c>
      <c r="H8" s="132" t="s">
        <v>123</v>
      </c>
      <c r="I8" s="132" t="s">
        <v>123</v>
      </c>
      <c r="J8" s="132" t="s">
        <v>123</v>
      </c>
      <c r="K8" s="132">
        <v>1</v>
      </c>
      <c r="L8" s="132">
        <v>3</v>
      </c>
      <c r="M8" s="132" t="s">
        <v>123</v>
      </c>
      <c r="N8" s="154">
        <v>10</v>
      </c>
    </row>
    <row r="9" spans="1:14" s="94" customFormat="1" ht="21" customHeight="1">
      <c r="A9" s="107" t="s">
        <v>201</v>
      </c>
      <c r="B9" s="140">
        <v>14</v>
      </c>
      <c r="C9" s="96">
        <v>628587</v>
      </c>
      <c r="D9" s="96">
        <v>628587</v>
      </c>
      <c r="E9" s="155">
        <v>100</v>
      </c>
      <c r="F9" s="96">
        <v>44899</v>
      </c>
      <c r="G9" s="96">
        <v>44899</v>
      </c>
      <c r="H9" s="132" t="s">
        <v>123</v>
      </c>
      <c r="I9" s="132" t="s">
        <v>123</v>
      </c>
      <c r="J9" s="132" t="s">
        <v>123</v>
      </c>
      <c r="K9" s="132">
        <v>1</v>
      </c>
      <c r="L9" s="132">
        <v>3</v>
      </c>
      <c r="M9" s="132" t="s">
        <v>123</v>
      </c>
      <c r="N9" s="154">
        <v>10</v>
      </c>
    </row>
    <row r="10" spans="1:14" s="94" customFormat="1" ht="21" customHeight="1">
      <c r="A10" s="107" t="s">
        <v>212</v>
      </c>
      <c r="B10" s="140">
        <v>13</v>
      </c>
      <c r="C10" s="96">
        <v>630480</v>
      </c>
      <c r="D10" s="96">
        <v>630480</v>
      </c>
      <c r="E10" s="155">
        <v>100</v>
      </c>
      <c r="F10" s="96">
        <v>48498</v>
      </c>
      <c r="G10" s="96">
        <v>48498</v>
      </c>
      <c r="H10" s="132" t="s">
        <v>123</v>
      </c>
      <c r="I10" s="132" t="s">
        <v>123</v>
      </c>
      <c r="J10" s="132" t="s">
        <v>123</v>
      </c>
      <c r="K10" s="132" t="s">
        <v>123</v>
      </c>
      <c r="L10" s="132">
        <v>3</v>
      </c>
      <c r="M10" s="132" t="s">
        <v>123</v>
      </c>
      <c r="N10" s="154">
        <v>10</v>
      </c>
    </row>
    <row r="11" spans="1:14" s="94" customFormat="1" ht="21" customHeight="1">
      <c r="A11" s="44" t="s">
        <v>219</v>
      </c>
      <c r="B11" s="140">
        <v>13</v>
      </c>
      <c r="C11" s="96">
        <v>622472</v>
      </c>
      <c r="D11" s="96">
        <v>622472</v>
      </c>
      <c r="E11" s="155">
        <v>100</v>
      </c>
      <c r="F11" s="96">
        <v>47882</v>
      </c>
      <c r="G11" s="96">
        <v>47882</v>
      </c>
      <c r="H11" s="132" t="s">
        <v>123</v>
      </c>
      <c r="I11" s="132" t="s">
        <v>123</v>
      </c>
      <c r="J11" s="132" t="s">
        <v>123</v>
      </c>
      <c r="K11" s="132" t="s">
        <v>123</v>
      </c>
      <c r="L11" s="132">
        <v>3</v>
      </c>
      <c r="M11" s="132" t="s">
        <v>123</v>
      </c>
      <c r="N11" s="154">
        <v>10</v>
      </c>
    </row>
    <row r="12" spans="1:14" s="94" customFormat="1" ht="21" customHeight="1">
      <c r="A12" s="105" t="s">
        <v>220</v>
      </c>
      <c r="B12" s="156">
        <f>SUM(B13:B17)</f>
        <v>12</v>
      </c>
      <c r="C12" s="103">
        <f>SUM(C13:C17)</f>
        <v>616830</v>
      </c>
      <c r="D12" s="103">
        <f>SUM(D13:D17)</f>
        <v>616830</v>
      </c>
      <c r="E12" s="157">
        <f aca="true" t="shared" si="0" ref="E12:E17">D12/C12*100</f>
        <v>100</v>
      </c>
      <c r="F12" s="103">
        <f aca="true" t="shared" si="1" ref="F12:F17">G12</f>
        <v>51402.5</v>
      </c>
      <c r="G12" s="103">
        <f aca="true" t="shared" si="2" ref="G12:G17">D12/B12</f>
        <v>51402.5</v>
      </c>
      <c r="H12" s="136">
        <f aca="true" t="shared" si="3" ref="H12:N12">SUM(H13:H17)</f>
        <v>0</v>
      </c>
      <c r="I12" s="136">
        <f t="shared" si="3"/>
        <v>0</v>
      </c>
      <c r="J12" s="136">
        <f t="shared" si="3"/>
        <v>0</v>
      </c>
      <c r="K12" s="136">
        <f t="shared" si="3"/>
        <v>0</v>
      </c>
      <c r="L12" s="136">
        <f t="shared" si="3"/>
        <v>2</v>
      </c>
      <c r="M12" s="136">
        <f t="shared" si="3"/>
        <v>0</v>
      </c>
      <c r="N12" s="158">
        <f t="shared" si="3"/>
        <v>10</v>
      </c>
    </row>
    <row r="13" spans="1:14" s="94" customFormat="1" ht="21" customHeight="1">
      <c r="A13" s="12" t="s">
        <v>207</v>
      </c>
      <c r="B13" s="131">
        <v>4</v>
      </c>
      <c r="C13" s="96">
        <f>D13</f>
        <v>206731</v>
      </c>
      <c r="D13" s="96">
        <v>206731</v>
      </c>
      <c r="E13" s="159">
        <f t="shared" si="0"/>
        <v>100</v>
      </c>
      <c r="F13" s="96">
        <f t="shared" si="1"/>
        <v>51682.75</v>
      </c>
      <c r="G13" s="96">
        <f t="shared" si="2"/>
        <v>51682.75</v>
      </c>
      <c r="H13" s="132" t="s">
        <v>183</v>
      </c>
      <c r="I13" s="132" t="s">
        <v>183</v>
      </c>
      <c r="J13" s="132" t="s">
        <v>183</v>
      </c>
      <c r="K13" s="132" t="s">
        <v>183</v>
      </c>
      <c r="L13" s="132">
        <v>1</v>
      </c>
      <c r="M13" s="132" t="s">
        <v>183</v>
      </c>
      <c r="N13" s="154">
        <v>3</v>
      </c>
    </row>
    <row r="14" spans="1:14" s="94" customFormat="1" ht="21" customHeight="1">
      <c r="A14" s="12" t="s">
        <v>208</v>
      </c>
      <c r="B14" s="131">
        <v>2</v>
      </c>
      <c r="C14" s="96">
        <f>D14</f>
        <v>32515</v>
      </c>
      <c r="D14" s="96">
        <v>32515</v>
      </c>
      <c r="E14" s="159">
        <f t="shared" si="0"/>
        <v>100</v>
      </c>
      <c r="F14" s="96">
        <f t="shared" si="1"/>
        <v>16257.5</v>
      </c>
      <c r="G14" s="96">
        <f t="shared" si="2"/>
        <v>16257.5</v>
      </c>
      <c r="H14" s="132" t="s">
        <v>168</v>
      </c>
      <c r="I14" s="132" t="s">
        <v>168</v>
      </c>
      <c r="J14" s="132" t="s">
        <v>168</v>
      </c>
      <c r="K14" s="132" t="s">
        <v>168</v>
      </c>
      <c r="L14" s="132" t="s">
        <v>123</v>
      </c>
      <c r="M14" s="132" t="s">
        <v>168</v>
      </c>
      <c r="N14" s="154">
        <v>2</v>
      </c>
    </row>
    <row r="15" spans="1:14" s="94" customFormat="1" ht="21" customHeight="1">
      <c r="A15" s="12" t="s">
        <v>209</v>
      </c>
      <c r="B15" s="131">
        <v>4</v>
      </c>
      <c r="C15" s="96">
        <f>D15</f>
        <v>190763</v>
      </c>
      <c r="D15" s="96">
        <v>190763</v>
      </c>
      <c r="E15" s="159">
        <f t="shared" si="0"/>
        <v>100</v>
      </c>
      <c r="F15" s="96">
        <f t="shared" si="1"/>
        <v>47690.75</v>
      </c>
      <c r="G15" s="96">
        <f t="shared" si="2"/>
        <v>47690.75</v>
      </c>
      <c r="H15" s="132" t="s">
        <v>183</v>
      </c>
      <c r="I15" s="132" t="s">
        <v>183</v>
      </c>
      <c r="J15" s="132" t="s">
        <v>183</v>
      </c>
      <c r="K15" s="132" t="s">
        <v>183</v>
      </c>
      <c r="L15" s="132">
        <v>1</v>
      </c>
      <c r="M15" s="132" t="s">
        <v>183</v>
      </c>
      <c r="N15" s="154">
        <v>3</v>
      </c>
    </row>
    <row r="16" spans="1:14" s="94" customFormat="1" ht="21" customHeight="1">
      <c r="A16" s="12" t="s">
        <v>210</v>
      </c>
      <c r="B16" s="131">
        <v>1</v>
      </c>
      <c r="C16" s="96">
        <f>D16</f>
        <v>99722</v>
      </c>
      <c r="D16" s="96">
        <v>99722</v>
      </c>
      <c r="E16" s="159">
        <f t="shared" si="0"/>
        <v>100</v>
      </c>
      <c r="F16" s="96">
        <f t="shared" si="1"/>
        <v>99722</v>
      </c>
      <c r="G16" s="96">
        <f t="shared" si="2"/>
        <v>99722</v>
      </c>
      <c r="H16" s="132" t="s">
        <v>168</v>
      </c>
      <c r="I16" s="132" t="s">
        <v>168</v>
      </c>
      <c r="J16" s="132" t="s">
        <v>168</v>
      </c>
      <c r="K16" s="132" t="s">
        <v>168</v>
      </c>
      <c r="L16" s="132" t="s">
        <v>168</v>
      </c>
      <c r="M16" s="132" t="s">
        <v>168</v>
      </c>
      <c r="N16" s="154">
        <v>1</v>
      </c>
    </row>
    <row r="17" spans="1:14" s="94" customFormat="1" ht="21" customHeight="1" thickBot="1">
      <c r="A17" s="13" t="s">
        <v>211</v>
      </c>
      <c r="B17" s="142">
        <v>1</v>
      </c>
      <c r="C17" s="160">
        <f>D17</f>
        <v>87099</v>
      </c>
      <c r="D17" s="160">
        <v>87099</v>
      </c>
      <c r="E17" s="161">
        <f t="shared" si="0"/>
        <v>100</v>
      </c>
      <c r="F17" s="160">
        <f t="shared" si="1"/>
        <v>87099</v>
      </c>
      <c r="G17" s="160">
        <f t="shared" si="2"/>
        <v>87099</v>
      </c>
      <c r="H17" s="162" t="s">
        <v>169</v>
      </c>
      <c r="I17" s="162" t="s">
        <v>169</v>
      </c>
      <c r="J17" s="162" t="s">
        <v>169</v>
      </c>
      <c r="K17" s="162" t="s">
        <v>169</v>
      </c>
      <c r="L17" s="162" t="s">
        <v>169</v>
      </c>
      <c r="M17" s="162" t="s">
        <v>169</v>
      </c>
      <c r="N17" s="148">
        <v>1</v>
      </c>
    </row>
    <row r="18" ht="21" customHeight="1"/>
    <row r="19" ht="21" customHeight="1"/>
    <row r="20" ht="21" customHeight="1"/>
    <row r="21" spans="1:9" ht="30.75" customHeight="1" thickBot="1">
      <c r="A21" s="220" t="s">
        <v>173</v>
      </c>
      <c r="B21" s="220"/>
      <c r="C21" s="220"/>
      <c r="D21" s="220"/>
      <c r="E21" s="220"/>
      <c r="F21" s="220"/>
      <c r="G21" s="145"/>
      <c r="H21" s="224" t="s">
        <v>73</v>
      </c>
      <c r="I21" s="224"/>
    </row>
    <row r="22" spans="1:10" ht="21" customHeight="1">
      <c r="A22" s="243" t="s">
        <v>206</v>
      </c>
      <c r="B22" s="239" t="s">
        <v>5</v>
      </c>
      <c r="C22" s="226" t="s">
        <v>71</v>
      </c>
      <c r="D22" s="226"/>
      <c r="E22" s="226"/>
      <c r="F22" s="226"/>
      <c r="G22" s="226" t="s">
        <v>72</v>
      </c>
      <c r="H22" s="226"/>
      <c r="I22" s="226"/>
      <c r="J22" s="221"/>
    </row>
    <row r="23" spans="1:10" ht="21" customHeight="1">
      <c r="A23" s="244"/>
      <c r="B23" s="233"/>
      <c r="C23" s="213"/>
      <c r="D23" s="213"/>
      <c r="E23" s="213"/>
      <c r="F23" s="213"/>
      <c r="G23" s="213"/>
      <c r="H23" s="213"/>
      <c r="I23" s="213"/>
      <c r="J23" s="246"/>
    </row>
    <row r="24" spans="1:10" ht="21" customHeight="1">
      <c r="A24" s="244"/>
      <c r="B24" s="233"/>
      <c r="C24" s="233" t="s">
        <v>64</v>
      </c>
      <c r="D24" s="233" t="s">
        <v>65</v>
      </c>
      <c r="E24" s="239" t="s">
        <v>66</v>
      </c>
      <c r="F24" s="233" t="s">
        <v>67</v>
      </c>
      <c r="G24" s="233" t="s">
        <v>68</v>
      </c>
      <c r="H24" s="233" t="s">
        <v>69</v>
      </c>
      <c r="I24" s="233" t="s">
        <v>70</v>
      </c>
      <c r="J24" s="242" t="s">
        <v>67</v>
      </c>
    </row>
    <row r="25" spans="1:10" ht="21" customHeight="1">
      <c r="A25" s="244"/>
      <c r="B25" s="233"/>
      <c r="C25" s="233"/>
      <c r="D25" s="233"/>
      <c r="E25" s="233"/>
      <c r="F25" s="233"/>
      <c r="G25" s="233"/>
      <c r="H25" s="233"/>
      <c r="I25" s="233"/>
      <c r="J25" s="242"/>
    </row>
    <row r="26" spans="1:10" ht="21" customHeight="1">
      <c r="A26" s="245"/>
      <c r="B26" s="233"/>
      <c r="C26" s="233"/>
      <c r="D26" s="233"/>
      <c r="E26" s="233"/>
      <c r="F26" s="233"/>
      <c r="G26" s="233"/>
      <c r="H26" s="233"/>
      <c r="I26" s="233"/>
      <c r="J26" s="242"/>
    </row>
    <row r="27" spans="1:10" ht="21" customHeight="1">
      <c r="A27" s="107" t="s">
        <v>174</v>
      </c>
      <c r="B27" s="140">
        <v>14</v>
      </c>
      <c r="C27" s="163">
        <v>2361607</v>
      </c>
      <c r="D27" s="96">
        <v>1168519</v>
      </c>
      <c r="E27" s="96">
        <v>43848</v>
      </c>
      <c r="F27" s="96">
        <v>3573974</v>
      </c>
      <c r="G27" s="96">
        <v>740580</v>
      </c>
      <c r="H27" s="96">
        <v>802852</v>
      </c>
      <c r="I27" s="96">
        <v>2030542</v>
      </c>
      <c r="J27" s="164">
        <v>3573974</v>
      </c>
    </row>
    <row r="28" spans="1:10" ht="21" customHeight="1">
      <c r="A28" s="107" t="s">
        <v>175</v>
      </c>
      <c r="B28" s="140">
        <v>14</v>
      </c>
      <c r="C28" s="163">
        <v>2420396</v>
      </c>
      <c r="D28" s="96">
        <v>1162393</v>
      </c>
      <c r="E28" s="96">
        <v>70809</v>
      </c>
      <c r="F28" s="96">
        <v>3653598</v>
      </c>
      <c r="G28" s="96">
        <v>761982</v>
      </c>
      <c r="H28" s="96">
        <v>855558</v>
      </c>
      <c r="I28" s="96">
        <v>2036058</v>
      </c>
      <c r="J28" s="164">
        <v>3653598</v>
      </c>
    </row>
    <row r="29" spans="1:10" ht="21" customHeight="1">
      <c r="A29" s="107" t="s">
        <v>203</v>
      </c>
      <c r="B29" s="140">
        <v>13</v>
      </c>
      <c r="C29" s="163">
        <v>2515869</v>
      </c>
      <c r="D29" s="96">
        <v>1106718</v>
      </c>
      <c r="E29" s="96">
        <v>9188</v>
      </c>
      <c r="F29" s="96">
        <v>3631775</v>
      </c>
      <c r="G29" s="96">
        <v>748025</v>
      </c>
      <c r="H29" s="96">
        <v>839768</v>
      </c>
      <c r="I29" s="96">
        <v>2043982</v>
      </c>
      <c r="J29" s="164">
        <v>3631775</v>
      </c>
    </row>
    <row r="30" spans="1:10" ht="21" customHeight="1">
      <c r="A30" s="107" t="s">
        <v>221</v>
      </c>
      <c r="B30" s="140">
        <v>13</v>
      </c>
      <c r="C30" s="163">
        <v>2544702</v>
      </c>
      <c r="D30" s="96">
        <v>1091576</v>
      </c>
      <c r="E30" s="96">
        <v>3270</v>
      </c>
      <c r="F30" s="96">
        <v>3639548</v>
      </c>
      <c r="G30" s="96">
        <v>785051</v>
      </c>
      <c r="H30" s="96">
        <v>765126</v>
      </c>
      <c r="I30" s="96">
        <v>2089371</v>
      </c>
      <c r="J30" s="164">
        <v>3639548</v>
      </c>
    </row>
    <row r="31" spans="1:10" ht="21" customHeight="1">
      <c r="A31" s="105" t="s">
        <v>222</v>
      </c>
      <c r="B31" s="156">
        <f>SUM(B32:B36)</f>
        <v>12</v>
      </c>
      <c r="C31" s="165">
        <f aca="true" t="shared" si="4" ref="C31:J31">SUM(C32:C36)</f>
        <v>2837913</v>
      </c>
      <c r="D31" s="103">
        <f t="shared" si="4"/>
        <v>1087166</v>
      </c>
      <c r="E31" s="103">
        <f t="shared" si="4"/>
        <v>0</v>
      </c>
      <c r="F31" s="103">
        <f t="shared" si="4"/>
        <v>3925079</v>
      </c>
      <c r="G31" s="103">
        <f t="shared" si="4"/>
        <v>871859</v>
      </c>
      <c r="H31" s="103">
        <f t="shared" si="4"/>
        <v>778298</v>
      </c>
      <c r="I31" s="103">
        <f t="shared" si="4"/>
        <v>2274922</v>
      </c>
      <c r="J31" s="166">
        <f t="shared" si="4"/>
        <v>3925079</v>
      </c>
    </row>
    <row r="32" spans="1:10" ht="21" customHeight="1">
      <c r="A32" s="12" t="s">
        <v>207</v>
      </c>
      <c r="B32" s="131">
        <v>4</v>
      </c>
      <c r="C32" s="163">
        <v>1077711</v>
      </c>
      <c r="D32" s="96">
        <v>358391</v>
      </c>
      <c r="E32" s="198" t="s">
        <v>123</v>
      </c>
      <c r="F32" s="96">
        <f>SUM(C32:E32)</f>
        <v>1436102</v>
      </c>
      <c r="G32" s="96">
        <v>300879</v>
      </c>
      <c r="H32" s="96">
        <v>318925</v>
      </c>
      <c r="I32" s="96">
        <f>J32-G32-H32</f>
        <v>816298</v>
      </c>
      <c r="J32" s="164">
        <v>1436102</v>
      </c>
    </row>
    <row r="33" spans="1:10" ht="21" customHeight="1">
      <c r="A33" s="12" t="s">
        <v>208</v>
      </c>
      <c r="B33" s="131">
        <v>2</v>
      </c>
      <c r="C33" s="163">
        <v>532728</v>
      </c>
      <c r="D33" s="96">
        <v>142044</v>
      </c>
      <c r="E33" s="96" t="s">
        <v>168</v>
      </c>
      <c r="F33" s="96">
        <f>SUM(C33:E33)</f>
        <v>674772</v>
      </c>
      <c r="G33" s="96">
        <v>151872</v>
      </c>
      <c r="H33" s="96">
        <v>32789</v>
      </c>
      <c r="I33" s="96">
        <f>J33-G33-H33</f>
        <v>490111</v>
      </c>
      <c r="J33" s="164">
        <v>674772</v>
      </c>
    </row>
    <row r="34" spans="1:10" ht="21" customHeight="1">
      <c r="A34" s="12" t="s">
        <v>209</v>
      </c>
      <c r="B34" s="131">
        <v>4</v>
      </c>
      <c r="C34" s="163">
        <v>704690</v>
      </c>
      <c r="D34" s="96">
        <v>246533</v>
      </c>
      <c r="E34" s="96" t="s">
        <v>123</v>
      </c>
      <c r="F34" s="96">
        <f>SUM(C34:E34)</f>
        <v>951223</v>
      </c>
      <c r="G34" s="96">
        <v>223848</v>
      </c>
      <c r="H34" s="96">
        <v>229443</v>
      </c>
      <c r="I34" s="96">
        <f>J34-G34-H34</f>
        <v>497932</v>
      </c>
      <c r="J34" s="164">
        <v>951223</v>
      </c>
    </row>
    <row r="35" spans="1:10" ht="21" customHeight="1">
      <c r="A35" s="12" t="s">
        <v>210</v>
      </c>
      <c r="B35" s="131">
        <v>1</v>
      </c>
      <c r="C35" s="163">
        <v>263314</v>
      </c>
      <c r="D35" s="96">
        <v>112190</v>
      </c>
      <c r="E35" s="96" t="s">
        <v>168</v>
      </c>
      <c r="F35" s="96">
        <f>SUM(C35:E35)</f>
        <v>375504</v>
      </c>
      <c r="G35" s="96">
        <v>87873</v>
      </c>
      <c r="H35" s="96">
        <v>69391</v>
      </c>
      <c r="I35" s="96">
        <f>J35-G35-H35</f>
        <v>218240</v>
      </c>
      <c r="J35" s="164">
        <v>375504</v>
      </c>
    </row>
    <row r="36" spans="1:10" ht="21" customHeight="1" thickBot="1">
      <c r="A36" s="13" t="s">
        <v>211</v>
      </c>
      <c r="B36" s="142">
        <v>1</v>
      </c>
      <c r="C36" s="167">
        <v>259470</v>
      </c>
      <c r="D36" s="160">
        <v>228008</v>
      </c>
      <c r="E36" s="200" t="s">
        <v>123</v>
      </c>
      <c r="F36" s="160">
        <f>SUM(C36:E36)</f>
        <v>487478</v>
      </c>
      <c r="G36" s="160">
        <v>107387</v>
      </c>
      <c r="H36" s="160">
        <v>127750</v>
      </c>
      <c r="I36" s="160">
        <f>J36-G36-H36</f>
        <v>252341</v>
      </c>
      <c r="J36" s="168">
        <v>487478</v>
      </c>
    </row>
    <row r="37" spans="1:10" ht="21" customHeight="1">
      <c r="A37" s="12"/>
      <c r="B37" s="5"/>
      <c r="C37" s="164"/>
      <c r="D37" s="164"/>
      <c r="E37" s="164"/>
      <c r="F37" s="164"/>
      <c r="G37" s="164"/>
      <c r="H37" s="164"/>
      <c r="I37" s="164"/>
      <c r="J37" s="164"/>
    </row>
    <row r="38" spans="1:10" ht="21" customHeight="1">
      <c r="A38" s="12"/>
      <c r="B38" s="5"/>
      <c r="C38" s="164"/>
      <c r="D38" s="164"/>
      <c r="E38" s="164"/>
      <c r="F38" s="164"/>
      <c r="G38" s="164"/>
      <c r="H38" s="164"/>
      <c r="I38" s="164"/>
      <c r="J38" s="164"/>
    </row>
    <row r="39" ht="21" customHeight="1"/>
    <row r="40" spans="1:10" ht="21" customHeight="1" thickBot="1">
      <c r="A40" s="220" t="s">
        <v>176</v>
      </c>
      <c r="B40" s="220"/>
      <c r="C40" s="220"/>
      <c r="D40" s="220"/>
      <c r="E40" s="220"/>
      <c r="F40" s="220"/>
      <c r="G40" s="145"/>
      <c r="H40" s="145"/>
      <c r="I40" s="224" t="s">
        <v>73</v>
      </c>
      <c r="J40" s="224"/>
    </row>
    <row r="41" spans="1:15" ht="21" customHeight="1">
      <c r="A41" s="243" t="s">
        <v>206</v>
      </c>
      <c r="B41" s="247" t="s">
        <v>213</v>
      </c>
      <c r="C41" s="226" t="s">
        <v>74</v>
      </c>
      <c r="D41" s="226" t="s">
        <v>75</v>
      </c>
      <c r="E41" s="240" t="s">
        <v>76</v>
      </c>
      <c r="F41" s="240" t="s">
        <v>77</v>
      </c>
      <c r="G41" s="240" t="s">
        <v>78</v>
      </c>
      <c r="H41" s="240" t="s">
        <v>79</v>
      </c>
      <c r="I41" s="240" t="s">
        <v>80</v>
      </c>
      <c r="J41" s="240" t="s">
        <v>81</v>
      </c>
      <c r="K41" s="241" t="s">
        <v>177</v>
      </c>
      <c r="O41" s="1"/>
    </row>
    <row r="42" spans="1:15" ht="21" customHeight="1">
      <c r="A42" s="244"/>
      <c r="B42" s="248"/>
      <c r="C42" s="213"/>
      <c r="D42" s="213"/>
      <c r="E42" s="233"/>
      <c r="F42" s="233"/>
      <c r="G42" s="233"/>
      <c r="H42" s="233"/>
      <c r="I42" s="233"/>
      <c r="J42" s="233"/>
      <c r="K42" s="242"/>
      <c r="O42" s="1"/>
    </row>
    <row r="43" spans="1:15" ht="21" customHeight="1">
      <c r="A43" s="245"/>
      <c r="B43" s="249"/>
      <c r="C43" s="213"/>
      <c r="D43" s="213"/>
      <c r="E43" s="233"/>
      <c r="F43" s="233"/>
      <c r="G43" s="233"/>
      <c r="H43" s="233"/>
      <c r="I43" s="233"/>
      <c r="J43" s="233"/>
      <c r="K43" s="242"/>
      <c r="O43" s="1"/>
    </row>
    <row r="44" spans="1:15" ht="21" customHeight="1">
      <c r="A44" s="107" t="s">
        <v>172</v>
      </c>
      <c r="B44" s="140">
        <v>14</v>
      </c>
      <c r="C44" s="96">
        <v>3341783</v>
      </c>
      <c r="D44" s="96">
        <v>2299638</v>
      </c>
      <c r="E44" s="96">
        <v>1042145</v>
      </c>
      <c r="F44" s="96">
        <v>1048445</v>
      </c>
      <c r="G44" s="170">
        <v>-6300</v>
      </c>
      <c r="H44" s="170">
        <v>5757</v>
      </c>
      <c r="I44" s="170">
        <v>-543</v>
      </c>
      <c r="J44" s="170">
        <v>26668</v>
      </c>
      <c r="K44" s="169">
        <v>26125</v>
      </c>
      <c r="O44" s="1"/>
    </row>
    <row r="45" spans="1:15" ht="21" customHeight="1">
      <c r="A45" s="107" t="s">
        <v>201</v>
      </c>
      <c r="B45" s="140">
        <v>14</v>
      </c>
      <c r="C45" s="96">
        <v>3331447</v>
      </c>
      <c r="D45" s="96">
        <v>2243371</v>
      </c>
      <c r="E45" s="96">
        <v>1088076</v>
      </c>
      <c r="F45" s="96">
        <v>1059503</v>
      </c>
      <c r="G45" s="170">
        <v>28573</v>
      </c>
      <c r="H45" s="170">
        <v>-397</v>
      </c>
      <c r="I45" s="170">
        <v>28176</v>
      </c>
      <c r="J45" s="170">
        <v>-18481</v>
      </c>
      <c r="K45" s="169">
        <v>9695</v>
      </c>
      <c r="O45" s="1"/>
    </row>
    <row r="46" spans="1:15" ht="21" customHeight="1">
      <c r="A46" s="107" t="s">
        <v>212</v>
      </c>
      <c r="B46" s="140">
        <v>13</v>
      </c>
      <c r="C46" s="96">
        <v>3336346</v>
      </c>
      <c r="D46" s="96">
        <v>2237929</v>
      </c>
      <c r="E46" s="96">
        <v>1098417</v>
      </c>
      <c r="F46" s="96">
        <v>1007805</v>
      </c>
      <c r="G46" s="170">
        <v>90612</v>
      </c>
      <c r="H46" s="170">
        <v>5867</v>
      </c>
      <c r="I46" s="170">
        <v>96479</v>
      </c>
      <c r="J46" s="170">
        <v>3026</v>
      </c>
      <c r="K46" s="169">
        <v>99505</v>
      </c>
      <c r="O46" s="1"/>
    </row>
    <row r="47" spans="1:15" ht="21" customHeight="1">
      <c r="A47" s="107" t="s">
        <v>223</v>
      </c>
      <c r="B47" s="140">
        <v>13</v>
      </c>
      <c r="C47" s="96">
        <v>3450841</v>
      </c>
      <c r="D47" s="96">
        <v>2384886</v>
      </c>
      <c r="E47" s="96">
        <v>1065855</v>
      </c>
      <c r="F47" s="96">
        <v>992906</v>
      </c>
      <c r="G47" s="170">
        <v>72949</v>
      </c>
      <c r="H47" s="170">
        <v>8393</v>
      </c>
      <c r="I47" s="170">
        <v>81342</v>
      </c>
      <c r="J47" s="170">
        <v>-1173</v>
      </c>
      <c r="K47" s="169">
        <v>80169</v>
      </c>
      <c r="O47" s="1"/>
    </row>
    <row r="48" spans="1:15" ht="21" customHeight="1">
      <c r="A48" s="105" t="s">
        <v>224</v>
      </c>
      <c r="B48" s="156">
        <f>SUM(B49:B53)</f>
        <v>12</v>
      </c>
      <c r="C48" s="103">
        <f aca="true" t="shared" si="5" ref="C48:K48">SUM(C49:C53)</f>
        <v>4026767</v>
      </c>
      <c r="D48" s="103">
        <f t="shared" si="5"/>
        <v>2819961</v>
      </c>
      <c r="E48" s="103">
        <f t="shared" si="5"/>
        <v>1206806</v>
      </c>
      <c r="F48" s="103">
        <f t="shared" si="5"/>
        <v>985891</v>
      </c>
      <c r="G48" s="171">
        <f t="shared" si="5"/>
        <v>220915</v>
      </c>
      <c r="H48" s="171">
        <f t="shared" si="5"/>
        <v>20218</v>
      </c>
      <c r="I48" s="171">
        <f t="shared" si="5"/>
        <v>241133</v>
      </c>
      <c r="J48" s="171">
        <f t="shared" si="5"/>
        <v>-7374</v>
      </c>
      <c r="K48" s="172">
        <f t="shared" si="5"/>
        <v>233759</v>
      </c>
      <c r="O48" s="1"/>
    </row>
    <row r="49" spans="1:15" ht="21" customHeight="1">
      <c r="A49" s="12" t="s">
        <v>207</v>
      </c>
      <c r="B49" s="131">
        <v>4</v>
      </c>
      <c r="C49" s="96">
        <v>1555166</v>
      </c>
      <c r="D49" s="96">
        <v>1056204</v>
      </c>
      <c r="E49" s="96">
        <v>498962</v>
      </c>
      <c r="F49" s="96">
        <v>371594</v>
      </c>
      <c r="G49" s="170">
        <v>127368</v>
      </c>
      <c r="H49" s="170">
        <v>1806</v>
      </c>
      <c r="I49" s="170">
        <v>129174</v>
      </c>
      <c r="J49" s="170">
        <v>-9021</v>
      </c>
      <c r="K49" s="169">
        <v>120153</v>
      </c>
      <c r="O49" s="1"/>
    </row>
    <row r="50" spans="1:15" ht="21" customHeight="1">
      <c r="A50" s="12" t="s">
        <v>208</v>
      </c>
      <c r="B50" s="131">
        <v>2</v>
      </c>
      <c r="C50" s="96">
        <v>404424</v>
      </c>
      <c r="D50" s="96">
        <v>267763</v>
      </c>
      <c r="E50" s="96">
        <v>136661</v>
      </c>
      <c r="F50" s="96">
        <v>89442</v>
      </c>
      <c r="G50" s="170">
        <v>47219</v>
      </c>
      <c r="H50" s="170">
        <v>14626</v>
      </c>
      <c r="I50" s="170">
        <v>61845</v>
      </c>
      <c r="J50" s="170">
        <v>-179</v>
      </c>
      <c r="K50" s="169">
        <v>61666</v>
      </c>
      <c r="O50" s="1"/>
    </row>
    <row r="51" spans="1:15" ht="21" customHeight="1">
      <c r="A51" s="12" t="s">
        <v>209</v>
      </c>
      <c r="B51" s="131">
        <v>4</v>
      </c>
      <c r="C51" s="96">
        <v>1145430</v>
      </c>
      <c r="D51" s="96">
        <v>841658</v>
      </c>
      <c r="E51" s="96">
        <v>303772</v>
      </c>
      <c r="F51" s="96">
        <v>281554</v>
      </c>
      <c r="G51" s="170">
        <v>22218</v>
      </c>
      <c r="H51" s="170">
        <v>2663</v>
      </c>
      <c r="I51" s="170">
        <v>24881</v>
      </c>
      <c r="J51" s="170">
        <v>-3106</v>
      </c>
      <c r="K51" s="169">
        <v>21775</v>
      </c>
      <c r="O51" s="1"/>
    </row>
    <row r="52" spans="1:15" ht="21" customHeight="1">
      <c r="A52" s="12" t="s">
        <v>210</v>
      </c>
      <c r="B52" s="131">
        <v>1</v>
      </c>
      <c r="C52" s="96">
        <v>443420</v>
      </c>
      <c r="D52" s="96">
        <v>335546</v>
      </c>
      <c r="E52" s="96">
        <v>107874</v>
      </c>
      <c r="F52" s="96">
        <v>89237</v>
      </c>
      <c r="G52" s="170">
        <v>18637</v>
      </c>
      <c r="H52" s="170">
        <v>564</v>
      </c>
      <c r="I52" s="170">
        <v>19201</v>
      </c>
      <c r="J52" s="170">
        <v>0</v>
      </c>
      <c r="K52" s="169">
        <v>19201</v>
      </c>
      <c r="O52" s="1"/>
    </row>
    <row r="53" spans="1:15" ht="21" customHeight="1" thickBot="1">
      <c r="A53" s="13" t="s">
        <v>211</v>
      </c>
      <c r="B53" s="142">
        <v>1</v>
      </c>
      <c r="C53" s="160">
        <v>478327</v>
      </c>
      <c r="D53" s="160">
        <v>318790</v>
      </c>
      <c r="E53" s="160">
        <v>159537</v>
      </c>
      <c r="F53" s="160">
        <v>154064</v>
      </c>
      <c r="G53" s="173">
        <v>5473</v>
      </c>
      <c r="H53" s="173">
        <v>559</v>
      </c>
      <c r="I53" s="173">
        <v>6032</v>
      </c>
      <c r="J53" s="201">
        <v>4932</v>
      </c>
      <c r="K53" s="174">
        <v>10964</v>
      </c>
      <c r="O53" s="1"/>
    </row>
    <row r="54" ht="13.5">
      <c r="B54" s="175"/>
    </row>
    <row r="55" ht="13.5">
      <c r="B55" s="5"/>
    </row>
    <row r="56" ht="13.5">
      <c r="B56" s="5"/>
    </row>
    <row r="57" ht="13.5">
      <c r="B57" s="5"/>
    </row>
  </sheetData>
  <sheetProtection/>
  <mergeCells count="39">
    <mergeCell ref="I41:I43"/>
    <mergeCell ref="J41:J43"/>
    <mergeCell ref="A40:F40"/>
    <mergeCell ref="I40:J40"/>
    <mergeCell ref="A41:A43"/>
    <mergeCell ref="C41:C43"/>
    <mergeCell ref="D41:D43"/>
    <mergeCell ref="E41:E43"/>
    <mergeCell ref="F41:F43"/>
    <mergeCell ref="G41:G43"/>
    <mergeCell ref="H41:H43"/>
    <mergeCell ref="K41:K43"/>
    <mergeCell ref="A21:F21"/>
    <mergeCell ref="H21:I21"/>
    <mergeCell ref="A22:A26"/>
    <mergeCell ref="C22:F23"/>
    <mergeCell ref="G22:J23"/>
    <mergeCell ref="B41:B43"/>
    <mergeCell ref="I24:I26"/>
    <mergeCell ref="J24:J26"/>
    <mergeCell ref="H24:H26"/>
    <mergeCell ref="D3:D7"/>
    <mergeCell ref="B2:G2"/>
    <mergeCell ref="C24:C26"/>
    <mergeCell ref="D24:D26"/>
    <mergeCell ref="E24:E26"/>
    <mergeCell ref="F24:F26"/>
    <mergeCell ref="G24:G26"/>
    <mergeCell ref="B22:B26"/>
    <mergeCell ref="H2:N2"/>
    <mergeCell ref="L1:N1"/>
    <mergeCell ref="E3:E7"/>
    <mergeCell ref="F5:F7"/>
    <mergeCell ref="G5:G7"/>
    <mergeCell ref="F3:G4"/>
    <mergeCell ref="A1:F1"/>
    <mergeCell ref="A3:A7"/>
    <mergeCell ref="B3:B7"/>
    <mergeCell ref="C3:C7"/>
  </mergeCells>
  <printOptions/>
  <pageMargins left="0.7874015748031497" right="0.4330708661417323" top="0.984251968503937" bottom="0.984251968503937" header="0.5118110236220472" footer="0.5118110236220472"/>
  <pageSetup firstPageNumber="77" useFirstPageNumber="1" horizontalDpi="600" verticalDpi="600" orientation="portrait" paperSize="9" scale="66" r:id="rId1"/>
  <headerFooter alignWithMargins="0">
    <oddFooter>&amp;C&amp;16&amp;P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9.875" style="0" customWidth="1"/>
    <col min="2" max="10" width="12.25390625" style="0" customWidth="1"/>
  </cols>
  <sheetData>
    <row r="1" spans="1:10" s="94" customFormat="1" ht="32.25" customHeight="1" thickBot="1">
      <c r="A1" s="220" t="s">
        <v>184</v>
      </c>
      <c r="B1" s="220"/>
      <c r="C1" s="220"/>
      <c r="D1" s="145"/>
      <c r="E1" s="145"/>
      <c r="F1" s="145"/>
      <c r="G1" s="224" t="s">
        <v>149</v>
      </c>
      <c r="H1" s="224"/>
      <c r="I1" s="151"/>
      <c r="J1" s="151"/>
    </row>
    <row r="2" spans="1:8" s="94" customFormat="1" ht="21" customHeight="1">
      <c r="A2" s="210" t="s">
        <v>206</v>
      </c>
      <c r="B2" s="226" t="s">
        <v>5</v>
      </c>
      <c r="C2" s="216" t="s">
        <v>82</v>
      </c>
      <c r="D2" s="226" t="s">
        <v>90</v>
      </c>
      <c r="E2" s="226"/>
      <c r="F2" s="226"/>
      <c r="G2" s="226"/>
      <c r="H2" s="221"/>
    </row>
    <row r="3" spans="1:8" s="94" customFormat="1" ht="21" customHeight="1">
      <c r="A3" s="212"/>
      <c r="B3" s="213"/>
      <c r="C3" s="213"/>
      <c r="D3" s="202" t="s">
        <v>86</v>
      </c>
      <c r="E3" s="202" t="s">
        <v>87</v>
      </c>
      <c r="F3" s="203" t="s">
        <v>185</v>
      </c>
      <c r="G3" s="203" t="s">
        <v>186</v>
      </c>
      <c r="H3" s="204" t="s">
        <v>88</v>
      </c>
    </row>
    <row r="4" spans="1:8" s="94" customFormat="1" ht="21" customHeight="1">
      <c r="A4" s="42" t="s">
        <v>187</v>
      </c>
      <c r="B4" s="131">
        <v>14</v>
      </c>
      <c r="C4" s="131">
        <v>345</v>
      </c>
      <c r="D4" s="131">
        <v>38</v>
      </c>
      <c r="E4" s="131">
        <v>54</v>
      </c>
      <c r="F4" s="176">
        <v>40</v>
      </c>
      <c r="G4" s="131">
        <v>92</v>
      </c>
      <c r="H4" s="94">
        <v>121</v>
      </c>
    </row>
    <row r="5" spans="1:8" s="94" customFormat="1" ht="21" customHeight="1">
      <c r="A5" s="42" t="s">
        <v>188</v>
      </c>
      <c r="B5" s="131">
        <v>13</v>
      </c>
      <c r="C5" s="131">
        <v>360</v>
      </c>
      <c r="D5" s="131">
        <v>36</v>
      </c>
      <c r="E5" s="131">
        <v>59</v>
      </c>
      <c r="F5" s="176">
        <v>50</v>
      </c>
      <c r="G5" s="131">
        <v>101</v>
      </c>
      <c r="H5" s="94">
        <v>114</v>
      </c>
    </row>
    <row r="6" spans="1:8" s="94" customFormat="1" ht="21" customHeight="1">
      <c r="A6" s="42" t="s">
        <v>204</v>
      </c>
      <c r="B6" s="131">
        <v>13</v>
      </c>
      <c r="C6" s="131">
        <v>354</v>
      </c>
      <c r="D6" s="131">
        <v>24</v>
      </c>
      <c r="E6" s="131">
        <v>70</v>
      </c>
      <c r="F6" s="176">
        <v>53</v>
      </c>
      <c r="G6" s="131">
        <v>97</v>
      </c>
      <c r="H6" s="94">
        <v>110</v>
      </c>
    </row>
    <row r="7" spans="1:8" s="94" customFormat="1" ht="21" customHeight="1">
      <c r="A7" s="209" t="s">
        <v>225</v>
      </c>
      <c r="B7" s="131">
        <v>13</v>
      </c>
      <c r="C7" s="131">
        <v>471</v>
      </c>
      <c r="D7" s="131">
        <v>21</v>
      </c>
      <c r="E7" s="131">
        <v>97</v>
      </c>
      <c r="F7" s="176">
        <v>67</v>
      </c>
      <c r="G7" s="131">
        <v>103</v>
      </c>
      <c r="H7" s="94">
        <v>183</v>
      </c>
    </row>
    <row r="8" spans="1:8" s="94" customFormat="1" ht="21" customHeight="1">
      <c r="A8" s="105" t="s">
        <v>226</v>
      </c>
      <c r="B8" s="103">
        <f aca="true" t="shared" si="0" ref="B8:H8">SUM(B9:B13)</f>
        <v>12</v>
      </c>
      <c r="C8" s="103">
        <f t="shared" si="0"/>
        <v>351</v>
      </c>
      <c r="D8" s="103">
        <f t="shared" si="0"/>
        <v>25</v>
      </c>
      <c r="E8" s="103">
        <f t="shared" si="0"/>
        <v>88</v>
      </c>
      <c r="F8" s="103">
        <f t="shared" si="0"/>
        <v>76</v>
      </c>
      <c r="G8" s="103">
        <f t="shared" si="0"/>
        <v>82</v>
      </c>
      <c r="H8" s="166">
        <f t="shared" si="0"/>
        <v>80</v>
      </c>
    </row>
    <row r="9" spans="1:8" s="94" customFormat="1" ht="21" customHeight="1">
      <c r="A9" s="12" t="s">
        <v>207</v>
      </c>
      <c r="B9" s="131">
        <v>4</v>
      </c>
      <c r="C9" s="131">
        <f>SUM(D9:H9)</f>
        <v>83</v>
      </c>
      <c r="D9" s="131">
        <v>4</v>
      </c>
      <c r="E9" s="131">
        <v>21</v>
      </c>
      <c r="F9" s="131">
        <v>29</v>
      </c>
      <c r="G9" s="131">
        <v>12</v>
      </c>
      <c r="H9" s="94">
        <v>17</v>
      </c>
    </row>
    <row r="10" spans="1:8" s="94" customFormat="1" ht="21" customHeight="1">
      <c r="A10" s="12" t="s">
        <v>208</v>
      </c>
      <c r="B10" s="131">
        <v>2</v>
      </c>
      <c r="C10" s="131">
        <f>SUM(D10:H10)</f>
        <v>57</v>
      </c>
      <c r="D10" s="131">
        <v>1</v>
      </c>
      <c r="E10" s="131">
        <v>13</v>
      </c>
      <c r="F10" s="131">
        <v>11</v>
      </c>
      <c r="G10" s="131">
        <v>14</v>
      </c>
      <c r="H10" s="94">
        <v>18</v>
      </c>
    </row>
    <row r="11" spans="1:8" s="94" customFormat="1" ht="21" customHeight="1">
      <c r="A11" s="12" t="s">
        <v>209</v>
      </c>
      <c r="B11" s="131">
        <v>4</v>
      </c>
      <c r="C11" s="131">
        <f>SUM(D11:H11)</f>
        <v>145</v>
      </c>
      <c r="D11" s="131">
        <v>14</v>
      </c>
      <c r="E11" s="131">
        <v>36</v>
      </c>
      <c r="F11" s="131">
        <v>23</v>
      </c>
      <c r="G11" s="131">
        <v>38</v>
      </c>
      <c r="H11" s="94">
        <v>34</v>
      </c>
    </row>
    <row r="12" spans="1:8" s="94" customFormat="1" ht="21" customHeight="1">
      <c r="A12" s="12" t="s">
        <v>210</v>
      </c>
      <c r="B12" s="131">
        <v>1</v>
      </c>
      <c r="C12" s="131">
        <f>SUM(D12:H12)</f>
        <v>8</v>
      </c>
      <c r="D12" s="131">
        <v>1</v>
      </c>
      <c r="E12" s="131">
        <v>4</v>
      </c>
      <c r="F12" s="131">
        <v>2</v>
      </c>
      <c r="G12" s="131">
        <v>1</v>
      </c>
      <c r="H12" s="94">
        <v>0</v>
      </c>
    </row>
    <row r="13" spans="1:8" s="94" customFormat="1" ht="21" customHeight="1" thickBot="1">
      <c r="A13" s="13" t="s">
        <v>211</v>
      </c>
      <c r="B13" s="142">
        <v>1</v>
      </c>
      <c r="C13" s="142">
        <f>SUM(D13:H13)</f>
        <v>58</v>
      </c>
      <c r="D13" s="142">
        <v>5</v>
      </c>
      <c r="E13" s="142">
        <v>14</v>
      </c>
      <c r="F13" s="142">
        <v>11</v>
      </c>
      <c r="G13" s="142">
        <v>17</v>
      </c>
      <c r="H13" s="145">
        <v>11</v>
      </c>
    </row>
    <row r="14" ht="21" customHeight="1"/>
    <row r="15" ht="21" customHeight="1"/>
    <row r="16" ht="21" customHeight="1"/>
    <row r="17" spans="1:10" ht="29.25" customHeight="1" thickBot="1">
      <c r="A17" s="50" t="s">
        <v>97</v>
      </c>
      <c r="B17" s="177"/>
      <c r="C17" s="177"/>
      <c r="D17" s="177"/>
      <c r="E17" s="177"/>
      <c r="F17" s="177"/>
      <c r="G17" s="177"/>
      <c r="H17" s="177"/>
      <c r="I17" s="145"/>
      <c r="J17" s="149" t="s">
        <v>189</v>
      </c>
    </row>
    <row r="18" spans="1:10" ht="21" customHeight="1">
      <c r="A18" s="210" t="s">
        <v>206</v>
      </c>
      <c r="B18" s="178"/>
      <c r="C18" s="259" t="s">
        <v>106</v>
      </c>
      <c r="D18" s="260"/>
      <c r="E18" s="260"/>
      <c r="F18" s="260"/>
      <c r="G18" s="260"/>
      <c r="H18" s="261"/>
      <c r="I18" s="255" t="s">
        <v>190</v>
      </c>
      <c r="J18" s="255" t="s">
        <v>191</v>
      </c>
    </row>
    <row r="19" spans="1:10" ht="21" customHeight="1">
      <c r="A19" s="211"/>
      <c r="B19" s="118" t="s">
        <v>150</v>
      </c>
      <c r="C19" s="257" t="s">
        <v>49</v>
      </c>
      <c r="D19" s="258"/>
      <c r="E19" s="256" t="s">
        <v>192</v>
      </c>
      <c r="F19" s="258"/>
      <c r="G19" s="256" t="s">
        <v>193</v>
      </c>
      <c r="H19" s="258"/>
      <c r="I19" s="251"/>
      <c r="J19" s="256"/>
    </row>
    <row r="20" spans="1:10" ht="21" customHeight="1">
      <c r="A20" s="212"/>
      <c r="B20" s="135"/>
      <c r="C20" s="179" t="s">
        <v>98</v>
      </c>
      <c r="D20" s="180" t="s">
        <v>99</v>
      </c>
      <c r="E20" s="180" t="s">
        <v>98</v>
      </c>
      <c r="F20" s="180" t="s">
        <v>99</v>
      </c>
      <c r="G20" s="180" t="s">
        <v>98</v>
      </c>
      <c r="H20" s="180" t="s">
        <v>99</v>
      </c>
      <c r="I20" s="180" t="s">
        <v>99</v>
      </c>
      <c r="J20" s="181" t="s">
        <v>99</v>
      </c>
    </row>
    <row r="21" spans="1:10" ht="21" customHeight="1">
      <c r="A21" s="42" t="s">
        <v>172</v>
      </c>
      <c r="B21" s="125">
        <v>606549</v>
      </c>
      <c r="C21" s="124">
        <v>48154</v>
      </c>
      <c r="D21" s="124">
        <v>591561</v>
      </c>
      <c r="E21" s="124">
        <v>44292</v>
      </c>
      <c r="F21" s="124">
        <v>542301</v>
      </c>
      <c r="G21" s="124">
        <v>3862</v>
      </c>
      <c r="H21" s="124">
        <v>49260</v>
      </c>
      <c r="I21" s="124">
        <v>14956</v>
      </c>
      <c r="J21" s="182">
        <v>32</v>
      </c>
    </row>
    <row r="22" spans="1:10" ht="21" customHeight="1">
      <c r="A22" s="42" t="s">
        <v>201</v>
      </c>
      <c r="B22" s="125">
        <v>591559</v>
      </c>
      <c r="C22" s="124">
        <v>43509</v>
      </c>
      <c r="D22" s="124">
        <v>565871</v>
      </c>
      <c r="E22" s="124">
        <v>40263</v>
      </c>
      <c r="F22" s="124">
        <v>534093</v>
      </c>
      <c r="G22" s="124">
        <v>3246</v>
      </c>
      <c r="H22" s="124">
        <v>31778</v>
      </c>
      <c r="I22" s="124">
        <v>24533</v>
      </c>
      <c r="J22" s="182">
        <v>1155</v>
      </c>
    </row>
    <row r="23" spans="1:10" ht="21" customHeight="1">
      <c r="A23" s="42" t="s">
        <v>212</v>
      </c>
      <c r="B23" s="125">
        <v>614692</v>
      </c>
      <c r="C23" s="124">
        <v>47872</v>
      </c>
      <c r="D23" s="124">
        <v>596984</v>
      </c>
      <c r="E23" s="124">
        <v>45212</v>
      </c>
      <c r="F23" s="124">
        <v>563446</v>
      </c>
      <c r="G23" s="124">
        <v>2661</v>
      </c>
      <c r="H23" s="124">
        <v>33538</v>
      </c>
      <c r="I23" s="124">
        <v>14856</v>
      </c>
      <c r="J23" s="182">
        <v>2852</v>
      </c>
    </row>
    <row r="24" spans="1:10" ht="21" customHeight="1">
      <c r="A24" s="42" t="s">
        <v>223</v>
      </c>
      <c r="B24" s="125">
        <v>507919</v>
      </c>
      <c r="C24" s="124">
        <v>43171</v>
      </c>
      <c r="D24" s="124">
        <v>486227</v>
      </c>
      <c r="E24" s="124">
        <v>41325</v>
      </c>
      <c r="F24" s="124">
        <v>463160</v>
      </c>
      <c r="G24" s="124">
        <v>1846</v>
      </c>
      <c r="H24" s="124">
        <v>23067</v>
      </c>
      <c r="I24" s="124">
        <v>12978</v>
      </c>
      <c r="J24" s="182">
        <v>8714</v>
      </c>
    </row>
    <row r="25" spans="1:10" ht="21" customHeight="1">
      <c r="A25" s="105" t="s">
        <v>227</v>
      </c>
      <c r="B25" s="165">
        <f aca="true" t="shared" si="1" ref="B25:J25">SUM(B26:B30)</f>
        <v>483347</v>
      </c>
      <c r="C25" s="103">
        <f t="shared" si="1"/>
        <v>40533</v>
      </c>
      <c r="D25" s="103">
        <f t="shared" si="1"/>
        <v>462522</v>
      </c>
      <c r="E25" s="103">
        <f t="shared" si="1"/>
        <v>38196</v>
      </c>
      <c r="F25" s="103">
        <f t="shared" si="1"/>
        <v>435414</v>
      </c>
      <c r="G25" s="103">
        <f t="shared" si="1"/>
        <v>2337</v>
      </c>
      <c r="H25" s="103">
        <f t="shared" si="1"/>
        <v>27108</v>
      </c>
      <c r="I25" s="103">
        <f t="shared" si="1"/>
        <v>15032</v>
      </c>
      <c r="J25" s="166">
        <f t="shared" si="1"/>
        <v>5793</v>
      </c>
    </row>
    <row r="26" spans="1:10" ht="21" customHeight="1">
      <c r="A26" s="12" t="s">
        <v>207</v>
      </c>
      <c r="B26" s="125">
        <f>SUM(I26,D26,J26)</f>
        <v>194417</v>
      </c>
      <c r="C26" s="124">
        <v>15223</v>
      </c>
      <c r="D26" s="124">
        <v>191877</v>
      </c>
      <c r="E26" s="124">
        <v>14762</v>
      </c>
      <c r="F26" s="124">
        <v>184212</v>
      </c>
      <c r="G26" s="124">
        <v>461</v>
      </c>
      <c r="H26" s="124">
        <v>7665</v>
      </c>
      <c r="I26" s="124">
        <v>1972</v>
      </c>
      <c r="J26" s="182">
        <v>568</v>
      </c>
    </row>
    <row r="27" spans="1:10" ht="21" customHeight="1">
      <c r="A27" s="12" t="s">
        <v>208</v>
      </c>
      <c r="B27" s="125">
        <f>SUM(I27,D27,J27)</f>
        <v>24861</v>
      </c>
      <c r="C27" s="124">
        <v>1279</v>
      </c>
      <c r="D27" s="124">
        <v>15424</v>
      </c>
      <c r="E27" s="124">
        <v>737</v>
      </c>
      <c r="F27" s="124">
        <v>9709</v>
      </c>
      <c r="G27" s="124">
        <v>542</v>
      </c>
      <c r="H27" s="124">
        <v>5715</v>
      </c>
      <c r="I27" s="124">
        <v>9000</v>
      </c>
      <c r="J27" s="183">
        <v>437</v>
      </c>
    </row>
    <row r="28" spans="1:10" ht="21" customHeight="1">
      <c r="A28" s="12" t="s">
        <v>209</v>
      </c>
      <c r="B28" s="125">
        <f>SUM(I28,D28,J28)</f>
        <v>147122</v>
      </c>
      <c r="C28" s="124">
        <v>14147</v>
      </c>
      <c r="D28" s="124">
        <v>147122</v>
      </c>
      <c r="E28" s="124">
        <v>13325</v>
      </c>
      <c r="F28" s="124">
        <v>137842</v>
      </c>
      <c r="G28" s="96">
        <v>822</v>
      </c>
      <c r="H28" s="96">
        <v>9280</v>
      </c>
      <c r="I28" s="198" t="s">
        <v>123</v>
      </c>
      <c r="J28" s="33" t="s">
        <v>123</v>
      </c>
    </row>
    <row r="29" spans="1:10" ht="21" customHeight="1">
      <c r="A29" s="12" t="s">
        <v>210</v>
      </c>
      <c r="B29" s="125">
        <f>SUM(I29,D29,J29)</f>
        <v>29108</v>
      </c>
      <c r="C29" s="124">
        <v>2743</v>
      </c>
      <c r="D29" s="124">
        <v>28852</v>
      </c>
      <c r="E29" s="124">
        <v>2743</v>
      </c>
      <c r="F29" s="124">
        <v>28852</v>
      </c>
      <c r="G29" s="198" t="s">
        <v>123</v>
      </c>
      <c r="H29" s="198" t="s">
        <v>123</v>
      </c>
      <c r="I29" s="96">
        <v>256</v>
      </c>
      <c r="J29" s="33" t="s">
        <v>123</v>
      </c>
    </row>
    <row r="30" spans="1:10" ht="21" customHeight="1" thickBot="1">
      <c r="A30" s="13" t="s">
        <v>211</v>
      </c>
      <c r="B30" s="184">
        <f>SUM(I30,D30,J30)</f>
        <v>87839</v>
      </c>
      <c r="C30" s="185">
        <v>7141</v>
      </c>
      <c r="D30" s="185">
        <v>79247</v>
      </c>
      <c r="E30" s="185">
        <v>6629</v>
      </c>
      <c r="F30" s="185">
        <v>74799</v>
      </c>
      <c r="G30" s="160">
        <v>512</v>
      </c>
      <c r="H30" s="160">
        <v>4448</v>
      </c>
      <c r="I30" s="160">
        <v>3804</v>
      </c>
      <c r="J30" s="168">
        <v>4788</v>
      </c>
    </row>
    <row r="31" ht="21" customHeight="1"/>
    <row r="32" ht="21" customHeight="1"/>
    <row r="33" ht="21" customHeight="1"/>
    <row r="34" spans="1:5" ht="30" customHeight="1" thickBot="1">
      <c r="A34" s="50" t="s">
        <v>108</v>
      </c>
      <c r="B34" s="50"/>
      <c r="C34" s="50"/>
      <c r="D34" s="50"/>
      <c r="E34" s="149" t="s">
        <v>107</v>
      </c>
    </row>
    <row r="35" spans="1:5" ht="21" customHeight="1">
      <c r="A35" s="210" t="s">
        <v>206</v>
      </c>
      <c r="B35" s="227" t="s">
        <v>106</v>
      </c>
      <c r="C35" s="250"/>
      <c r="D35" s="228" t="s">
        <v>194</v>
      </c>
      <c r="E35" s="252"/>
    </row>
    <row r="36" spans="1:5" ht="21" customHeight="1">
      <c r="A36" s="211"/>
      <c r="B36" s="251"/>
      <c r="C36" s="245"/>
      <c r="D36" s="230"/>
      <c r="E36" s="253"/>
    </row>
    <row r="37" spans="1:5" ht="21" customHeight="1">
      <c r="A37" s="211"/>
      <c r="B37" s="254" t="s">
        <v>103</v>
      </c>
      <c r="C37" s="219" t="s">
        <v>104</v>
      </c>
      <c r="D37" s="219" t="s">
        <v>103</v>
      </c>
      <c r="E37" s="244" t="s">
        <v>104</v>
      </c>
    </row>
    <row r="38" spans="1:5" ht="21" customHeight="1">
      <c r="A38" s="212"/>
      <c r="B38" s="251"/>
      <c r="C38" s="216"/>
      <c r="D38" s="216"/>
      <c r="E38" s="245"/>
    </row>
    <row r="39" spans="1:5" ht="21" customHeight="1">
      <c r="A39" s="42" t="s">
        <v>172</v>
      </c>
      <c r="B39" s="124">
        <v>106458</v>
      </c>
      <c r="C39" s="124">
        <v>1363000</v>
      </c>
      <c r="D39" s="124">
        <v>89986</v>
      </c>
      <c r="E39" s="182">
        <v>1173719</v>
      </c>
    </row>
    <row r="40" spans="1:5" ht="21" customHeight="1">
      <c r="A40" s="42" t="s">
        <v>201</v>
      </c>
      <c r="B40" s="124">
        <v>101527</v>
      </c>
      <c r="C40" s="124">
        <v>1348338</v>
      </c>
      <c r="D40" s="124">
        <v>84703</v>
      </c>
      <c r="E40" s="182">
        <v>1126801</v>
      </c>
    </row>
    <row r="41" spans="1:5" ht="21" customHeight="1">
      <c r="A41" s="42" t="s">
        <v>212</v>
      </c>
      <c r="B41" s="124">
        <v>115484</v>
      </c>
      <c r="C41" s="124">
        <v>1452587</v>
      </c>
      <c r="D41" s="124">
        <v>97603</v>
      </c>
      <c r="E41" s="182">
        <v>1227059</v>
      </c>
    </row>
    <row r="42" spans="1:5" ht="21" customHeight="1">
      <c r="A42" s="42" t="s">
        <v>223</v>
      </c>
      <c r="B42" s="124">
        <v>113362</v>
      </c>
      <c r="C42" s="124">
        <v>1327759</v>
      </c>
      <c r="D42" s="124">
        <v>90926</v>
      </c>
      <c r="E42" s="182">
        <v>1084473</v>
      </c>
    </row>
    <row r="43" spans="1:5" ht="21" customHeight="1">
      <c r="A43" s="105" t="s">
        <v>228</v>
      </c>
      <c r="B43" s="103">
        <f>SUM(B44:B48)</f>
        <v>102708</v>
      </c>
      <c r="C43" s="103">
        <f>SUM(C44:C48)</f>
        <v>1113381</v>
      </c>
      <c r="D43" s="103">
        <f>SUM(D44:D48)</f>
        <v>81378</v>
      </c>
      <c r="E43" s="166">
        <f>SUM(E44:E48)</f>
        <v>884067</v>
      </c>
    </row>
    <row r="44" spans="1:5" ht="21" customHeight="1">
      <c r="A44" s="12" t="s">
        <v>207</v>
      </c>
      <c r="B44" s="124">
        <v>32464</v>
      </c>
      <c r="C44" s="124">
        <v>381843</v>
      </c>
      <c r="D44" s="124">
        <v>27256</v>
      </c>
      <c r="E44" s="182">
        <v>318389</v>
      </c>
    </row>
    <row r="45" spans="1:5" ht="21" customHeight="1">
      <c r="A45" s="12" t="s">
        <v>208</v>
      </c>
      <c r="B45" s="124">
        <v>16987</v>
      </c>
      <c r="C45" s="124">
        <v>193099</v>
      </c>
      <c r="D45" s="124">
        <v>16158</v>
      </c>
      <c r="E45" s="182">
        <v>177788</v>
      </c>
    </row>
    <row r="46" spans="1:5" ht="21" customHeight="1">
      <c r="A46" s="12" t="s">
        <v>209</v>
      </c>
      <c r="B46" s="124">
        <v>29814</v>
      </c>
      <c r="C46" s="124">
        <v>295455</v>
      </c>
      <c r="D46" s="124">
        <v>18196</v>
      </c>
      <c r="E46" s="182">
        <v>190208</v>
      </c>
    </row>
    <row r="47" spans="1:5" ht="21" customHeight="1">
      <c r="A47" s="12" t="s">
        <v>210</v>
      </c>
      <c r="B47" s="124">
        <v>3675</v>
      </c>
      <c r="C47" s="124">
        <v>45302</v>
      </c>
      <c r="D47" s="96" t="s">
        <v>215</v>
      </c>
      <c r="E47" s="163" t="s">
        <v>215</v>
      </c>
    </row>
    <row r="48" spans="1:5" ht="21" customHeight="1" thickBot="1">
      <c r="A48" s="13" t="s">
        <v>211</v>
      </c>
      <c r="B48" s="185">
        <v>19768</v>
      </c>
      <c r="C48" s="185">
        <v>197682</v>
      </c>
      <c r="D48" s="160">
        <v>19768</v>
      </c>
      <c r="E48" s="168">
        <v>197682</v>
      </c>
    </row>
  </sheetData>
  <sheetProtection/>
  <mergeCells count="20">
    <mergeCell ref="B2:B3"/>
    <mergeCell ref="C2:C3"/>
    <mergeCell ref="A1:C1"/>
    <mergeCell ref="G1:H1"/>
    <mergeCell ref="D2:H2"/>
    <mergeCell ref="A2:A3"/>
    <mergeCell ref="J18:J19"/>
    <mergeCell ref="C19:D19"/>
    <mergeCell ref="E19:F19"/>
    <mergeCell ref="G19:H19"/>
    <mergeCell ref="A18:A20"/>
    <mergeCell ref="C18:H18"/>
    <mergeCell ref="I18:I19"/>
    <mergeCell ref="A35:A38"/>
    <mergeCell ref="B35:C36"/>
    <mergeCell ref="D35:E36"/>
    <mergeCell ref="B37:B38"/>
    <mergeCell ref="C37:C38"/>
    <mergeCell ref="D37:D38"/>
    <mergeCell ref="E37:E38"/>
  </mergeCells>
  <printOptions/>
  <pageMargins left="0.7874015748031497" right="0.15748031496062992" top="0.984251968503937" bottom="0.984251968503937" header="0.5118110236220472" footer="0.5118110236220472"/>
  <pageSetup firstPageNumber="78" useFirstPageNumber="1" horizontalDpi="600" verticalDpi="600" orientation="portrait" paperSize="9" scale="66" r:id="rId1"/>
  <headerFooter alignWithMargins="0">
    <oddFooter>&amp;C&amp;16&amp;P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A1" sqref="A1:D1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s="188" customFormat="1" ht="32.25" customHeight="1" thickBot="1">
      <c r="A1" s="220" t="s">
        <v>115</v>
      </c>
      <c r="B1" s="220"/>
      <c r="C1" s="220"/>
      <c r="D1" s="220"/>
      <c r="E1" s="186"/>
      <c r="F1" s="187"/>
      <c r="G1" s="149" t="s">
        <v>116</v>
      </c>
      <c r="J1" s="189"/>
      <c r="K1" s="190"/>
      <c r="L1" s="190"/>
    </row>
    <row r="2" spans="1:8" s="188" customFormat="1" ht="21" customHeight="1">
      <c r="A2" s="266" t="s">
        <v>206</v>
      </c>
      <c r="B2" s="265" t="s">
        <v>112</v>
      </c>
      <c r="C2" s="265"/>
      <c r="D2" s="265" t="s">
        <v>113</v>
      </c>
      <c r="E2" s="265"/>
      <c r="F2" s="194" t="s">
        <v>114</v>
      </c>
      <c r="G2" s="264" t="s">
        <v>111</v>
      </c>
      <c r="H2" s="191"/>
    </row>
    <row r="3" spans="1:8" s="188" customFormat="1" ht="21" customHeight="1">
      <c r="A3" s="267"/>
      <c r="B3" s="205" t="s">
        <v>109</v>
      </c>
      <c r="C3" s="205" t="s">
        <v>110</v>
      </c>
      <c r="D3" s="205" t="s">
        <v>109</v>
      </c>
      <c r="E3" s="205" t="s">
        <v>110</v>
      </c>
      <c r="F3" s="205" t="s">
        <v>110</v>
      </c>
      <c r="G3" s="264"/>
      <c r="H3" s="191"/>
    </row>
    <row r="4" spans="1:7" s="188" customFormat="1" ht="21" customHeight="1">
      <c r="A4" s="195" t="s">
        <v>172</v>
      </c>
      <c r="B4" s="51">
        <v>485</v>
      </c>
      <c r="C4" s="51">
        <v>70518</v>
      </c>
      <c r="D4" s="51">
        <v>2580</v>
      </c>
      <c r="E4" s="51">
        <v>274</v>
      </c>
      <c r="F4" s="51">
        <v>76506</v>
      </c>
      <c r="G4" s="55">
        <v>147298</v>
      </c>
    </row>
    <row r="5" spans="1:7" s="188" customFormat="1" ht="21" customHeight="1">
      <c r="A5" s="195" t="s">
        <v>201</v>
      </c>
      <c r="B5" s="51">
        <v>513</v>
      </c>
      <c r="C5" s="51">
        <v>73338</v>
      </c>
      <c r="D5" s="51">
        <v>3815</v>
      </c>
      <c r="E5" s="51">
        <v>168</v>
      </c>
      <c r="F5" s="51">
        <v>65819</v>
      </c>
      <c r="G5" s="55">
        <v>139325</v>
      </c>
    </row>
    <row r="6" spans="1:7" s="188" customFormat="1" ht="21" customHeight="1">
      <c r="A6" s="195" t="s">
        <v>212</v>
      </c>
      <c r="B6" s="51">
        <v>405</v>
      </c>
      <c r="C6" s="51">
        <v>52413</v>
      </c>
      <c r="D6" s="51">
        <v>3255</v>
      </c>
      <c r="E6" s="51">
        <v>213</v>
      </c>
      <c r="F6" s="51">
        <v>60546</v>
      </c>
      <c r="G6" s="55">
        <v>113172</v>
      </c>
    </row>
    <row r="7" spans="1:7" s="188" customFormat="1" ht="21" customHeight="1">
      <c r="A7" s="195" t="s">
        <v>223</v>
      </c>
      <c r="B7" s="51">
        <v>503</v>
      </c>
      <c r="C7" s="51">
        <v>70319</v>
      </c>
      <c r="D7" s="51">
        <v>1050</v>
      </c>
      <c r="E7" s="51">
        <v>98</v>
      </c>
      <c r="F7" s="51">
        <v>68871</v>
      </c>
      <c r="G7" s="55">
        <v>139288</v>
      </c>
    </row>
    <row r="8" spans="1:7" s="188" customFormat="1" ht="21" customHeight="1">
      <c r="A8" s="105" t="s">
        <v>229</v>
      </c>
      <c r="B8" s="196">
        <f>SUM(B9:B13)</f>
        <v>533</v>
      </c>
      <c r="C8" s="196">
        <f>SUM(C9:C13)</f>
        <v>73895</v>
      </c>
      <c r="D8" s="196">
        <f>SUM(D9:D13)</f>
        <v>1885</v>
      </c>
      <c r="E8" s="196">
        <f>SUM(E9:E13)</f>
        <v>172</v>
      </c>
      <c r="F8" s="196">
        <f>SUM(F9:F13)</f>
        <v>122458</v>
      </c>
      <c r="G8" s="197">
        <f>C8+E8+F8</f>
        <v>196525</v>
      </c>
    </row>
    <row r="9" spans="1:7" s="188" customFormat="1" ht="21" customHeight="1">
      <c r="A9" s="12" t="s">
        <v>207</v>
      </c>
      <c r="B9" s="51">
        <v>120</v>
      </c>
      <c r="C9" s="51">
        <v>15687</v>
      </c>
      <c r="D9" s="51">
        <v>140</v>
      </c>
      <c r="E9" s="51">
        <v>18</v>
      </c>
      <c r="F9" s="51">
        <f>G9-C9-E9</f>
        <v>37617</v>
      </c>
      <c r="G9" s="55">
        <v>53322</v>
      </c>
    </row>
    <row r="10" spans="1:7" s="188" customFormat="1" ht="21" customHeight="1">
      <c r="A10" s="12" t="s">
        <v>208</v>
      </c>
      <c r="B10" s="51">
        <v>53</v>
      </c>
      <c r="C10" s="51">
        <v>6778</v>
      </c>
      <c r="D10" s="51">
        <v>535</v>
      </c>
      <c r="E10" s="51">
        <v>114</v>
      </c>
      <c r="F10" s="51">
        <f>G10-C10-E10</f>
        <v>9078</v>
      </c>
      <c r="G10" s="55">
        <v>15970</v>
      </c>
    </row>
    <row r="11" spans="1:7" s="188" customFormat="1" ht="21" customHeight="1">
      <c r="A11" s="12" t="s">
        <v>209</v>
      </c>
      <c r="B11" s="51">
        <v>252</v>
      </c>
      <c r="C11" s="51">
        <v>38151</v>
      </c>
      <c r="D11" s="198">
        <v>35</v>
      </c>
      <c r="E11" s="198">
        <v>3</v>
      </c>
      <c r="F11" s="51">
        <f>G11-C11-E11</f>
        <v>27367</v>
      </c>
      <c r="G11" s="55">
        <v>65521</v>
      </c>
    </row>
    <row r="12" spans="1:7" s="188" customFormat="1" ht="21" customHeight="1">
      <c r="A12" s="12" t="s">
        <v>210</v>
      </c>
      <c r="B12" s="51">
        <v>35</v>
      </c>
      <c r="C12" s="51">
        <v>4352</v>
      </c>
      <c r="D12" s="198" t="s">
        <v>123</v>
      </c>
      <c r="E12" s="198" t="s">
        <v>123</v>
      </c>
      <c r="F12" s="51">
        <f>G12-SUM(C12,E12)</f>
        <v>43307</v>
      </c>
      <c r="G12" s="55">
        <v>47659</v>
      </c>
    </row>
    <row r="13" spans="1:7" s="188" customFormat="1" ht="21" customHeight="1" thickBot="1">
      <c r="A13" s="13" t="s">
        <v>211</v>
      </c>
      <c r="B13" s="199">
        <v>73</v>
      </c>
      <c r="C13" s="199">
        <v>8927</v>
      </c>
      <c r="D13" s="200">
        <v>1175</v>
      </c>
      <c r="E13" s="200">
        <v>37</v>
      </c>
      <c r="F13" s="199">
        <f>G13-SUM(C13,E13)</f>
        <v>5089</v>
      </c>
      <c r="G13" s="56">
        <v>14053</v>
      </c>
    </row>
    <row r="14" s="94" customFormat="1" ht="21" customHeight="1"/>
    <row r="15" s="94" customFormat="1" ht="21" customHeight="1"/>
    <row r="16" ht="21" customHeight="1"/>
    <row r="17" spans="1:7" ht="30" customHeight="1" thickBot="1">
      <c r="A17" s="220" t="s">
        <v>122</v>
      </c>
      <c r="B17" s="220"/>
      <c r="C17" s="220"/>
      <c r="D17" s="220"/>
      <c r="E17" s="186"/>
      <c r="F17" s="224" t="s">
        <v>155</v>
      </c>
      <c r="G17" s="224"/>
    </row>
    <row r="18" spans="1:7" ht="21" customHeight="1">
      <c r="A18" s="210" t="s">
        <v>206</v>
      </c>
      <c r="B18" s="221" t="s">
        <v>195</v>
      </c>
      <c r="C18" s="223"/>
      <c r="D18" s="221" t="s">
        <v>196</v>
      </c>
      <c r="E18" s="223"/>
      <c r="F18" s="121" t="s">
        <v>197</v>
      </c>
      <c r="G18" s="262" t="s">
        <v>67</v>
      </c>
    </row>
    <row r="19" spans="1:7" ht="21" customHeight="1">
      <c r="A19" s="212"/>
      <c r="B19" s="93" t="s">
        <v>198</v>
      </c>
      <c r="C19" s="93" t="s">
        <v>199</v>
      </c>
      <c r="D19" s="93" t="s">
        <v>198</v>
      </c>
      <c r="E19" s="93" t="s">
        <v>199</v>
      </c>
      <c r="F19" s="93" t="s">
        <v>199</v>
      </c>
      <c r="G19" s="263"/>
    </row>
    <row r="20" spans="1:7" ht="21" customHeight="1">
      <c r="A20" s="42" t="s">
        <v>172</v>
      </c>
      <c r="B20" s="124">
        <v>257</v>
      </c>
      <c r="C20" s="124">
        <v>155710</v>
      </c>
      <c r="D20" s="124">
        <v>6990</v>
      </c>
      <c r="E20" s="124">
        <v>1497059</v>
      </c>
      <c r="F20" s="124">
        <v>242682</v>
      </c>
      <c r="G20" s="182">
        <v>1895451</v>
      </c>
    </row>
    <row r="21" spans="1:7" ht="21" customHeight="1">
      <c r="A21" s="42" t="s">
        <v>201</v>
      </c>
      <c r="B21" s="124">
        <v>343</v>
      </c>
      <c r="C21" s="124">
        <v>190433</v>
      </c>
      <c r="D21" s="124">
        <v>6163</v>
      </c>
      <c r="E21" s="124">
        <v>1541348</v>
      </c>
      <c r="F21" s="124">
        <v>188187</v>
      </c>
      <c r="G21" s="182">
        <v>1919968</v>
      </c>
    </row>
    <row r="22" spans="1:7" ht="21" customHeight="1">
      <c r="A22" s="42" t="s">
        <v>212</v>
      </c>
      <c r="B22" s="124">
        <v>290</v>
      </c>
      <c r="C22" s="124">
        <v>188201</v>
      </c>
      <c r="D22" s="124">
        <v>7577</v>
      </c>
      <c r="E22" s="124">
        <v>1967493</v>
      </c>
      <c r="F22" s="124">
        <v>178920</v>
      </c>
      <c r="G22" s="182">
        <v>2334614</v>
      </c>
    </row>
    <row r="23" spans="1:7" ht="21" customHeight="1">
      <c r="A23" s="42" t="s">
        <v>223</v>
      </c>
      <c r="B23" s="124">
        <v>363</v>
      </c>
      <c r="C23" s="124">
        <v>237049</v>
      </c>
      <c r="D23" s="124">
        <v>7185</v>
      </c>
      <c r="E23" s="124">
        <v>1612147</v>
      </c>
      <c r="F23" s="124">
        <v>294284</v>
      </c>
      <c r="G23" s="182">
        <v>2143480</v>
      </c>
    </row>
    <row r="24" spans="1:7" ht="21" customHeight="1">
      <c r="A24" s="105" t="s">
        <v>230</v>
      </c>
      <c r="B24" s="103">
        <f>SUM(B25:B29)</f>
        <v>248</v>
      </c>
      <c r="C24" s="103">
        <f>SUM(C25:C29)</f>
        <v>209086</v>
      </c>
      <c r="D24" s="103">
        <f>SUM(D25:D29)</f>
        <v>7682</v>
      </c>
      <c r="E24" s="103">
        <f>SUM(E25:E29)</f>
        <v>2038582</v>
      </c>
      <c r="F24" s="103">
        <f>SUM(F25:F29)</f>
        <v>192182</v>
      </c>
      <c r="G24" s="111">
        <f>C24+E24+F24</f>
        <v>2439850</v>
      </c>
    </row>
    <row r="25" spans="1:7" ht="21" customHeight="1">
      <c r="A25" s="12" t="s">
        <v>207</v>
      </c>
      <c r="B25" s="124">
        <v>53</v>
      </c>
      <c r="C25" s="124">
        <v>44492</v>
      </c>
      <c r="D25" s="124">
        <v>2696</v>
      </c>
      <c r="E25" s="124">
        <v>947676</v>
      </c>
      <c r="F25" s="124">
        <v>20005</v>
      </c>
      <c r="G25" s="182">
        <f>SUM(C25,E25,F25)</f>
        <v>1012173</v>
      </c>
    </row>
    <row r="26" spans="1:7" ht="21" customHeight="1">
      <c r="A26" s="12" t="s">
        <v>208</v>
      </c>
      <c r="B26" s="124">
        <v>23</v>
      </c>
      <c r="C26" s="124">
        <v>16766</v>
      </c>
      <c r="D26" s="124">
        <v>866</v>
      </c>
      <c r="E26" s="124">
        <v>252176</v>
      </c>
      <c r="F26" s="124">
        <v>16710</v>
      </c>
      <c r="G26" s="182">
        <f>SUM(C26,E26,F26)</f>
        <v>285652</v>
      </c>
    </row>
    <row r="27" spans="1:7" ht="21" customHeight="1">
      <c r="A27" s="12" t="s">
        <v>209</v>
      </c>
      <c r="B27" s="124">
        <v>146</v>
      </c>
      <c r="C27" s="124">
        <v>138829</v>
      </c>
      <c r="D27" s="124">
        <v>2134</v>
      </c>
      <c r="E27" s="124">
        <v>348629</v>
      </c>
      <c r="F27" s="124">
        <v>94678</v>
      </c>
      <c r="G27" s="182">
        <f>SUM(C27,E27,F27)</f>
        <v>582136</v>
      </c>
    </row>
    <row r="28" spans="1:7" ht="21" customHeight="1">
      <c r="A28" s="12" t="s">
        <v>210</v>
      </c>
      <c r="B28" s="96">
        <v>14</v>
      </c>
      <c r="C28" s="124">
        <v>5714</v>
      </c>
      <c r="D28" s="124">
        <v>1026</v>
      </c>
      <c r="E28" s="124">
        <v>212434</v>
      </c>
      <c r="F28" s="124">
        <v>51648</v>
      </c>
      <c r="G28" s="182">
        <f>SUM(C28,E28,F28)</f>
        <v>269796</v>
      </c>
    </row>
    <row r="29" spans="1:7" ht="21" customHeight="1" thickBot="1">
      <c r="A29" s="13" t="s">
        <v>211</v>
      </c>
      <c r="B29" s="185">
        <v>12</v>
      </c>
      <c r="C29" s="185">
        <v>3285</v>
      </c>
      <c r="D29" s="185">
        <v>960</v>
      </c>
      <c r="E29" s="185">
        <v>277667</v>
      </c>
      <c r="F29" s="160">
        <v>9141</v>
      </c>
      <c r="G29" s="192">
        <f>SUM(C29,E29,F29)</f>
        <v>290093</v>
      </c>
    </row>
  </sheetData>
  <sheetProtection/>
  <mergeCells count="11">
    <mergeCell ref="A1:D1"/>
    <mergeCell ref="G2:G3"/>
    <mergeCell ref="B2:C2"/>
    <mergeCell ref="D2:E2"/>
    <mergeCell ref="A2:A3"/>
    <mergeCell ref="A17:D17"/>
    <mergeCell ref="F17:G17"/>
    <mergeCell ref="A18:A19"/>
    <mergeCell ref="B18:C18"/>
    <mergeCell ref="D18:E18"/>
    <mergeCell ref="G18:G19"/>
  </mergeCells>
  <printOptions/>
  <pageMargins left="0.7874015748031497" right="0.7874015748031497" top="0.984251968503937" bottom="0.984251968503937" header="0.5118110236220472" footer="0.5118110236220472"/>
  <pageSetup firstPageNumber="79" useFirstPageNumber="1" horizontalDpi="600" verticalDpi="600" orientation="portrait" paperSize="9" scale="74" r:id="rId1"/>
  <headerFooter alignWithMargins="0">
    <oddFooter>&amp;C&amp;15&amp;P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20" t="s">
        <v>96</v>
      </c>
      <c r="B1" s="268"/>
      <c r="C1" s="268"/>
      <c r="D1" s="268"/>
      <c r="E1" s="268"/>
      <c r="F1" s="268"/>
      <c r="G1" s="268"/>
      <c r="H1" s="268"/>
      <c r="I1" s="268"/>
      <c r="J1" s="268"/>
      <c r="K1" s="269" t="s">
        <v>36</v>
      </c>
      <c r="L1" s="269"/>
    </row>
    <row r="2" spans="1:13" ht="19.5" customHeight="1">
      <c r="A2" s="275" t="s">
        <v>10</v>
      </c>
      <c r="B2" s="217" t="s">
        <v>0</v>
      </c>
      <c r="C2" s="86"/>
      <c r="D2" s="87"/>
      <c r="E2" s="86"/>
      <c r="F2" s="88"/>
      <c r="G2" s="86"/>
      <c r="H2" s="86"/>
      <c r="I2" s="259" t="s">
        <v>153</v>
      </c>
      <c r="J2" s="260"/>
      <c r="K2" s="261"/>
      <c r="L2" s="271" t="s">
        <v>7</v>
      </c>
      <c r="M2" s="14"/>
    </row>
    <row r="3" spans="1:13" ht="19.5" customHeight="1">
      <c r="A3" s="276"/>
      <c r="B3" s="270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274" t="s">
        <v>95</v>
      </c>
      <c r="J3" s="274" t="s">
        <v>34</v>
      </c>
      <c r="K3" s="274" t="s">
        <v>35</v>
      </c>
      <c r="L3" s="272"/>
      <c r="M3" s="14"/>
    </row>
    <row r="4" spans="1:13" ht="19.5" customHeight="1">
      <c r="A4" s="276"/>
      <c r="B4" s="270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70"/>
      <c r="J4" s="270"/>
      <c r="K4" s="270"/>
      <c r="L4" s="272"/>
      <c r="M4" s="14"/>
    </row>
    <row r="5" spans="1:13" ht="19.5" customHeight="1">
      <c r="A5" s="276"/>
      <c r="B5" s="270"/>
      <c r="C5" s="7"/>
      <c r="D5" s="15" t="s">
        <v>28</v>
      </c>
      <c r="E5" s="7" t="s">
        <v>29</v>
      </c>
      <c r="F5" s="45" t="s">
        <v>30</v>
      </c>
      <c r="G5" s="7"/>
      <c r="H5" s="7"/>
      <c r="I5" s="270"/>
      <c r="J5" s="270"/>
      <c r="K5" s="270"/>
      <c r="L5" s="272"/>
      <c r="M5" s="14"/>
    </row>
    <row r="6" spans="1:13" ht="19.5" customHeight="1">
      <c r="A6" s="277"/>
      <c r="B6" s="218"/>
      <c r="C6" s="6"/>
      <c r="D6" s="83" t="s">
        <v>26</v>
      </c>
      <c r="E6" s="6" t="s">
        <v>26</v>
      </c>
      <c r="F6" s="84" t="s">
        <v>26</v>
      </c>
      <c r="G6" s="6"/>
      <c r="H6" s="6"/>
      <c r="I6" s="218"/>
      <c r="J6" s="218"/>
      <c r="K6" s="218"/>
      <c r="L6" s="273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20" t="s">
        <v>42</v>
      </c>
      <c r="B1" s="220"/>
      <c r="C1" s="220"/>
      <c r="D1" s="220"/>
      <c r="E1" s="220"/>
      <c r="F1" s="220"/>
      <c r="G1" s="269" t="s">
        <v>143</v>
      </c>
      <c r="H1" s="269"/>
      <c r="I1" s="14"/>
      <c r="J1" s="14"/>
    </row>
    <row r="2" spans="1:10" ht="30" customHeight="1">
      <c r="A2" s="276" t="s">
        <v>10</v>
      </c>
      <c r="B2" s="258" t="s">
        <v>144</v>
      </c>
      <c r="C2" s="218"/>
      <c r="D2" s="218"/>
      <c r="E2" s="218"/>
      <c r="F2" s="218" t="s">
        <v>43</v>
      </c>
      <c r="G2" s="218"/>
      <c r="H2" s="256"/>
      <c r="I2" s="14"/>
      <c r="J2" s="14"/>
    </row>
    <row r="3" spans="1:9" ht="30" customHeight="1">
      <c r="A3" s="277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34" t="s">
        <v>145</v>
      </c>
      <c r="B1" s="234"/>
      <c r="C1" s="234"/>
      <c r="D1" s="234"/>
      <c r="E1" s="234"/>
      <c r="F1" s="234"/>
      <c r="I1" s="5"/>
      <c r="J1" s="5"/>
      <c r="L1" s="269" t="s">
        <v>154</v>
      </c>
      <c r="M1" s="269"/>
      <c r="N1" s="269"/>
    </row>
    <row r="2" spans="1:14" ht="19.5" customHeight="1">
      <c r="A2" s="14"/>
      <c r="B2" s="280" t="s">
        <v>63</v>
      </c>
      <c r="C2" s="281"/>
      <c r="D2" s="281"/>
      <c r="E2" s="281"/>
      <c r="F2" s="281"/>
      <c r="G2" s="282"/>
      <c r="H2" s="259" t="s">
        <v>62</v>
      </c>
      <c r="I2" s="260"/>
      <c r="J2" s="260"/>
      <c r="K2" s="260"/>
      <c r="L2" s="260"/>
      <c r="M2" s="260"/>
      <c r="N2" s="260"/>
    </row>
    <row r="3" spans="1:14" ht="19.5" customHeight="1">
      <c r="A3" s="278" t="s">
        <v>10</v>
      </c>
      <c r="B3" s="239" t="s">
        <v>44</v>
      </c>
      <c r="C3" s="239" t="s">
        <v>49</v>
      </c>
      <c r="D3" s="239" t="s">
        <v>45</v>
      </c>
      <c r="E3" s="283" t="s">
        <v>46</v>
      </c>
      <c r="F3" s="284" t="s">
        <v>48</v>
      </c>
      <c r="G3" s="284"/>
      <c r="H3" s="4"/>
      <c r="I3" s="4"/>
      <c r="J3" s="4"/>
      <c r="K3" s="4"/>
      <c r="L3" s="4"/>
      <c r="M3" s="4"/>
      <c r="N3" s="4"/>
    </row>
    <row r="4" spans="1:14" ht="19.5" customHeight="1">
      <c r="A4" s="278"/>
      <c r="B4" s="239"/>
      <c r="C4" s="239"/>
      <c r="D4" s="239"/>
      <c r="E4" s="283"/>
      <c r="F4" s="284"/>
      <c r="G4" s="284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78"/>
      <c r="B5" s="239"/>
      <c r="C5" s="239"/>
      <c r="D5" s="239"/>
      <c r="E5" s="283"/>
      <c r="F5" s="239" t="s">
        <v>0</v>
      </c>
      <c r="G5" s="239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78"/>
      <c r="B6" s="239"/>
      <c r="C6" s="239"/>
      <c r="D6" s="239"/>
      <c r="E6" s="283"/>
      <c r="F6" s="239"/>
      <c r="G6" s="239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79"/>
      <c r="B7" s="239"/>
      <c r="C7" s="239"/>
      <c r="D7" s="239"/>
      <c r="E7" s="283"/>
      <c r="F7" s="239"/>
      <c r="G7" s="239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A1:F1"/>
    <mergeCell ref="L1:N1"/>
    <mergeCell ref="E3:E7"/>
    <mergeCell ref="F5:F7"/>
    <mergeCell ref="G5:G7"/>
    <mergeCell ref="F3:G4"/>
    <mergeCell ref="A3:A7"/>
    <mergeCell ref="B3:B7"/>
    <mergeCell ref="C3:C7"/>
    <mergeCell ref="D3:D7"/>
    <mergeCell ref="B2:G2"/>
    <mergeCell ref="H2:N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20" t="s">
        <v>129</v>
      </c>
      <c r="B1" s="220"/>
      <c r="C1" s="220"/>
      <c r="D1" s="220"/>
      <c r="E1" s="220"/>
      <c r="F1" s="220"/>
      <c r="G1" s="8"/>
      <c r="H1" s="269" t="s">
        <v>73</v>
      </c>
      <c r="I1" s="269"/>
      <c r="J1" s="5"/>
      <c r="K1" s="1"/>
      <c r="L1" s="1"/>
    </row>
    <row r="2" spans="1:9" ht="19.5" customHeight="1">
      <c r="A2" s="285" t="s">
        <v>10</v>
      </c>
      <c r="B2" s="218" t="s">
        <v>71</v>
      </c>
      <c r="C2" s="218"/>
      <c r="D2" s="218"/>
      <c r="E2" s="218"/>
      <c r="F2" s="218" t="s">
        <v>72</v>
      </c>
      <c r="G2" s="218"/>
      <c r="H2" s="218"/>
      <c r="I2" s="218"/>
    </row>
    <row r="3" spans="1:9" ht="19.5" customHeight="1">
      <c r="A3" s="285"/>
      <c r="B3" s="284"/>
      <c r="C3" s="284"/>
      <c r="D3" s="284"/>
      <c r="E3" s="284"/>
      <c r="F3" s="284"/>
      <c r="G3" s="284"/>
      <c r="H3" s="284"/>
      <c r="I3" s="284"/>
    </row>
    <row r="4" spans="1:9" ht="19.5" customHeight="1">
      <c r="A4" s="285"/>
      <c r="B4" s="239" t="s">
        <v>64</v>
      </c>
      <c r="C4" s="239" t="s">
        <v>65</v>
      </c>
      <c r="D4" s="239" t="s">
        <v>66</v>
      </c>
      <c r="E4" s="239" t="s">
        <v>67</v>
      </c>
      <c r="F4" s="239" t="s">
        <v>68</v>
      </c>
      <c r="G4" s="239" t="s">
        <v>69</v>
      </c>
      <c r="H4" s="239" t="s">
        <v>70</v>
      </c>
      <c r="I4" s="239" t="s">
        <v>67</v>
      </c>
    </row>
    <row r="5" spans="1:9" ht="19.5" customHeight="1">
      <c r="A5" s="285"/>
      <c r="B5" s="239"/>
      <c r="C5" s="239"/>
      <c r="D5" s="239"/>
      <c r="E5" s="239"/>
      <c r="F5" s="239"/>
      <c r="G5" s="239"/>
      <c r="H5" s="239"/>
      <c r="I5" s="239"/>
    </row>
    <row r="6" spans="1:9" ht="19.5" customHeight="1">
      <c r="A6" s="257"/>
      <c r="B6" s="239"/>
      <c r="C6" s="239"/>
      <c r="D6" s="239"/>
      <c r="E6" s="239"/>
      <c r="F6" s="239"/>
      <c r="G6" s="239"/>
      <c r="H6" s="239"/>
      <c r="I6" s="239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  <mergeCell ref="B2:E3"/>
    <mergeCell ref="F2:I3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20" t="s">
        <v>94</v>
      </c>
      <c r="B1" s="220"/>
      <c r="C1" s="220"/>
      <c r="D1" s="220"/>
      <c r="E1" s="220"/>
      <c r="F1" s="220"/>
      <c r="G1" s="8"/>
      <c r="H1" s="8"/>
      <c r="I1" s="269" t="s">
        <v>73</v>
      </c>
      <c r="J1" s="269"/>
      <c r="K1" s="1"/>
      <c r="L1" s="1"/>
    </row>
    <row r="2" spans="1:11" ht="19.5" customHeight="1">
      <c r="A2" s="278" t="s">
        <v>10</v>
      </c>
      <c r="B2" s="218" t="s">
        <v>74</v>
      </c>
      <c r="C2" s="218" t="s">
        <v>75</v>
      </c>
      <c r="D2" s="287" t="s">
        <v>76</v>
      </c>
      <c r="E2" s="287" t="s">
        <v>77</v>
      </c>
      <c r="F2" s="287" t="s">
        <v>78</v>
      </c>
      <c r="G2" s="287" t="s">
        <v>79</v>
      </c>
      <c r="H2" s="287" t="s">
        <v>80</v>
      </c>
      <c r="I2" s="287" t="s">
        <v>81</v>
      </c>
      <c r="J2" s="273" t="s">
        <v>148</v>
      </c>
      <c r="K2" s="14"/>
    </row>
    <row r="3" spans="1:11" ht="19.5" customHeight="1">
      <c r="A3" s="278"/>
      <c r="B3" s="284"/>
      <c r="C3" s="284"/>
      <c r="D3" s="239"/>
      <c r="E3" s="239"/>
      <c r="F3" s="239"/>
      <c r="G3" s="239"/>
      <c r="H3" s="239"/>
      <c r="I3" s="239"/>
      <c r="J3" s="286"/>
      <c r="K3" s="14"/>
    </row>
    <row r="4" spans="1:11" ht="19.5" customHeight="1">
      <c r="A4" s="279"/>
      <c r="B4" s="284"/>
      <c r="C4" s="284"/>
      <c r="D4" s="239"/>
      <c r="E4" s="239"/>
      <c r="F4" s="239"/>
      <c r="G4" s="239"/>
      <c r="H4" s="239"/>
      <c r="I4" s="239"/>
      <c r="J4" s="286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H2:H4"/>
    <mergeCell ref="I2:I4"/>
    <mergeCell ref="J2:J4"/>
    <mergeCell ref="I1:J1"/>
    <mergeCell ref="G2:G4"/>
    <mergeCell ref="A1:F1"/>
    <mergeCell ref="A2:A4"/>
    <mergeCell ref="B2:B4"/>
    <mergeCell ref="C2:C4"/>
    <mergeCell ref="D2:D4"/>
    <mergeCell ref="E2:E4"/>
    <mergeCell ref="F2:F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2011-02-24T05:00:48Z</cp:lastPrinted>
  <dcterms:created xsi:type="dcterms:W3CDTF">2005-12-05T09:16:12Z</dcterms:created>
  <dcterms:modified xsi:type="dcterms:W3CDTF">2011-02-25T09:06:56Z</dcterms:modified>
  <cp:category/>
  <cp:version/>
  <cp:contentType/>
  <cp:contentStatus/>
</cp:coreProperties>
</file>