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7650" windowHeight="8970" activeTab="1"/>
  </bookViews>
  <sheets>
    <sheet name="第9表施業計画" sheetId="1" r:id="rId1"/>
    <sheet name="第10表ゾーン区分" sheetId="2" r:id="rId2"/>
  </sheets>
  <definedNames>
    <definedName name="_xlnm.Print_Area" localSheetId="1">'第10表ゾーン区分'!$A$1:$Q$44</definedName>
    <definedName name="_xlnm.Print_Titles" localSheetId="1">'第10表ゾーン区分'!$A:$B</definedName>
  </definedNames>
  <calcPr fullCalcOnLoad="1"/>
</workbook>
</file>

<file path=xl/sharedStrings.xml><?xml version="1.0" encoding="utf-8"?>
<sst xmlns="http://schemas.openxmlformats.org/spreadsheetml/2006/main" count="71" uniqueCount="65">
  <si>
    <t>面積</t>
  </si>
  <si>
    <t>第９表　森林施業計画認定実績</t>
  </si>
  <si>
    <t>（単位：件、ha）</t>
  </si>
  <si>
    <t>件数</t>
  </si>
  <si>
    <t>年　度</t>
  </si>
  <si>
    <t>(単位：ha)</t>
  </si>
  <si>
    <t>宇都宮市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</si>
  <si>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</si>
  <si>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</si>
  <si>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</si>
  <si>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</si>
  <si>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</si>
  <si>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</si>
  <si>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</si>
  <si>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</si>
  <si>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</si>
  <si>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</si>
  <si>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</si>
  <si>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</si>
  <si>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</si>
  <si>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</si>
  <si>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</si>
  <si>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</si>
  <si>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</si>
  <si>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</si>
  <si>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大平町</t>
  </si>
  <si>
    <t>藤岡町</t>
  </si>
  <si>
    <t>岩舟町</t>
  </si>
  <si>
    <t>都賀町</t>
  </si>
  <si>
    <t>第10表　　森林のゾーン区分別集計表</t>
  </si>
  <si>
    <t>水　　土　　保　　全　　林</t>
  </si>
  <si>
    <t>森　林　と　人　と　の　共　生　林</t>
  </si>
  <si>
    <t>資　　源　　の　　循　　環　　利　　用　　林</t>
  </si>
  <si>
    <t>合　　　　　　　　計</t>
  </si>
  <si>
    <t>国有林</t>
  </si>
  <si>
    <t>民有林</t>
  </si>
  <si>
    <t>計（ａ）</t>
  </si>
  <si>
    <t>比率（a/d）</t>
  </si>
  <si>
    <t>計（b）</t>
  </si>
  <si>
    <t>比率（b/d）</t>
  </si>
  <si>
    <t>計（c）</t>
  </si>
  <si>
    <t>比率（c/d）</t>
  </si>
  <si>
    <t>計（d）</t>
  </si>
  <si>
    <t>さくら市</t>
  </si>
  <si>
    <t>那須塩原市</t>
  </si>
  <si>
    <t>那須烏山市</t>
  </si>
  <si>
    <t>那珂川町</t>
  </si>
  <si>
    <t>下野市</t>
  </si>
  <si>
    <t>計</t>
  </si>
  <si>
    <t>前ページからの続き　(単位：ha)</t>
  </si>
  <si>
    <t>※国有林については、林野庁所管の国有林（官行造林を除く）のみである。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</si>
  <si>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</si>
  <si>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平成17年度</t>
    </r>
  </si>
  <si>
    <r>
      <t>平成18年度</t>
    </r>
  </si>
  <si>
    <r>
      <t>平成19年度</t>
    </r>
  </si>
  <si>
    <r>
      <t>平成20年度</t>
    </r>
  </si>
  <si>
    <t>県西環境森林事務所</t>
  </si>
  <si>
    <t>県東環境森林事務所</t>
  </si>
  <si>
    <t>県北環境森林事務所</t>
  </si>
  <si>
    <t>県南環境森林事務所</t>
  </si>
  <si>
    <t>真岡市</t>
  </si>
  <si>
    <t>上三川町</t>
  </si>
  <si>
    <t>矢板森林管理事務所</t>
  </si>
  <si>
    <t>市町名</t>
  </si>
  <si>
    <t>※数量はすべて単位未満を四捨五入しているので、個々の数字を合計しても総数に一致しない場合がある。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</si>
</sst>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%"/>
    <numFmt numFmtId="180" formatCode="mmm\-yyyy"/>
    <numFmt numFmtId="181" formatCode="0_ "/>
    <numFmt numFmtId="182" formatCode="0_);[Red]\(0\)"/>
    <numFmt numFmtId="183" formatCode="#\ ?/4"/>
    <numFmt numFmtId="184" formatCode="[&lt;=999]000;000\-00"/>
    <numFmt numFmtId="185" formatCode="[&lt;=99999999]####\-####;\(00\)\ ####\-####"/>
    <numFmt numFmtId="186" formatCode="&quot;△&quot;\ #,##0;&quot;▲&quot;\ #,##0"/>
    <numFmt numFmtId="187" formatCode="&quot;\&quot;#,##0_);[Red]\(&quot;\&quot;#,##0\)"/>
    <numFmt numFmtId="188" formatCode="#,##0.00\ [$$-C0C]_);[Red]\(#,##0.00\ [$$-C0C]\)"/>
    <numFmt numFmtId="189" formatCode="&quot;US$&quot;#,##0.00_);[Red]\(&quot;US$&quot;#,##0.00\)"/>
    <numFmt numFmtId="190" formatCode="[$CHF-1407]\ #,##0.00_);[Red]\([$CHF-1407]\ #,##0.00\)"/>
    <numFmt numFmtId="191" formatCode="#,##0.00000000000000000000_);[Red]\(#,##0.00000000000000000000\)"/>
    <numFmt numFmtId="192" formatCode="#,##0_);[Red]\(#,##0\)"/>
    <numFmt numFmtId="193" formatCode="0.00_);[Red]\(0.00\)"/>
    <numFmt numFmtId="194" formatCode="0.00_ ;[Red]\-0.00\ "/>
    <numFmt numFmtId="195" formatCode="#,##0_ ;[Red]\-#,##0\ "/>
    <numFmt numFmtId="196" formatCode="0.0_ 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0.000_ "/>
    <numFmt numFmtId="207" formatCode="0.00_ "/>
    <numFmt numFmtId="208" formatCode="#,##0.000"/>
    <numFmt numFmtId="209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5" fillId="0" borderId="2" xfId="22" applyFont="1" applyFill="1" applyBorder="1" applyAlignment="1">
      <alignment horizontal="left" vertical="center"/>
      <protection/>
    </xf>
    <xf numFmtId="0" fontId="5" fillId="0" borderId="2" xfId="22" applyFont="1" applyFill="1" applyBorder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5" fillId="0" borderId="3" xfId="22" applyFont="1" applyFill="1" applyBorder="1" applyAlignment="1">
      <alignment horizontal="center" vertical="center"/>
      <protection/>
    </xf>
    <xf numFmtId="192" fontId="5" fillId="0" borderId="4" xfId="17" applyNumberFormat="1" applyFont="1" applyFill="1" applyBorder="1" applyAlignment="1">
      <alignment horizontal="right" vertical="center"/>
    </xf>
    <xf numFmtId="192" fontId="5" fillId="0" borderId="5" xfId="17" applyNumberFormat="1" applyFont="1" applyFill="1" applyBorder="1" applyAlignment="1">
      <alignment horizontal="right" vertical="center"/>
    </xf>
    <xf numFmtId="192" fontId="5" fillId="0" borderId="1" xfId="17" applyNumberFormat="1" applyFont="1" applyFill="1" applyBorder="1" applyAlignment="1">
      <alignment horizontal="right" vertical="center"/>
    </xf>
    <xf numFmtId="192" fontId="5" fillId="0" borderId="6" xfId="17" applyNumberFormat="1" applyFont="1" applyFill="1" applyBorder="1" applyAlignment="1">
      <alignment horizontal="right" vertical="center"/>
    </xf>
    <xf numFmtId="192" fontId="5" fillId="0" borderId="7" xfId="17" applyNumberFormat="1" applyFont="1" applyFill="1" applyBorder="1" applyAlignment="1">
      <alignment horizontal="right" vertical="center"/>
    </xf>
    <xf numFmtId="192" fontId="5" fillId="0" borderId="8" xfId="17" applyNumberFormat="1" applyFont="1" applyFill="1" applyBorder="1" applyAlignment="1">
      <alignment horizontal="right" vertical="center"/>
    </xf>
    <xf numFmtId="192" fontId="5" fillId="0" borderId="3" xfId="17" applyNumberFormat="1" applyFont="1" applyFill="1" applyBorder="1" applyAlignment="1">
      <alignment horizontal="right" vertical="center"/>
    </xf>
    <xf numFmtId="192" fontId="5" fillId="0" borderId="9" xfId="17" applyNumberFormat="1" applyFont="1" applyFill="1" applyBorder="1" applyAlignment="1">
      <alignment horizontal="right" vertical="center"/>
    </xf>
    <xf numFmtId="192" fontId="5" fillId="0" borderId="10" xfId="17" applyNumberFormat="1" applyFont="1" applyFill="1" applyBorder="1" applyAlignment="1">
      <alignment horizontal="right" vertical="center"/>
    </xf>
    <xf numFmtId="0" fontId="5" fillId="0" borderId="0" xfId="22" applyFont="1" applyFill="1" applyAlignment="1">
      <alignment vertical="center"/>
      <protection/>
    </xf>
    <xf numFmtId="192" fontId="5" fillId="0" borderId="0" xfId="22" applyNumberFormat="1" applyFont="1" applyFill="1" applyAlignment="1">
      <alignment vertical="center"/>
      <protection/>
    </xf>
    <xf numFmtId="0" fontId="0" fillId="0" borderId="0" xfId="22" applyFont="1" applyFill="1" applyAlignment="1">
      <alignment horizontal="center" vertical="center"/>
      <protection/>
    </xf>
    <xf numFmtId="0" fontId="6" fillId="0" borderId="2" xfId="22" applyFont="1" applyFill="1" applyBorder="1" applyAlignment="1">
      <alignment horizontal="left" vertical="center"/>
      <protection/>
    </xf>
    <xf numFmtId="0" fontId="5" fillId="0" borderId="0" xfId="22" applyFont="1" applyFill="1" applyBorder="1" applyAlignment="1">
      <alignment horizontal="left" vertical="center"/>
      <protection/>
    </xf>
    <xf numFmtId="0" fontId="6" fillId="0" borderId="0" xfId="22" applyFont="1" applyFill="1" applyBorder="1" applyAlignment="1">
      <alignment horizontal="left" vertical="center"/>
      <protection/>
    </xf>
    <xf numFmtId="0" fontId="5" fillId="0" borderId="0" xfId="22" applyFont="1" applyFill="1" applyBorder="1" applyAlignment="1">
      <alignment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horizontal="right" vertical="center"/>
      <protection/>
    </xf>
    <xf numFmtId="176" fontId="0" fillId="0" borderId="11" xfId="0" applyNumberFormat="1" applyFont="1" applyBorder="1" applyAlignment="1">
      <alignment vertical="center"/>
    </xf>
    <xf numFmtId="58" fontId="0" fillId="0" borderId="12" xfId="0" applyNumberFormat="1" applyFont="1" applyBorder="1" applyAlignment="1">
      <alignment horizontal="center" vertical="center"/>
    </xf>
    <xf numFmtId="58" fontId="0" fillId="0" borderId="13" xfId="0" applyNumberFormat="1" applyFont="1" applyBorder="1" applyAlignment="1">
      <alignment horizontal="center" vertical="center"/>
    </xf>
    <xf numFmtId="192" fontId="5" fillId="0" borderId="14" xfId="17" applyNumberFormat="1" applyFont="1" applyFill="1" applyBorder="1" applyAlignment="1">
      <alignment horizontal="right" vertical="center"/>
    </xf>
    <xf numFmtId="192" fontId="5" fillId="0" borderId="15" xfId="17" applyNumberFormat="1" applyFont="1" applyFill="1" applyBorder="1" applyAlignment="1">
      <alignment horizontal="right" vertical="center"/>
    </xf>
    <xf numFmtId="0" fontId="5" fillId="0" borderId="16" xfId="22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horizontal="center" vertical="center"/>
      <protection/>
    </xf>
    <xf numFmtId="192" fontId="5" fillId="0" borderId="17" xfId="17" applyNumberFormat="1" applyFont="1" applyFill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5" fillId="0" borderId="19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92" fontId="5" fillId="0" borderId="19" xfId="17" applyNumberFormat="1" applyFont="1" applyFill="1" applyBorder="1" applyAlignment="1">
      <alignment horizontal="right" vertical="center"/>
    </xf>
    <xf numFmtId="192" fontId="5" fillId="0" borderId="23" xfId="17" applyNumberFormat="1" applyFont="1" applyFill="1" applyBorder="1" applyAlignment="1">
      <alignment horizontal="right" vertical="center"/>
    </xf>
    <xf numFmtId="0" fontId="5" fillId="0" borderId="16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58" fontId="5" fillId="0" borderId="14" xfId="21" applyNumberFormat="1" applyFont="1" applyFill="1" applyBorder="1" applyAlignment="1">
      <alignment horizontal="center" vertical="center"/>
      <protection/>
    </xf>
    <xf numFmtId="192" fontId="5" fillId="0" borderId="25" xfId="17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0" fontId="7" fillId="0" borderId="0" xfId="22" applyFont="1" applyFill="1" applyAlignment="1">
      <alignment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9" xfId="22" applyFont="1" applyFill="1" applyBorder="1" applyAlignment="1">
      <alignment horizontal="center" vertical="center"/>
      <protection/>
    </xf>
    <xf numFmtId="0" fontId="5" fillId="0" borderId="35" xfId="22" applyFont="1" applyFill="1" applyBorder="1" applyAlignment="1">
      <alignment horizontal="center" vertical="center"/>
      <protection/>
    </xf>
    <xf numFmtId="0" fontId="5" fillId="0" borderId="20" xfId="22" applyFont="1" applyFill="1" applyBorder="1" applyAlignment="1">
      <alignment horizontal="center" vertical="center"/>
      <protection/>
    </xf>
    <xf numFmtId="58" fontId="5" fillId="0" borderId="25" xfId="22" applyNumberFormat="1" applyFont="1" applyFill="1" applyBorder="1" applyAlignment="1">
      <alignment horizontal="distributed" vertical="center"/>
      <protection/>
    </xf>
    <xf numFmtId="58" fontId="5" fillId="0" borderId="27" xfId="22" applyNumberFormat="1" applyFont="1" applyFill="1" applyBorder="1" applyAlignment="1">
      <alignment horizontal="distributed"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28" xfId="22" applyFont="1" applyFill="1" applyBorder="1" applyAlignment="1">
      <alignment horizontal="center" vertical="center"/>
      <protection/>
    </xf>
    <xf numFmtId="0" fontId="5" fillId="0" borderId="15" xfId="22" applyFont="1" applyFill="1" applyBorder="1" applyAlignment="1">
      <alignment horizontal="center" vertical="center"/>
      <protection/>
    </xf>
    <xf numFmtId="192" fontId="5" fillId="0" borderId="1" xfId="0" applyNumberFormat="1" applyFont="1" applyFill="1" applyBorder="1" applyAlignment="1">
      <alignment horizontal="right" vertical="center"/>
    </xf>
    <xf numFmtId="192" fontId="5" fillId="0" borderId="1" xfId="22" applyNumberFormat="1" applyFont="1" applyFill="1" applyBorder="1" applyAlignment="1">
      <alignment horizontal="right" vertical="center"/>
      <protection/>
    </xf>
    <xf numFmtId="192" fontId="5" fillId="0" borderId="1" xfId="22" applyNumberFormat="1" applyFont="1" applyFill="1" applyBorder="1" applyAlignment="1">
      <alignment vertical="center"/>
      <protection/>
    </xf>
    <xf numFmtId="192" fontId="5" fillId="0" borderId="3" xfId="22" applyNumberFormat="1" applyFont="1" applyFill="1" applyBorder="1" applyAlignment="1">
      <alignment horizontal="right" vertical="center"/>
      <protection/>
    </xf>
    <xf numFmtId="192" fontId="5" fillId="0" borderId="3" xfId="22" applyNumberFormat="1" applyFont="1" applyFill="1" applyBorder="1" applyAlignment="1">
      <alignment vertical="center"/>
      <protection/>
    </xf>
    <xf numFmtId="192" fontId="5" fillId="0" borderId="8" xfId="22" applyNumberFormat="1" applyFont="1" applyFill="1" applyBorder="1" applyAlignment="1">
      <alignment horizontal="right" vertical="center"/>
      <protection/>
    </xf>
    <xf numFmtId="192" fontId="5" fillId="0" borderId="8" xfId="22" applyNumberFormat="1" applyFont="1" applyFill="1" applyBorder="1" applyAlignment="1">
      <alignment vertical="center"/>
      <protection/>
    </xf>
    <xf numFmtId="192" fontId="5" fillId="0" borderId="7" xfId="22" applyNumberFormat="1" applyFont="1" applyFill="1" applyBorder="1" applyAlignment="1">
      <alignment horizontal="right" vertical="center"/>
      <protection/>
    </xf>
    <xf numFmtId="192" fontId="5" fillId="0" borderId="7" xfId="22" applyNumberFormat="1" applyFont="1" applyFill="1" applyBorder="1" applyAlignment="1">
      <alignment vertical="center"/>
      <protection/>
    </xf>
    <xf numFmtId="192" fontId="5" fillId="0" borderId="36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0第４表　市町村別・所有林野面積○" xfId="21"/>
    <cellStyle name="標準_100第１０表　森林のゾーン区分別集計表○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"/>
  <sheetViews>
    <sheetView workbookViewId="0" topLeftCell="A7">
      <selection activeCell="E5" sqref="E5:E6"/>
    </sheetView>
  </sheetViews>
  <sheetFormatPr defaultColWidth="9.00390625" defaultRowHeight="13.5"/>
  <cols>
    <col min="1" max="1" width="20.625" style="2" customWidth="1"/>
    <col min="2" max="3" width="14.125" style="2" customWidth="1"/>
    <col min="4" max="16384" width="9.00390625" style="2" customWidth="1"/>
  </cols>
  <sheetData>
    <row r="1" ht="18" customHeight="1">
      <c r="A1" s="1" t="s">
        <v>1</v>
      </c>
    </row>
    <row r="2" spans="1:3" ht="18" customHeight="1" thickBot="1">
      <c r="A2" s="1"/>
      <c r="B2" s="61" t="s">
        <v>2</v>
      </c>
      <c r="C2" s="61"/>
    </row>
    <row r="3" spans="1:3" ht="15.75" customHeight="1">
      <c r="A3" s="59" t="s">
        <v>4</v>
      </c>
      <c r="B3" s="62" t="s">
        <v>3</v>
      </c>
      <c r="C3" s="64" t="s">
        <v>0</v>
      </c>
    </row>
    <row r="4" spans="1:3" ht="15.75" customHeight="1">
      <c r="A4" s="60"/>
      <c r="B4" s="63"/>
      <c r="C4" s="65"/>
    </row>
    <row r="5" spans="1:3" ht="31.5" customHeight="1">
      <c r="A5" s="28" t="s">
        <v>51</v>
      </c>
      <c r="B5" s="3">
        <v>40</v>
      </c>
      <c r="C5" s="27">
        <v>3704</v>
      </c>
    </row>
    <row r="6" spans="1:3" ht="31.5" customHeight="1">
      <c r="A6" s="28" t="s">
        <v>52</v>
      </c>
      <c r="B6" s="3">
        <v>18</v>
      </c>
      <c r="C6" s="27">
        <v>2417</v>
      </c>
    </row>
    <row r="7" spans="1:3" ht="31.5" customHeight="1">
      <c r="A7" s="28" t="s">
        <v>53</v>
      </c>
      <c r="B7" s="3">
        <v>83</v>
      </c>
      <c r="C7" s="27">
        <v>6487</v>
      </c>
    </row>
    <row r="8" spans="1:3" ht="31.5" customHeight="1">
      <c r="A8" s="28" t="s">
        <v>54</v>
      </c>
      <c r="B8" s="36">
        <v>154</v>
      </c>
      <c r="C8" s="35">
        <v>31636</v>
      </c>
    </row>
    <row r="9" spans="1:3" ht="31.5" customHeight="1" thickBot="1">
      <c r="A9" s="29" t="s">
        <v>55</v>
      </c>
      <c r="B9" s="56">
        <v>109</v>
      </c>
      <c r="C9" s="57">
        <v>37329</v>
      </c>
    </row>
  </sheetData>
  <mergeCells count="4">
    <mergeCell ref="A3:A4"/>
    <mergeCell ref="B2:C2"/>
    <mergeCell ref="B3:B4"/>
    <mergeCell ref="C3:C4"/>
  </mergeCells>
  <printOptions/>
  <pageMargins left="0.7874015748031497" right="0.7874015748031497" top="0.787401574803149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73"/>
  <sheetViews>
    <sheetView tabSelected="1" view="pageBreakPreview" zoomScaleSheetLayoutView="10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6" sqref="O6"/>
    </sheetView>
  </sheetViews>
  <sheetFormatPr defaultColWidth="9.00390625" defaultRowHeight="13.5"/>
  <cols>
    <col min="1" max="1" width="2.625" style="6" customWidth="1"/>
    <col min="2" max="2" width="14.125" style="19" customWidth="1"/>
    <col min="3" max="17" width="9.125" style="6" customWidth="1"/>
    <col min="18" max="16384" width="9.00390625" style="6" customWidth="1"/>
  </cols>
  <sheetData>
    <row r="1" spans="1:16" ht="16.5" customHeight="1">
      <c r="A1" s="21"/>
      <c r="C1" s="22" t="s">
        <v>29</v>
      </c>
      <c r="D1" s="23"/>
      <c r="E1" s="23"/>
      <c r="F1" s="23"/>
      <c r="H1" s="23"/>
      <c r="I1" s="23"/>
      <c r="K1" s="23"/>
      <c r="L1" s="23"/>
      <c r="M1" s="23"/>
      <c r="N1" s="23"/>
      <c r="O1" s="23"/>
      <c r="P1" s="23"/>
    </row>
    <row r="2" spans="1:17" ht="16.5" customHeight="1">
      <c r="A2" s="4"/>
      <c r="B2" s="24"/>
      <c r="C2" s="20"/>
      <c r="D2" s="5"/>
      <c r="E2" s="5"/>
      <c r="F2" s="5"/>
      <c r="G2" s="25"/>
      <c r="H2" s="5"/>
      <c r="I2" s="5"/>
      <c r="J2" s="23" t="s">
        <v>5</v>
      </c>
      <c r="K2" s="5"/>
      <c r="L2" s="5"/>
      <c r="M2" s="5"/>
      <c r="N2" s="5"/>
      <c r="O2" s="5"/>
      <c r="P2" s="5"/>
      <c r="Q2" s="26" t="s">
        <v>49</v>
      </c>
    </row>
    <row r="3" spans="1:17" ht="16.5" customHeight="1">
      <c r="A3" s="71" t="s">
        <v>63</v>
      </c>
      <c r="B3" s="71"/>
      <c r="C3" s="66" t="s">
        <v>30</v>
      </c>
      <c r="D3" s="67"/>
      <c r="E3" s="67"/>
      <c r="F3" s="68"/>
      <c r="G3" s="66" t="s">
        <v>31</v>
      </c>
      <c r="H3" s="67"/>
      <c r="I3" s="67"/>
      <c r="J3" s="68"/>
      <c r="K3" s="66" t="s">
        <v>32</v>
      </c>
      <c r="L3" s="67"/>
      <c r="M3" s="67"/>
      <c r="N3" s="68"/>
      <c r="O3" s="66" t="s">
        <v>33</v>
      </c>
      <c r="P3" s="67"/>
      <c r="Q3" s="68"/>
    </row>
    <row r="4" spans="1:17" ht="16.5" customHeight="1" thickBot="1">
      <c r="A4" s="72"/>
      <c r="B4" s="73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34</v>
      </c>
      <c r="H4" s="33" t="s">
        <v>35</v>
      </c>
      <c r="I4" s="33" t="s">
        <v>38</v>
      </c>
      <c r="J4" s="33" t="s">
        <v>39</v>
      </c>
      <c r="K4" s="33" t="s">
        <v>34</v>
      </c>
      <c r="L4" s="33" t="s">
        <v>35</v>
      </c>
      <c r="M4" s="33" t="s">
        <v>40</v>
      </c>
      <c r="N4" s="7" t="s">
        <v>41</v>
      </c>
      <c r="O4" s="7" t="s">
        <v>34</v>
      </c>
      <c r="P4" s="7" t="s">
        <v>35</v>
      </c>
      <c r="Q4" s="7" t="s">
        <v>42</v>
      </c>
    </row>
    <row r="5" spans="1:17" ht="16.5" customHeight="1" thickTop="1">
      <c r="A5" s="53" t="s">
        <v>56</v>
      </c>
      <c r="B5" s="54"/>
      <c r="C5" s="55">
        <f>SUM(C6:C8)</f>
        <v>59268</v>
      </c>
      <c r="D5" s="55">
        <v>76636</v>
      </c>
      <c r="E5" s="30">
        <f>C5+D5</f>
        <v>135904</v>
      </c>
      <c r="F5" s="30">
        <f>ROUND(E5/Q5*100,2)</f>
        <v>84.74</v>
      </c>
      <c r="G5" s="55">
        <f>SUM(G6:G8)</f>
        <v>21405</v>
      </c>
      <c r="H5" s="55">
        <v>373</v>
      </c>
      <c r="I5" s="30">
        <f>G5+H5</f>
        <v>21778</v>
      </c>
      <c r="J5" s="30">
        <f>ROUND(I5/Q5*100,2)</f>
        <v>13.58</v>
      </c>
      <c r="K5" s="55">
        <f>SUM(K6:K8)</f>
        <v>1173</v>
      </c>
      <c r="L5" s="55">
        <v>1522</v>
      </c>
      <c r="M5" s="30">
        <f>K5+L5</f>
        <v>2695</v>
      </c>
      <c r="N5" s="16">
        <f aca="true" t="shared" si="0" ref="N5:N40">ROUND(M5/Q5*100,2)</f>
        <v>1.68</v>
      </c>
      <c r="O5" s="8">
        <f>SUM(O6:O8)</f>
        <v>81846</v>
      </c>
      <c r="P5" s="8">
        <v>78531</v>
      </c>
      <c r="Q5" s="9">
        <f>SUM(O5:P5)</f>
        <v>160377</v>
      </c>
    </row>
    <row r="6" spans="1:17" ht="16.5" customHeight="1">
      <c r="A6" s="37"/>
      <c r="B6" s="38" t="s">
        <v>11</v>
      </c>
      <c r="C6" s="74">
        <v>1461</v>
      </c>
      <c r="D6" s="75">
        <v>30435</v>
      </c>
      <c r="E6" s="10">
        <f aca="true" t="shared" si="1" ref="E6:E39">C6+D6</f>
        <v>31896</v>
      </c>
      <c r="F6" s="10">
        <f aca="true" t="shared" si="2" ref="F6:F36">ROUND(E6/Q6*100,2)</f>
        <v>94.89</v>
      </c>
      <c r="G6" s="10">
        <v>37</v>
      </c>
      <c r="H6" s="76">
        <v>167</v>
      </c>
      <c r="I6" s="31">
        <f aca="true" t="shared" si="3" ref="I6:I39">G6+H6</f>
        <v>204</v>
      </c>
      <c r="J6" s="10">
        <f aca="true" t="shared" si="4" ref="J6:J40">ROUND(I6/Q6*100,2)</f>
        <v>0.61</v>
      </c>
      <c r="K6" s="10">
        <v>92</v>
      </c>
      <c r="L6" s="75">
        <v>1422</v>
      </c>
      <c r="M6" s="10">
        <f aca="true" t="shared" si="5" ref="M6:M39">K6+L6</f>
        <v>1514</v>
      </c>
      <c r="N6" s="10">
        <f t="shared" si="0"/>
        <v>4.5</v>
      </c>
      <c r="O6" s="10">
        <f>SUM(C6,G6,K6)</f>
        <v>1590</v>
      </c>
      <c r="P6" s="10">
        <v>32025</v>
      </c>
      <c r="Q6" s="10">
        <f aca="true" t="shared" si="6" ref="Q6:Q34">SUM(O6:P6)</f>
        <v>33615</v>
      </c>
    </row>
    <row r="7" spans="1:17" ht="16.5" customHeight="1">
      <c r="A7" s="39"/>
      <c r="B7" s="40" t="s">
        <v>13</v>
      </c>
      <c r="C7" s="10">
        <v>57807</v>
      </c>
      <c r="D7" s="10">
        <v>45094</v>
      </c>
      <c r="E7" s="10">
        <f t="shared" si="1"/>
        <v>102901</v>
      </c>
      <c r="F7" s="10">
        <f t="shared" si="2"/>
        <v>82.02</v>
      </c>
      <c r="G7" s="10">
        <v>21368</v>
      </c>
      <c r="H7" s="76">
        <v>101</v>
      </c>
      <c r="I7" s="10">
        <f t="shared" si="3"/>
        <v>21469</v>
      </c>
      <c r="J7" s="13">
        <f t="shared" si="4"/>
        <v>17.11</v>
      </c>
      <c r="K7" s="10">
        <v>1081</v>
      </c>
      <c r="L7" s="10"/>
      <c r="M7" s="10">
        <f t="shared" si="5"/>
        <v>1081</v>
      </c>
      <c r="N7" s="10">
        <f t="shared" si="0"/>
        <v>0.86</v>
      </c>
      <c r="O7" s="10">
        <f>SUM(C7,G7,K7)</f>
        <v>80256</v>
      </c>
      <c r="P7" s="10">
        <v>45195</v>
      </c>
      <c r="Q7" s="10">
        <f t="shared" si="6"/>
        <v>125451</v>
      </c>
    </row>
    <row r="8" spans="1:17" ht="16.5" customHeight="1" thickBot="1">
      <c r="A8" s="41"/>
      <c r="B8" s="40" t="s">
        <v>12</v>
      </c>
      <c r="C8" s="14"/>
      <c r="D8" s="77">
        <v>1107</v>
      </c>
      <c r="E8" s="14">
        <f t="shared" si="1"/>
        <v>1107</v>
      </c>
      <c r="F8" s="14">
        <f t="shared" si="2"/>
        <v>84.38</v>
      </c>
      <c r="G8" s="14"/>
      <c r="H8" s="78">
        <v>105</v>
      </c>
      <c r="I8" s="8">
        <f t="shared" si="3"/>
        <v>105</v>
      </c>
      <c r="J8" s="14">
        <f t="shared" si="4"/>
        <v>8</v>
      </c>
      <c r="K8" s="14"/>
      <c r="L8" s="77">
        <v>100</v>
      </c>
      <c r="M8" s="31">
        <f t="shared" si="5"/>
        <v>100</v>
      </c>
      <c r="N8" s="14">
        <f t="shared" si="0"/>
        <v>7.62</v>
      </c>
      <c r="O8" s="14">
        <f>SUM(C8,G8,K8)</f>
        <v>0</v>
      </c>
      <c r="P8" s="14">
        <v>1312</v>
      </c>
      <c r="Q8" s="14">
        <f t="shared" si="6"/>
        <v>1312</v>
      </c>
    </row>
    <row r="9" spans="1:17" ht="16.5" customHeight="1" thickTop="1">
      <c r="A9" s="42" t="s">
        <v>57</v>
      </c>
      <c r="B9" s="43"/>
      <c r="C9" s="8">
        <f>SUM(C10:C16)</f>
        <v>993</v>
      </c>
      <c r="D9" s="8">
        <v>12466</v>
      </c>
      <c r="E9" s="16">
        <f t="shared" si="1"/>
        <v>13459</v>
      </c>
      <c r="F9" s="34">
        <f>ROUND(E9/Q9*100,2)</f>
        <v>48.09</v>
      </c>
      <c r="G9" s="8">
        <f>SUM(G10:G16)</f>
        <v>384</v>
      </c>
      <c r="H9" s="8">
        <v>3922</v>
      </c>
      <c r="I9" s="9">
        <f t="shared" si="3"/>
        <v>4306</v>
      </c>
      <c r="J9" s="34">
        <f>ROUND(I9/Q9*100,2)</f>
        <v>15.39</v>
      </c>
      <c r="K9" s="8">
        <f>SUM(K10:K16)</f>
        <v>425</v>
      </c>
      <c r="L9" s="8">
        <v>9795</v>
      </c>
      <c r="M9" s="30">
        <f t="shared" si="5"/>
        <v>10220</v>
      </c>
      <c r="N9" s="34">
        <f t="shared" si="0"/>
        <v>36.52</v>
      </c>
      <c r="O9" s="8">
        <f>SUM(O10:O16)</f>
        <v>1802</v>
      </c>
      <c r="P9" s="16">
        <v>26183</v>
      </c>
      <c r="Q9" s="16">
        <f t="shared" si="6"/>
        <v>27985</v>
      </c>
    </row>
    <row r="10" spans="1:17" ht="16.5" customHeight="1">
      <c r="A10" s="37"/>
      <c r="B10" s="38" t="s">
        <v>6</v>
      </c>
      <c r="C10" s="10">
        <v>72</v>
      </c>
      <c r="D10" s="75">
        <v>2049</v>
      </c>
      <c r="E10" s="10">
        <f t="shared" si="1"/>
        <v>2121</v>
      </c>
      <c r="F10" s="10">
        <f t="shared" si="2"/>
        <v>25.82</v>
      </c>
      <c r="G10" s="10">
        <v>90</v>
      </c>
      <c r="H10" s="76">
        <v>1800</v>
      </c>
      <c r="I10" s="31">
        <f t="shared" si="3"/>
        <v>1890</v>
      </c>
      <c r="J10" s="10">
        <f t="shared" si="4"/>
        <v>23</v>
      </c>
      <c r="K10" s="10">
        <v>332</v>
      </c>
      <c r="L10" s="75">
        <v>3874</v>
      </c>
      <c r="M10" s="10">
        <f t="shared" si="5"/>
        <v>4206</v>
      </c>
      <c r="N10" s="10">
        <f t="shared" si="0"/>
        <v>51.19</v>
      </c>
      <c r="O10" s="10">
        <f>SUM(C10,G10,K10)</f>
        <v>494</v>
      </c>
      <c r="P10" s="10">
        <v>7722</v>
      </c>
      <c r="Q10" s="10">
        <f t="shared" si="6"/>
        <v>8216</v>
      </c>
    </row>
    <row r="11" spans="1:17" ht="16.5" customHeight="1">
      <c r="A11" s="37"/>
      <c r="B11" s="38" t="s">
        <v>60</v>
      </c>
      <c r="C11" s="10"/>
      <c r="D11" s="75">
        <v>114</v>
      </c>
      <c r="E11" s="10">
        <f t="shared" si="1"/>
        <v>114</v>
      </c>
      <c r="F11" s="10">
        <f t="shared" si="2"/>
        <v>7.72</v>
      </c>
      <c r="G11" s="10"/>
      <c r="H11" s="76">
        <v>537</v>
      </c>
      <c r="I11" s="10">
        <f t="shared" si="3"/>
        <v>537</v>
      </c>
      <c r="J11" s="10">
        <f>ROUND(I11/Q11*100,2)</f>
        <v>36.36</v>
      </c>
      <c r="K11" s="10"/>
      <c r="L11" s="75">
        <v>826</v>
      </c>
      <c r="M11" s="10">
        <f t="shared" si="5"/>
        <v>826</v>
      </c>
      <c r="N11" s="10">
        <f t="shared" si="0"/>
        <v>55.92</v>
      </c>
      <c r="O11" s="10">
        <f aca="true" t="shared" si="7" ref="O11:O16">SUM(C11,G11,K11)</f>
        <v>0</v>
      </c>
      <c r="P11" s="10">
        <v>1477</v>
      </c>
      <c r="Q11" s="10">
        <f>SUM(O11:P11)</f>
        <v>1477</v>
      </c>
    </row>
    <row r="12" spans="1:17" ht="16.5" customHeight="1">
      <c r="A12" s="37"/>
      <c r="B12" s="38" t="s">
        <v>61</v>
      </c>
      <c r="C12" s="10"/>
      <c r="D12" s="75"/>
      <c r="E12" s="10">
        <f t="shared" si="1"/>
        <v>0</v>
      </c>
      <c r="F12" s="10">
        <f t="shared" si="2"/>
        <v>0</v>
      </c>
      <c r="G12" s="10"/>
      <c r="H12" s="76">
        <v>148</v>
      </c>
      <c r="I12" s="10">
        <f>G12+H12</f>
        <v>148</v>
      </c>
      <c r="J12" s="10">
        <f>ROUND(I12/Q12*100,2)</f>
        <v>100</v>
      </c>
      <c r="K12" s="10"/>
      <c r="L12" s="75"/>
      <c r="M12" s="10">
        <f t="shared" si="5"/>
        <v>0</v>
      </c>
      <c r="N12" s="10">
        <f t="shared" si="0"/>
        <v>0</v>
      </c>
      <c r="O12" s="10">
        <f t="shared" si="7"/>
        <v>0</v>
      </c>
      <c r="P12" s="10">
        <v>148</v>
      </c>
      <c r="Q12" s="10">
        <f>SUM(O12:P12)</f>
        <v>148</v>
      </c>
    </row>
    <row r="13" spans="1:17" ht="16.5" customHeight="1">
      <c r="A13" s="37"/>
      <c r="B13" s="38" t="s">
        <v>7</v>
      </c>
      <c r="C13" s="8">
        <v>921</v>
      </c>
      <c r="D13" s="79">
        <v>146</v>
      </c>
      <c r="E13" s="10">
        <f t="shared" si="1"/>
        <v>1067</v>
      </c>
      <c r="F13" s="16">
        <f t="shared" si="2"/>
        <v>27.12</v>
      </c>
      <c r="G13" s="8">
        <v>294</v>
      </c>
      <c r="H13" s="80">
        <v>408</v>
      </c>
      <c r="I13" s="8">
        <f t="shared" si="3"/>
        <v>702</v>
      </c>
      <c r="J13" s="16">
        <f t="shared" si="4"/>
        <v>17.84</v>
      </c>
      <c r="K13" s="8">
        <v>93</v>
      </c>
      <c r="L13" s="79">
        <v>2071</v>
      </c>
      <c r="M13" s="10">
        <f t="shared" si="5"/>
        <v>2164</v>
      </c>
      <c r="N13" s="16">
        <f t="shared" si="0"/>
        <v>55.01</v>
      </c>
      <c r="O13" s="10">
        <f t="shared" si="7"/>
        <v>1308</v>
      </c>
      <c r="P13" s="10">
        <v>2626</v>
      </c>
      <c r="Q13" s="13">
        <f t="shared" si="6"/>
        <v>3934</v>
      </c>
    </row>
    <row r="14" spans="1:17" ht="16.5" customHeight="1">
      <c r="A14" s="37"/>
      <c r="B14" s="38" t="s">
        <v>8</v>
      </c>
      <c r="C14" s="74"/>
      <c r="D14" s="75">
        <v>9992</v>
      </c>
      <c r="E14" s="10">
        <f t="shared" si="1"/>
        <v>9992</v>
      </c>
      <c r="F14" s="10">
        <f t="shared" si="2"/>
        <v>89.99</v>
      </c>
      <c r="G14" s="10"/>
      <c r="H14" s="76">
        <v>200</v>
      </c>
      <c r="I14" s="31">
        <f t="shared" si="3"/>
        <v>200</v>
      </c>
      <c r="J14" s="10">
        <f t="shared" si="4"/>
        <v>1.8</v>
      </c>
      <c r="K14" s="10"/>
      <c r="L14" s="75">
        <v>912</v>
      </c>
      <c r="M14" s="10">
        <f t="shared" si="5"/>
        <v>912</v>
      </c>
      <c r="N14" s="10">
        <f t="shared" si="0"/>
        <v>8.21</v>
      </c>
      <c r="O14" s="10">
        <f t="shared" si="7"/>
        <v>0</v>
      </c>
      <c r="P14" s="10">
        <v>11104</v>
      </c>
      <c r="Q14" s="10">
        <f t="shared" si="6"/>
        <v>11104</v>
      </c>
    </row>
    <row r="15" spans="1:17" ht="16.5" customHeight="1">
      <c r="A15" s="37"/>
      <c r="B15" s="38" t="s">
        <v>9</v>
      </c>
      <c r="C15" s="48"/>
      <c r="D15" s="75">
        <v>143</v>
      </c>
      <c r="E15" s="10">
        <f t="shared" si="1"/>
        <v>143</v>
      </c>
      <c r="F15" s="10">
        <f t="shared" si="2"/>
        <v>5.98</v>
      </c>
      <c r="G15" s="10"/>
      <c r="H15" s="76">
        <v>325</v>
      </c>
      <c r="I15" s="31">
        <f t="shared" si="3"/>
        <v>325</v>
      </c>
      <c r="J15" s="10">
        <f t="shared" si="4"/>
        <v>13.6</v>
      </c>
      <c r="K15" s="48"/>
      <c r="L15" s="75">
        <v>1922</v>
      </c>
      <c r="M15" s="10">
        <f t="shared" si="5"/>
        <v>1922</v>
      </c>
      <c r="N15" s="10">
        <f t="shared" si="0"/>
        <v>80.42</v>
      </c>
      <c r="O15" s="10">
        <f t="shared" si="7"/>
        <v>0</v>
      </c>
      <c r="P15" s="10">
        <v>2390</v>
      </c>
      <c r="Q15" s="10">
        <f t="shared" si="6"/>
        <v>2390</v>
      </c>
    </row>
    <row r="16" spans="1:17" ht="16.5" customHeight="1" thickBot="1">
      <c r="A16" s="39"/>
      <c r="B16" s="44" t="s">
        <v>10</v>
      </c>
      <c r="C16" s="49"/>
      <c r="D16" s="77">
        <v>23</v>
      </c>
      <c r="E16" s="31">
        <f t="shared" si="1"/>
        <v>23</v>
      </c>
      <c r="F16" s="14">
        <f t="shared" si="2"/>
        <v>3.21</v>
      </c>
      <c r="G16" s="49"/>
      <c r="H16" s="78">
        <v>503</v>
      </c>
      <c r="I16" s="14">
        <f t="shared" si="3"/>
        <v>503</v>
      </c>
      <c r="J16" s="12">
        <f t="shared" si="4"/>
        <v>70.25</v>
      </c>
      <c r="K16" s="11"/>
      <c r="L16" s="81">
        <v>191</v>
      </c>
      <c r="M16" s="31">
        <f t="shared" si="5"/>
        <v>191</v>
      </c>
      <c r="N16" s="12">
        <f t="shared" si="0"/>
        <v>26.68</v>
      </c>
      <c r="O16" s="14">
        <f t="shared" si="7"/>
        <v>0</v>
      </c>
      <c r="P16" s="10">
        <v>716</v>
      </c>
      <c r="Q16" s="12">
        <f t="shared" si="6"/>
        <v>716</v>
      </c>
    </row>
    <row r="17" spans="1:17" ht="16.5" customHeight="1" thickTop="1">
      <c r="A17" s="45" t="s">
        <v>58</v>
      </c>
      <c r="B17" s="46"/>
      <c r="C17" s="8">
        <f>SUM(C18:C22)</f>
        <v>17886</v>
      </c>
      <c r="D17" s="8">
        <v>37564</v>
      </c>
      <c r="E17" s="30">
        <f t="shared" si="1"/>
        <v>55450</v>
      </c>
      <c r="F17" s="13">
        <f t="shared" si="2"/>
        <v>57.22</v>
      </c>
      <c r="G17" s="8">
        <f>SUM(G18:G22)</f>
        <v>15379</v>
      </c>
      <c r="H17" s="8">
        <v>3004</v>
      </c>
      <c r="I17" s="30">
        <f t="shared" si="3"/>
        <v>18383</v>
      </c>
      <c r="J17" s="13">
        <f t="shared" si="4"/>
        <v>18.97</v>
      </c>
      <c r="K17" s="8">
        <f>SUM(K18:K22)</f>
        <v>1768</v>
      </c>
      <c r="L17" s="8">
        <v>21309</v>
      </c>
      <c r="M17" s="30">
        <f t="shared" si="5"/>
        <v>23077</v>
      </c>
      <c r="N17" s="13">
        <f t="shared" si="0"/>
        <v>23.81</v>
      </c>
      <c r="O17" s="8">
        <f>SUM(O18:O22)</f>
        <v>35032</v>
      </c>
      <c r="P17" s="30">
        <v>61877</v>
      </c>
      <c r="Q17" s="30">
        <f t="shared" si="6"/>
        <v>96909</v>
      </c>
    </row>
    <row r="18" spans="1:17" ht="16.5" customHeight="1">
      <c r="A18" s="37"/>
      <c r="B18" s="38" t="s">
        <v>17</v>
      </c>
      <c r="C18" s="48">
        <v>2540</v>
      </c>
      <c r="D18" s="75">
        <v>5089</v>
      </c>
      <c r="E18" s="10">
        <f t="shared" si="1"/>
        <v>7629</v>
      </c>
      <c r="F18" s="10">
        <f t="shared" si="2"/>
        <v>49.81</v>
      </c>
      <c r="G18" s="48">
        <v>22</v>
      </c>
      <c r="H18" s="76">
        <v>346</v>
      </c>
      <c r="I18" s="10">
        <f t="shared" si="3"/>
        <v>368</v>
      </c>
      <c r="J18" s="10">
        <f t="shared" si="4"/>
        <v>2.4</v>
      </c>
      <c r="K18" s="48">
        <v>468</v>
      </c>
      <c r="L18" s="75">
        <v>6851</v>
      </c>
      <c r="M18" s="10">
        <f t="shared" si="5"/>
        <v>7319</v>
      </c>
      <c r="N18" s="10">
        <f t="shared" si="0"/>
        <v>47.79</v>
      </c>
      <c r="O18" s="48">
        <f aca="true" t="shared" si="8" ref="O18:O24">SUM(C18,G18,K18)</f>
        <v>3030</v>
      </c>
      <c r="P18" s="10">
        <v>12286</v>
      </c>
      <c r="Q18" s="13">
        <f t="shared" si="6"/>
        <v>15316</v>
      </c>
    </row>
    <row r="19" spans="1:17" ht="16.5" customHeight="1">
      <c r="A19" s="37"/>
      <c r="B19" s="38" t="s">
        <v>44</v>
      </c>
      <c r="C19" s="10">
        <v>11642</v>
      </c>
      <c r="D19" s="75">
        <v>8012</v>
      </c>
      <c r="E19" s="10">
        <f t="shared" si="1"/>
        <v>19654</v>
      </c>
      <c r="F19" s="10">
        <f t="shared" si="2"/>
        <v>50.87</v>
      </c>
      <c r="G19" s="10">
        <v>13003</v>
      </c>
      <c r="H19" s="76">
        <v>1209</v>
      </c>
      <c r="I19" s="8">
        <f t="shared" si="3"/>
        <v>14212</v>
      </c>
      <c r="J19" s="31">
        <f t="shared" si="4"/>
        <v>36.79</v>
      </c>
      <c r="K19" s="10">
        <v>281</v>
      </c>
      <c r="L19" s="75">
        <v>4487</v>
      </c>
      <c r="M19" s="10">
        <f t="shared" si="5"/>
        <v>4768</v>
      </c>
      <c r="N19" s="10">
        <f t="shared" si="0"/>
        <v>12.34</v>
      </c>
      <c r="O19" s="48">
        <f t="shared" si="8"/>
        <v>24926</v>
      </c>
      <c r="P19" s="10">
        <v>13708</v>
      </c>
      <c r="Q19" s="10">
        <f t="shared" si="6"/>
        <v>38634</v>
      </c>
    </row>
    <row r="20" spans="1:17" ht="16.5" customHeight="1">
      <c r="A20" s="37"/>
      <c r="B20" s="38" t="s">
        <v>45</v>
      </c>
      <c r="C20" s="10">
        <v>191</v>
      </c>
      <c r="D20" s="75">
        <v>2481</v>
      </c>
      <c r="E20" s="10">
        <f t="shared" si="1"/>
        <v>2672</v>
      </c>
      <c r="F20" s="10">
        <f t="shared" si="2"/>
        <v>32.86</v>
      </c>
      <c r="G20" s="10"/>
      <c r="H20" s="76">
        <v>243</v>
      </c>
      <c r="I20" s="10">
        <f t="shared" si="3"/>
        <v>243</v>
      </c>
      <c r="J20" s="10">
        <f t="shared" si="4"/>
        <v>2.99</v>
      </c>
      <c r="K20" s="10">
        <v>132</v>
      </c>
      <c r="L20" s="75">
        <v>5086</v>
      </c>
      <c r="M20" s="10">
        <f t="shared" si="5"/>
        <v>5218</v>
      </c>
      <c r="N20" s="10">
        <f t="shared" si="0"/>
        <v>64.17</v>
      </c>
      <c r="O20" s="48">
        <f t="shared" si="8"/>
        <v>323</v>
      </c>
      <c r="P20" s="10">
        <v>7809</v>
      </c>
      <c r="Q20" s="10">
        <f t="shared" si="6"/>
        <v>8132</v>
      </c>
    </row>
    <row r="21" spans="1:17" ht="16.5" customHeight="1">
      <c r="A21" s="39"/>
      <c r="B21" s="40" t="s">
        <v>18</v>
      </c>
      <c r="C21" s="10">
        <v>1566</v>
      </c>
      <c r="D21" s="75">
        <v>15788</v>
      </c>
      <c r="E21" s="10">
        <f t="shared" si="1"/>
        <v>17354</v>
      </c>
      <c r="F21" s="10">
        <f t="shared" si="2"/>
        <v>77.16</v>
      </c>
      <c r="G21" s="10">
        <v>2354</v>
      </c>
      <c r="H21" s="76">
        <v>523</v>
      </c>
      <c r="I21" s="10">
        <f t="shared" si="3"/>
        <v>2877</v>
      </c>
      <c r="J21" s="10">
        <f t="shared" si="4"/>
        <v>12.79</v>
      </c>
      <c r="K21" s="10">
        <v>266</v>
      </c>
      <c r="L21" s="75">
        <v>1994</v>
      </c>
      <c r="M21" s="10">
        <f t="shared" si="5"/>
        <v>2260</v>
      </c>
      <c r="N21" s="10">
        <f t="shared" si="0"/>
        <v>10.05</v>
      </c>
      <c r="O21" s="48">
        <v>4185</v>
      </c>
      <c r="P21" s="10">
        <v>18305</v>
      </c>
      <c r="Q21" s="10">
        <f t="shared" si="6"/>
        <v>22490</v>
      </c>
    </row>
    <row r="22" spans="1:17" ht="16.5" customHeight="1" thickBot="1">
      <c r="A22" s="39"/>
      <c r="B22" s="40" t="s">
        <v>46</v>
      </c>
      <c r="C22" s="11">
        <v>1947</v>
      </c>
      <c r="D22" s="81">
        <v>6194</v>
      </c>
      <c r="E22" s="31">
        <f t="shared" si="1"/>
        <v>8141</v>
      </c>
      <c r="F22" s="31">
        <f t="shared" si="2"/>
        <v>65.99</v>
      </c>
      <c r="G22" s="12"/>
      <c r="H22" s="82">
        <v>684</v>
      </c>
      <c r="I22" s="31">
        <f t="shared" si="3"/>
        <v>684</v>
      </c>
      <c r="J22" s="14">
        <f t="shared" si="4"/>
        <v>5.54</v>
      </c>
      <c r="K22" s="12">
        <v>621</v>
      </c>
      <c r="L22" s="81">
        <v>2891</v>
      </c>
      <c r="M22" s="31">
        <f t="shared" si="5"/>
        <v>3512</v>
      </c>
      <c r="N22" s="31">
        <f t="shared" si="0"/>
        <v>28.47</v>
      </c>
      <c r="O22" s="11">
        <f t="shared" si="8"/>
        <v>2568</v>
      </c>
      <c r="P22" s="12">
        <v>9769</v>
      </c>
      <c r="Q22" s="12">
        <f t="shared" si="6"/>
        <v>12337</v>
      </c>
    </row>
    <row r="23" spans="1:17" ht="16.5" customHeight="1" thickTop="1">
      <c r="A23" s="45" t="s">
        <v>59</v>
      </c>
      <c r="B23" s="47"/>
      <c r="C23" s="8">
        <f>SUM(C24:C34)</f>
        <v>1132</v>
      </c>
      <c r="D23" s="8">
        <v>14408</v>
      </c>
      <c r="E23" s="30">
        <f t="shared" si="1"/>
        <v>15540</v>
      </c>
      <c r="F23" s="30">
        <f t="shared" si="2"/>
        <v>40.5</v>
      </c>
      <c r="G23" s="8">
        <f>SUM(G24:G34)</f>
        <v>297</v>
      </c>
      <c r="H23" s="8">
        <v>4940</v>
      </c>
      <c r="I23" s="30">
        <f t="shared" si="3"/>
        <v>5237</v>
      </c>
      <c r="J23" s="13">
        <f t="shared" si="4"/>
        <v>13.65</v>
      </c>
      <c r="K23" s="8">
        <f>SUM(K24:K34)</f>
        <v>52</v>
      </c>
      <c r="L23" s="8">
        <v>17542</v>
      </c>
      <c r="M23" s="30">
        <f t="shared" si="5"/>
        <v>17594</v>
      </c>
      <c r="N23" s="30">
        <f t="shared" si="0"/>
        <v>45.85</v>
      </c>
      <c r="O23" s="8">
        <f>SUM(O24:O34)</f>
        <v>1481</v>
      </c>
      <c r="P23" s="8">
        <v>36890</v>
      </c>
      <c r="Q23" s="13">
        <f t="shared" si="6"/>
        <v>38371</v>
      </c>
    </row>
    <row r="24" spans="1:17" ht="16.5" customHeight="1">
      <c r="A24" s="37"/>
      <c r="B24" s="38" t="s">
        <v>19</v>
      </c>
      <c r="C24" s="10"/>
      <c r="D24" s="75">
        <v>3050</v>
      </c>
      <c r="E24" s="10">
        <f t="shared" si="1"/>
        <v>3050</v>
      </c>
      <c r="F24" s="10">
        <f t="shared" si="2"/>
        <v>38.42</v>
      </c>
      <c r="G24" s="10">
        <v>230</v>
      </c>
      <c r="H24" s="76">
        <v>1321</v>
      </c>
      <c r="I24" s="10">
        <f t="shared" si="3"/>
        <v>1551</v>
      </c>
      <c r="J24" s="10">
        <f t="shared" si="4"/>
        <v>19.54</v>
      </c>
      <c r="K24" s="10">
        <v>6</v>
      </c>
      <c r="L24" s="75">
        <v>3332</v>
      </c>
      <c r="M24" s="10">
        <f t="shared" si="5"/>
        <v>3338</v>
      </c>
      <c r="N24" s="10">
        <f t="shared" si="0"/>
        <v>42.05</v>
      </c>
      <c r="O24" s="10">
        <f t="shared" si="8"/>
        <v>236</v>
      </c>
      <c r="P24" s="10">
        <v>7703</v>
      </c>
      <c r="Q24" s="10">
        <f t="shared" si="6"/>
        <v>7939</v>
      </c>
    </row>
    <row r="25" spans="1:17" ht="16.5" customHeight="1">
      <c r="A25" s="37"/>
      <c r="B25" s="38" t="s">
        <v>21</v>
      </c>
      <c r="C25" s="10"/>
      <c r="D25" s="75">
        <v>118</v>
      </c>
      <c r="E25" s="10">
        <f t="shared" si="1"/>
        <v>118</v>
      </c>
      <c r="F25" s="10">
        <f t="shared" si="2"/>
        <v>2.72</v>
      </c>
      <c r="G25" s="10"/>
      <c r="H25" s="76">
        <v>120</v>
      </c>
      <c r="I25" s="10">
        <f t="shared" si="3"/>
        <v>120</v>
      </c>
      <c r="J25" s="13">
        <f t="shared" si="4"/>
        <v>2.77</v>
      </c>
      <c r="K25" s="10"/>
      <c r="L25" s="75">
        <v>4098</v>
      </c>
      <c r="M25" s="10">
        <f t="shared" si="5"/>
        <v>4098</v>
      </c>
      <c r="N25" s="10">
        <f t="shared" si="0"/>
        <v>94.53</v>
      </c>
      <c r="O25" s="10">
        <f aca="true" t="shared" si="9" ref="O25:O39">SUM(C25,G25,K25)</f>
        <v>0</v>
      </c>
      <c r="P25" s="10">
        <v>4335</v>
      </c>
      <c r="Q25" s="10">
        <f t="shared" si="6"/>
        <v>4335</v>
      </c>
    </row>
    <row r="26" spans="1:17" ht="16.5" customHeight="1">
      <c r="A26" s="37"/>
      <c r="B26" s="38" t="s">
        <v>20</v>
      </c>
      <c r="C26" s="48">
        <v>1132</v>
      </c>
      <c r="D26" s="75">
        <v>11118</v>
      </c>
      <c r="E26" s="10">
        <f t="shared" si="1"/>
        <v>12250</v>
      </c>
      <c r="F26" s="10">
        <f t="shared" si="2"/>
        <v>56.09</v>
      </c>
      <c r="G26" s="10">
        <v>67</v>
      </c>
      <c r="H26" s="76">
        <v>684</v>
      </c>
      <c r="I26" s="10">
        <f t="shared" si="3"/>
        <v>751</v>
      </c>
      <c r="J26" s="10">
        <f t="shared" si="4"/>
        <v>3.44</v>
      </c>
      <c r="K26" s="48">
        <v>46</v>
      </c>
      <c r="L26" s="75">
        <v>8792</v>
      </c>
      <c r="M26" s="10">
        <f t="shared" si="5"/>
        <v>8838</v>
      </c>
      <c r="N26" s="10">
        <f t="shared" si="0"/>
        <v>40.47</v>
      </c>
      <c r="O26" s="10">
        <f t="shared" si="9"/>
        <v>1245</v>
      </c>
      <c r="P26" s="10">
        <v>20594</v>
      </c>
      <c r="Q26" s="10">
        <f t="shared" si="6"/>
        <v>21839</v>
      </c>
    </row>
    <row r="27" spans="1:17" ht="16.5" customHeight="1">
      <c r="A27" s="37"/>
      <c r="B27" s="38" t="s">
        <v>22</v>
      </c>
      <c r="C27" s="8"/>
      <c r="D27" s="79"/>
      <c r="E27" s="10">
        <f t="shared" si="1"/>
        <v>0</v>
      </c>
      <c r="F27" s="16">
        <f t="shared" si="2"/>
        <v>0</v>
      </c>
      <c r="G27" s="8"/>
      <c r="H27" s="80">
        <v>568</v>
      </c>
      <c r="I27" s="10">
        <f t="shared" si="3"/>
        <v>568</v>
      </c>
      <c r="J27" s="16">
        <f t="shared" si="4"/>
        <v>100</v>
      </c>
      <c r="K27" s="8"/>
      <c r="L27" s="79"/>
      <c r="M27" s="10">
        <f t="shared" si="5"/>
        <v>0</v>
      </c>
      <c r="N27" s="16">
        <f t="shared" si="0"/>
        <v>0</v>
      </c>
      <c r="O27" s="10">
        <f t="shared" si="9"/>
        <v>0</v>
      </c>
      <c r="P27" s="10">
        <v>568</v>
      </c>
      <c r="Q27" s="13">
        <f t="shared" si="6"/>
        <v>568</v>
      </c>
    </row>
    <row r="28" spans="1:17" ht="16.5" customHeight="1">
      <c r="A28" s="37"/>
      <c r="B28" s="38" t="s">
        <v>47</v>
      </c>
      <c r="C28" s="10"/>
      <c r="D28" s="75"/>
      <c r="E28" s="10">
        <f t="shared" si="1"/>
        <v>0</v>
      </c>
      <c r="F28" s="10">
        <f t="shared" si="2"/>
        <v>0</v>
      </c>
      <c r="G28" s="10"/>
      <c r="H28" s="10">
        <v>309</v>
      </c>
      <c r="I28" s="10">
        <f t="shared" si="3"/>
        <v>309</v>
      </c>
      <c r="J28" s="31">
        <f t="shared" si="4"/>
        <v>100</v>
      </c>
      <c r="K28" s="10"/>
      <c r="L28" s="75"/>
      <c r="M28" s="10">
        <f t="shared" si="5"/>
        <v>0</v>
      </c>
      <c r="N28" s="10">
        <f t="shared" si="0"/>
        <v>0</v>
      </c>
      <c r="O28" s="10">
        <f t="shared" si="9"/>
        <v>0</v>
      </c>
      <c r="P28" s="10">
        <v>309</v>
      </c>
      <c r="Q28" s="10">
        <f t="shared" si="6"/>
        <v>309</v>
      </c>
    </row>
    <row r="29" spans="1:17" ht="16.5" customHeight="1">
      <c r="A29" s="37"/>
      <c r="B29" s="38" t="s">
        <v>23</v>
      </c>
      <c r="C29" s="48"/>
      <c r="D29" s="75">
        <v>23</v>
      </c>
      <c r="E29" s="10">
        <f t="shared" si="1"/>
        <v>23</v>
      </c>
      <c r="F29" s="10">
        <f t="shared" si="2"/>
        <v>5.61</v>
      </c>
      <c r="G29" s="10"/>
      <c r="H29" s="76">
        <v>383</v>
      </c>
      <c r="I29" s="10">
        <f t="shared" si="3"/>
        <v>383</v>
      </c>
      <c r="J29" s="10">
        <f t="shared" si="4"/>
        <v>93.41</v>
      </c>
      <c r="K29" s="48"/>
      <c r="L29" s="75">
        <v>4</v>
      </c>
      <c r="M29" s="10">
        <f t="shared" si="5"/>
        <v>4</v>
      </c>
      <c r="N29" s="10">
        <f t="shared" si="0"/>
        <v>0.98</v>
      </c>
      <c r="O29" s="10">
        <f t="shared" si="9"/>
        <v>0</v>
      </c>
      <c r="P29" s="10">
        <v>410</v>
      </c>
      <c r="Q29" s="13">
        <f t="shared" si="6"/>
        <v>410</v>
      </c>
    </row>
    <row r="30" spans="1:17" ht="16.5" customHeight="1">
      <c r="A30" s="37"/>
      <c r="B30" s="38" t="s">
        <v>24</v>
      </c>
      <c r="C30" s="8"/>
      <c r="D30" s="79"/>
      <c r="E30" s="10">
        <f t="shared" si="1"/>
        <v>0</v>
      </c>
      <c r="F30" s="16">
        <f t="shared" si="2"/>
        <v>0</v>
      </c>
      <c r="G30" s="8"/>
      <c r="H30" s="80">
        <v>218</v>
      </c>
      <c r="I30" s="10">
        <f t="shared" si="3"/>
        <v>218</v>
      </c>
      <c r="J30" s="13">
        <f t="shared" si="4"/>
        <v>100</v>
      </c>
      <c r="K30" s="8"/>
      <c r="L30" s="79"/>
      <c r="M30" s="10">
        <f t="shared" si="5"/>
        <v>0</v>
      </c>
      <c r="N30" s="16">
        <f t="shared" si="0"/>
        <v>0</v>
      </c>
      <c r="O30" s="10">
        <f t="shared" si="9"/>
        <v>0</v>
      </c>
      <c r="P30" s="10">
        <v>218</v>
      </c>
      <c r="Q30" s="10">
        <f t="shared" si="6"/>
        <v>218</v>
      </c>
    </row>
    <row r="31" spans="1:17" ht="16.5" customHeight="1">
      <c r="A31" s="37"/>
      <c r="B31" s="38" t="s">
        <v>25</v>
      </c>
      <c r="C31" s="10"/>
      <c r="D31" s="75">
        <v>30</v>
      </c>
      <c r="E31" s="10">
        <f t="shared" si="1"/>
        <v>30</v>
      </c>
      <c r="F31" s="10">
        <f t="shared" si="2"/>
        <v>5.79</v>
      </c>
      <c r="G31" s="74"/>
      <c r="H31" s="76">
        <v>489</v>
      </c>
      <c r="I31" s="10">
        <f t="shared" si="3"/>
        <v>489</v>
      </c>
      <c r="J31" s="31">
        <f t="shared" si="4"/>
        <v>94.4</v>
      </c>
      <c r="K31" s="10"/>
      <c r="L31" s="75"/>
      <c r="M31" s="10">
        <f t="shared" si="5"/>
        <v>0</v>
      </c>
      <c r="N31" s="10">
        <f t="shared" si="0"/>
        <v>0</v>
      </c>
      <c r="O31" s="10">
        <f t="shared" si="9"/>
        <v>0</v>
      </c>
      <c r="P31" s="10">
        <v>518</v>
      </c>
      <c r="Q31" s="10">
        <f t="shared" si="6"/>
        <v>518</v>
      </c>
    </row>
    <row r="32" spans="1:17" ht="16.5" customHeight="1">
      <c r="A32" s="37"/>
      <c r="B32" s="38" t="s">
        <v>26</v>
      </c>
      <c r="C32" s="83"/>
      <c r="D32" s="75"/>
      <c r="E32" s="10">
        <f t="shared" si="1"/>
        <v>0</v>
      </c>
      <c r="F32" s="10">
        <f t="shared" si="2"/>
        <v>0</v>
      </c>
      <c r="G32" s="10"/>
      <c r="H32" s="76">
        <v>176</v>
      </c>
      <c r="I32" s="10">
        <f t="shared" si="3"/>
        <v>176</v>
      </c>
      <c r="J32" s="10">
        <f t="shared" si="4"/>
        <v>100</v>
      </c>
      <c r="K32" s="10"/>
      <c r="L32" s="75"/>
      <c r="M32" s="10">
        <f t="shared" si="5"/>
        <v>0</v>
      </c>
      <c r="N32" s="10">
        <f t="shared" si="0"/>
        <v>0</v>
      </c>
      <c r="O32" s="10">
        <f t="shared" si="9"/>
        <v>0</v>
      </c>
      <c r="P32" s="10">
        <v>176</v>
      </c>
      <c r="Q32" s="10">
        <f t="shared" si="6"/>
        <v>176</v>
      </c>
    </row>
    <row r="33" spans="1:17" ht="16.5" customHeight="1">
      <c r="A33" s="37"/>
      <c r="B33" s="38" t="s">
        <v>27</v>
      </c>
      <c r="C33" s="10"/>
      <c r="D33" s="75">
        <v>61</v>
      </c>
      <c r="E33" s="10">
        <f t="shared" si="1"/>
        <v>61</v>
      </c>
      <c r="F33" s="10">
        <f t="shared" si="2"/>
        <v>4</v>
      </c>
      <c r="G33" s="10"/>
      <c r="H33" s="76">
        <v>625</v>
      </c>
      <c r="I33" s="10">
        <f t="shared" si="3"/>
        <v>625</v>
      </c>
      <c r="J33" s="13">
        <f t="shared" si="4"/>
        <v>41.01</v>
      </c>
      <c r="K33" s="10"/>
      <c r="L33" s="75">
        <v>839</v>
      </c>
      <c r="M33" s="10">
        <f t="shared" si="5"/>
        <v>839</v>
      </c>
      <c r="N33" s="10">
        <f t="shared" si="0"/>
        <v>55.05</v>
      </c>
      <c r="O33" s="10">
        <f>SUM(C33,G33,K33)</f>
        <v>0</v>
      </c>
      <c r="P33" s="10">
        <v>1524</v>
      </c>
      <c r="Q33" s="10">
        <f>SUM(O33:P33)</f>
        <v>1524</v>
      </c>
    </row>
    <row r="34" spans="1:17" ht="16.5" customHeight="1" thickBot="1">
      <c r="A34" s="41"/>
      <c r="B34" s="44" t="s">
        <v>28</v>
      </c>
      <c r="C34" s="14"/>
      <c r="D34" s="14">
        <v>9</v>
      </c>
      <c r="E34" s="14">
        <f t="shared" si="1"/>
        <v>9</v>
      </c>
      <c r="F34" s="14">
        <f t="shared" si="2"/>
        <v>1.69</v>
      </c>
      <c r="G34" s="14"/>
      <c r="H34" s="78">
        <v>46</v>
      </c>
      <c r="I34" s="31">
        <f t="shared" si="3"/>
        <v>46</v>
      </c>
      <c r="J34" s="14">
        <f t="shared" si="4"/>
        <v>8.63</v>
      </c>
      <c r="K34" s="14"/>
      <c r="L34" s="14">
        <v>478</v>
      </c>
      <c r="M34" s="31">
        <f t="shared" si="5"/>
        <v>478</v>
      </c>
      <c r="N34" s="14">
        <f t="shared" si="0"/>
        <v>89.68</v>
      </c>
      <c r="O34" s="14">
        <f>SUM(C34,G34,K34)</f>
        <v>0</v>
      </c>
      <c r="P34" s="14">
        <v>533</v>
      </c>
      <c r="Q34" s="14">
        <f t="shared" si="6"/>
        <v>533</v>
      </c>
    </row>
    <row r="35" spans="1:17" ht="16.5" customHeight="1" thickTop="1">
      <c r="A35" s="45" t="s">
        <v>62</v>
      </c>
      <c r="B35" s="47"/>
      <c r="C35" s="8">
        <f>SUM(C36:C39)</f>
        <v>4207</v>
      </c>
      <c r="D35" s="8">
        <v>10324</v>
      </c>
      <c r="E35" s="16">
        <f t="shared" si="1"/>
        <v>14531</v>
      </c>
      <c r="F35" s="16">
        <f t="shared" si="2"/>
        <v>60.19</v>
      </c>
      <c r="G35" s="8">
        <f>SUM(G36:G39)</f>
        <v>1578</v>
      </c>
      <c r="H35" s="8">
        <v>832</v>
      </c>
      <c r="I35" s="30">
        <f t="shared" si="3"/>
        <v>2410</v>
      </c>
      <c r="J35" s="30">
        <f t="shared" si="4"/>
        <v>9.98</v>
      </c>
      <c r="K35" s="8">
        <f>SUM(K36:K39)</f>
        <v>437</v>
      </c>
      <c r="L35" s="8">
        <v>6762</v>
      </c>
      <c r="M35" s="30">
        <f t="shared" si="5"/>
        <v>7199</v>
      </c>
      <c r="N35" s="16">
        <f t="shared" si="0"/>
        <v>29.82</v>
      </c>
      <c r="O35" s="8">
        <f>SUM(O36:O39)</f>
        <v>6222</v>
      </c>
      <c r="P35" s="8">
        <v>17918</v>
      </c>
      <c r="Q35" s="16">
        <f>SUM(O35:P35)</f>
        <v>24140</v>
      </c>
    </row>
    <row r="36" spans="1:17" ht="16.5" customHeight="1">
      <c r="A36" s="37"/>
      <c r="B36" s="38" t="s">
        <v>14</v>
      </c>
      <c r="C36" s="10">
        <v>986</v>
      </c>
      <c r="D36" s="75">
        <v>3655</v>
      </c>
      <c r="E36" s="10">
        <f t="shared" si="1"/>
        <v>4641</v>
      </c>
      <c r="F36" s="10">
        <f t="shared" si="2"/>
        <v>47.43</v>
      </c>
      <c r="G36" s="10">
        <v>982</v>
      </c>
      <c r="H36" s="76">
        <v>712</v>
      </c>
      <c r="I36" s="10">
        <f t="shared" si="3"/>
        <v>1694</v>
      </c>
      <c r="J36" s="13">
        <f t="shared" si="4"/>
        <v>17.31</v>
      </c>
      <c r="K36" s="10">
        <v>188</v>
      </c>
      <c r="L36" s="10">
        <v>3262</v>
      </c>
      <c r="M36" s="10">
        <f t="shared" si="5"/>
        <v>3450</v>
      </c>
      <c r="N36" s="10">
        <f t="shared" si="0"/>
        <v>35.26</v>
      </c>
      <c r="O36" s="10">
        <f t="shared" si="9"/>
        <v>2156</v>
      </c>
      <c r="P36" s="10">
        <v>7629</v>
      </c>
      <c r="Q36" s="10">
        <f>SUM(O36:P36)</f>
        <v>9785</v>
      </c>
    </row>
    <row r="37" spans="1:17" ht="16.5" customHeight="1">
      <c r="A37" s="37"/>
      <c r="B37" s="38" t="s">
        <v>43</v>
      </c>
      <c r="C37" s="10"/>
      <c r="D37" s="10">
        <v>18</v>
      </c>
      <c r="E37" s="10">
        <f t="shared" si="1"/>
        <v>18</v>
      </c>
      <c r="F37" s="10">
        <f>ROUND(E37/Q37*100,2)</f>
        <v>0.72</v>
      </c>
      <c r="G37" s="10"/>
      <c r="H37" s="76">
        <v>13</v>
      </c>
      <c r="I37" s="10">
        <f t="shared" si="3"/>
        <v>13</v>
      </c>
      <c r="J37" s="31">
        <f>ROUND(I37/Q37*100,2)</f>
        <v>0.52</v>
      </c>
      <c r="K37" s="10"/>
      <c r="L37" s="10">
        <v>2483</v>
      </c>
      <c r="M37" s="10">
        <f t="shared" si="5"/>
        <v>2483</v>
      </c>
      <c r="N37" s="10">
        <f t="shared" si="0"/>
        <v>98.77</v>
      </c>
      <c r="O37" s="10">
        <f t="shared" si="9"/>
        <v>0</v>
      </c>
      <c r="P37" s="10">
        <v>2514</v>
      </c>
      <c r="Q37" s="10">
        <f>SUM(O37:P37)</f>
        <v>2514</v>
      </c>
    </row>
    <row r="38" spans="1:17" ht="16.5" customHeight="1">
      <c r="A38" s="37"/>
      <c r="B38" s="38" t="s">
        <v>15</v>
      </c>
      <c r="C38" s="10">
        <v>3221</v>
      </c>
      <c r="D38" s="75">
        <v>6652</v>
      </c>
      <c r="E38" s="10">
        <f t="shared" si="1"/>
        <v>9873</v>
      </c>
      <c r="F38" s="10">
        <f>ROUND(E38/Q38*100,2)</f>
        <v>86.81</v>
      </c>
      <c r="G38" s="10">
        <v>596</v>
      </c>
      <c r="H38" s="76">
        <v>100</v>
      </c>
      <c r="I38" s="10">
        <f t="shared" si="3"/>
        <v>696</v>
      </c>
      <c r="J38" s="10">
        <f t="shared" si="4"/>
        <v>6.12</v>
      </c>
      <c r="K38" s="10">
        <v>249</v>
      </c>
      <c r="L38" s="10">
        <v>556</v>
      </c>
      <c r="M38" s="10">
        <f t="shared" si="5"/>
        <v>805</v>
      </c>
      <c r="N38" s="10">
        <f t="shared" si="0"/>
        <v>7.08</v>
      </c>
      <c r="O38" s="10">
        <f t="shared" si="9"/>
        <v>4066</v>
      </c>
      <c r="P38" s="10">
        <v>7307</v>
      </c>
      <c r="Q38" s="10">
        <f>SUM(O38:P38)</f>
        <v>11373</v>
      </c>
    </row>
    <row r="39" spans="1:17" ht="16.5" customHeight="1" thickBot="1">
      <c r="A39" s="37"/>
      <c r="B39" s="40" t="s">
        <v>16</v>
      </c>
      <c r="C39" s="14"/>
      <c r="D39" s="14">
        <v>0</v>
      </c>
      <c r="E39" s="14">
        <f t="shared" si="1"/>
        <v>0</v>
      </c>
      <c r="F39" s="14">
        <f>ROUND(E39/Q39*100,2)</f>
        <v>0</v>
      </c>
      <c r="G39" s="14"/>
      <c r="H39" s="78">
        <v>7</v>
      </c>
      <c r="I39" s="31">
        <f t="shared" si="3"/>
        <v>7</v>
      </c>
      <c r="J39" s="13">
        <f t="shared" si="4"/>
        <v>1.5</v>
      </c>
      <c r="K39" s="14"/>
      <c r="L39" s="14">
        <v>461</v>
      </c>
      <c r="M39" s="31">
        <f t="shared" si="5"/>
        <v>461</v>
      </c>
      <c r="N39" s="10">
        <f t="shared" si="0"/>
        <v>98.5</v>
      </c>
      <c r="O39" s="14">
        <f t="shared" si="9"/>
        <v>0</v>
      </c>
      <c r="P39" s="31">
        <v>468</v>
      </c>
      <c r="Q39" s="14">
        <f>SUM(O39:P39)</f>
        <v>468</v>
      </c>
    </row>
    <row r="40" spans="1:17" ht="16.5" customHeight="1" thickTop="1">
      <c r="A40" s="69" t="s">
        <v>48</v>
      </c>
      <c r="B40" s="70"/>
      <c r="C40" s="15">
        <v>83487</v>
      </c>
      <c r="D40" s="15">
        <v>151398</v>
      </c>
      <c r="E40" s="15">
        <f>SUM(E5,E9,E17,E23,E35)</f>
        <v>234884</v>
      </c>
      <c r="F40" s="16">
        <v>67</v>
      </c>
      <c r="G40" s="15">
        <v>39042</v>
      </c>
      <c r="H40" s="15">
        <v>13070</v>
      </c>
      <c r="I40" s="30">
        <f>ROUND(SUM(G40:H40),0)</f>
        <v>52112</v>
      </c>
      <c r="J40" s="30">
        <f t="shared" si="4"/>
        <v>14.98</v>
      </c>
      <c r="K40" s="15">
        <v>3854</v>
      </c>
      <c r="L40" s="15">
        <v>57165</v>
      </c>
      <c r="M40" s="30">
        <f>ROUND(SUM(K40:L40),0)</f>
        <v>61019</v>
      </c>
      <c r="N40" s="30">
        <f t="shared" si="0"/>
        <v>17.55</v>
      </c>
      <c r="O40" s="15">
        <f>SUM(C40,G40,K40)</f>
        <v>126383</v>
      </c>
      <c r="P40" s="30">
        <f>SUM(P5,P9,P17,P23,P35)</f>
        <v>221399</v>
      </c>
      <c r="Q40" s="16">
        <f>SUM(Q5,Q9,Q17,Q23,Q35)</f>
        <v>347782</v>
      </c>
    </row>
    <row r="41" spans="1:17" ht="16.5" customHeight="1">
      <c r="A41" s="17"/>
      <c r="B41" s="50"/>
      <c r="C41" s="17"/>
      <c r="D41" s="17"/>
      <c r="E41" s="17"/>
      <c r="F41" s="17"/>
      <c r="G41" s="17"/>
      <c r="H41" s="17"/>
      <c r="I41" s="17"/>
      <c r="J41" s="32"/>
      <c r="K41" s="17"/>
      <c r="L41" s="17"/>
      <c r="M41" s="17"/>
      <c r="N41" s="17"/>
      <c r="O41" s="17"/>
      <c r="P41" s="17"/>
      <c r="Q41" s="32"/>
    </row>
    <row r="42" spans="3:17" ht="16.5" customHeight="1">
      <c r="C42" s="58" t="s">
        <v>50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17"/>
      <c r="Q42" s="23"/>
    </row>
    <row r="43" spans="3:17" ht="13.5">
      <c r="C43" s="58" t="s">
        <v>64</v>
      </c>
      <c r="Q43" s="52"/>
    </row>
    <row r="44" ht="13.5">
      <c r="B44" s="51"/>
    </row>
    <row r="45" ht="13.5">
      <c r="B45" s="51"/>
    </row>
    <row r="46" ht="13.5">
      <c r="B46" s="51"/>
    </row>
    <row r="47" ht="13.5">
      <c r="B47" s="51"/>
    </row>
    <row r="48" ht="13.5">
      <c r="B48" s="51"/>
    </row>
    <row r="49" ht="13.5">
      <c r="B49" s="51"/>
    </row>
    <row r="50" ht="13.5">
      <c r="B50" s="51"/>
    </row>
    <row r="51" ht="13.5">
      <c r="B51" s="51"/>
    </row>
    <row r="52" ht="13.5">
      <c r="B52" s="51"/>
    </row>
    <row r="53" ht="13.5">
      <c r="B53" s="51"/>
    </row>
    <row r="54" ht="13.5">
      <c r="B54" s="51"/>
    </row>
    <row r="55" ht="13.5">
      <c r="B55" s="51"/>
    </row>
    <row r="56" ht="13.5">
      <c r="B56" s="51"/>
    </row>
    <row r="57" ht="13.5">
      <c r="B57" s="51"/>
    </row>
    <row r="58" spans="2:5" ht="13.5">
      <c r="B58" s="51"/>
      <c r="E58" s="52"/>
    </row>
    <row r="59" ht="13.5">
      <c r="B59" s="51"/>
    </row>
    <row r="60" ht="13.5">
      <c r="B60" s="51"/>
    </row>
    <row r="61" spans="2:4" ht="13.5">
      <c r="B61" s="51"/>
      <c r="D61" s="52"/>
    </row>
    <row r="62" ht="13.5">
      <c r="B62" s="51"/>
    </row>
    <row r="63" ht="13.5">
      <c r="B63" s="51"/>
    </row>
    <row r="64" ht="13.5">
      <c r="B64" s="51"/>
    </row>
    <row r="65" ht="13.5">
      <c r="B65" s="51"/>
    </row>
    <row r="66" ht="13.5">
      <c r="B66" s="51"/>
    </row>
    <row r="67" ht="13.5">
      <c r="B67" s="51"/>
    </row>
    <row r="68" ht="13.5">
      <c r="B68" s="51"/>
    </row>
    <row r="69" ht="13.5">
      <c r="B69" s="51"/>
    </row>
    <row r="70" ht="13.5">
      <c r="B70" s="51"/>
    </row>
    <row r="71" ht="13.5">
      <c r="B71" s="51"/>
    </row>
    <row r="72" ht="13.5">
      <c r="B72" s="51"/>
    </row>
    <row r="73" ht="13.5">
      <c r="B73" s="51"/>
    </row>
  </sheetData>
  <mergeCells count="6">
    <mergeCell ref="O3:Q3"/>
    <mergeCell ref="A40:B40"/>
    <mergeCell ref="A3:B4"/>
    <mergeCell ref="C3:F3"/>
    <mergeCell ref="G3:J3"/>
    <mergeCell ref="K3:N3"/>
  </mergeCells>
  <printOptions/>
  <pageMargins left="0.7874015748031497" right="0.3937007874015748" top="0.7874015748031497" bottom="0.1968503937007874" header="0.5118110236220472" footer="0.5118110236220472"/>
  <pageSetup firstPageNumber="34" useFirstPageNumber="1"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2010-01-19T01:54:56Z</cp:lastPrinted>
  <dcterms:created xsi:type="dcterms:W3CDTF">2006-12-27T02:53:41Z</dcterms:created>
  <dcterms:modified xsi:type="dcterms:W3CDTF">2010-01-19T01:55:32Z</dcterms:modified>
  <cp:category/>
  <cp:version/>
  <cp:contentType/>
  <cp:contentStatus/>
</cp:coreProperties>
</file>