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個人住宅用太陽光発電設備等導入支援事業\R6\01 要綱等\04_様式\excel\県HP掲載用（ロックあり）\"/>
    </mc:Choice>
  </mc:AlternateContent>
  <xr:revisionPtr revIDLastSave="0" documentId="13_ncr:1_{018B214F-8C4A-475A-89C4-4C2E4E1448D7}" xr6:coauthVersionLast="47" xr6:coauthVersionMax="47" xr10:uidLastSave="{00000000-0000-0000-0000-000000000000}"/>
  <bookViews>
    <workbookView xWindow="-108" yWindow="-108" windowWidth="23256" windowHeight="14016" xr2:uid="{8E25CA38-C9E8-410D-B455-E9580253AC87}"/>
  </bookViews>
  <sheets>
    <sheet name="１号" sheetId="1" r:id="rId1"/>
    <sheet name="２号" sheetId="5" r:id="rId2"/>
  </sheets>
  <definedNames>
    <definedName name="_xlnm.Print_Area" localSheetId="0">'１号'!$A$1:$AE$44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5" l="1"/>
  <c r="E17" i="5" s="1"/>
  <c r="M17" i="5" s="1"/>
  <c r="E13" i="5"/>
  <c r="B7" i="5"/>
  <c r="B8" i="5" s="1"/>
  <c r="B9" i="5" s="1"/>
  <c r="B10" i="5" s="1"/>
  <c r="B11" i="5" s="1"/>
  <c r="B12" i="5" s="1"/>
  <c r="U13" i="5" l="1"/>
  <c r="V28" i="1"/>
  <c r="V31" i="1" s="1"/>
  <c r="V33" i="1" s="1"/>
  <c r="O39" i="1"/>
  <c r="Y24" i="1"/>
  <c r="T36" i="1"/>
  <c r="H39" i="1"/>
  <c r="H37" i="1"/>
  <c r="N38" i="1"/>
  <c r="T24" i="1"/>
  <c r="T23" i="1"/>
  <c r="V20" i="1" l="1"/>
  <c r="V21" i="1" s="1"/>
  <c r="T35" i="1" s="1"/>
</calcChain>
</file>

<file path=xl/sharedStrings.xml><?xml version="1.0" encoding="utf-8"?>
<sst xmlns="http://schemas.openxmlformats.org/spreadsheetml/2006/main" count="117" uniqueCount="77">
  <si>
    <t>個人住宅用太陽光発電設備等導入支援事業補助金交付申請書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</si>
  <si>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</si>
  <si>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</si>
  <si>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</si>
  <si>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栃木県知事　様</t>
    <phoneticPr fontId="3"/>
  </si>
  <si>
    <t>　個人住宅用太陽光発電設備等導入支援事業を実施したいので、補助金を交付されるよう関係書類を添えて申請します。</t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</si>
  <si>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</si>
  <si>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</si>
  <si>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</si>
  <si>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</si>
  <si>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設備の設置場所</t>
    <phoneticPr fontId="3"/>
  </si>
  <si>
    <t>住宅の区分</t>
    <rPh sb="0" eb="2">
      <t>ジュウタク</t>
    </rPh>
    <rPh sb="3" eb="5">
      <t>クブン</t>
    </rPh>
    <phoneticPr fontId="3"/>
  </si>
  <si>
    <t>着手予定日</t>
    <rPh sb="0" eb="2">
      <t>チャクシュ</t>
    </rPh>
    <rPh sb="2" eb="5">
      <t>ヨテイビ</t>
    </rPh>
    <phoneticPr fontId="3"/>
  </si>
  <si>
    <t>完了予定日</t>
    <rPh sb="0" eb="2">
      <t>カンリョウ</t>
    </rPh>
    <rPh sb="2" eb="5">
      <t>ヨテイビ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</si>
  <si>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</si>
  <si>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太陽光パネル</t>
    <rPh sb="0" eb="3">
      <t>タイヨウコウ</t>
    </rPh>
    <phoneticPr fontId="3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</si>
  <si>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3"/>
  </si>
  <si>
    <t>kW</t>
    <phoneticPr fontId="3"/>
  </si>
  <si>
    <t>パワーコンディショナー</t>
    <phoneticPr fontId="3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</si>
  <si>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3"/>
  </si>
  <si>
    <t>(A)</t>
    <phoneticPr fontId="3"/>
  </si>
  <si>
    <t>補 助 金 の 額【(A)×70,000円】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3"/>
  </si>
  <si>
    <t>(B)</t>
    <phoneticPr fontId="3"/>
  </si>
  <si>
    <t>円</t>
    <rPh sb="0" eb="1">
      <t>エン</t>
    </rPh>
    <phoneticPr fontId="3"/>
  </si>
  <si>
    <t>※補助上限は280,000円</t>
    <rPh sb="1" eb="3">
      <t>ホジョ</t>
    </rPh>
    <rPh sb="3" eb="5">
      <t>ジョウゲン</t>
    </rPh>
    <rPh sb="13" eb="14">
      <t>エン</t>
    </rPh>
    <phoneticPr fontId="3"/>
  </si>
  <si>
    <t>余剰電力の売電有無</t>
    <rPh sb="0" eb="2">
      <t>ヨジョウ</t>
    </rPh>
    <rPh sb="2" eb="4">
      <t>デンリョク</t>
    </rPh>
    <rPh sb="5" eb="7">
      <t>バイデン</t>
    </rPh>
    <rPh sb="7" eb="9">
      <t>ウム</t>
    </rPh>
    <phoneticPr fontId="3"/>
  </si>
  <si>
    <t>定置用蓄電地</t>
    <rPh sb="0" eb="3">
      <t>テイチヨウ</t>
    </rPh>
    <rPh sb="3" eb="6">
      <t>チクデンチ</t>
    </rPh>
    <phoneticPr fontId="3"/>
  </si>
  <si>
    <t>kWh</t>
    <phoneticPr fontId="3"/>
  </si>
  <si>
    <t>(C)</t>
    <phoneticPr fontId="3"/>
  </si>
  <si>
    <t>補助対象経費
（税抜き）</t>
    <rPh sb="0" eb="2">
      <t>ホジョ</t>
    </rPh>
    <rPh sb="2" eb="4">
      <t>タイショウ</t>
    </rPh>
    <rPh sb="4" eb="6">
      <t>ケイヒ</t>
    </rPh>
    <rPh sb="8" eb="10">
      <t>ゼイヌ</t>
    </rPh>
    <phoneticPr fontId="3"/>
  </si>
  <si>
    <t>設備費</t>
    <rPh sb="0" eb="3">
      <t>セツビヒ</t>
    </rPh>
    <phoneticPr fontId="3"/>
  </si>
  <si>
    <t>(D)</t>
    <phoneticPr fontId="3"/>
  </si>
  <si>
    <t>工事費</t>
    <rPh sb="0" eb="3">
      <t>コウジヒ</t>
    </rPh>
    <phoneticPr fontId="3"/>
  </si>
  <si>
    <t>(E)</t>
    <phoneticPr fontId="3"/>
  </si>
  <si>
    <t>価格/kWh</t>
    <rPh sb="0" eb="2">
      <t>カカク</t>
    </rPh>
    <phoneticPr fontId="3"/>
  </si>
  <si>
    <t>｛ (D)＋(E) ｝÷ (C)</t>
    <phoneticPr fontId="3"/>
  </si>
  <si>
    <t>(F)</t>
    <phoneticPr fontId="3"/>
  </si>
  <si>
    <t>※155,000円以下の場合に限り補助対象</t>
  </si>
  <si>
    <t>(G)</t>
    <phoneticPr fontId="3"/>
  </si>
  <si>
    <t>　蓄電容量が5kWhを超える場合は
　【(F)×1/3×5】</t>
    <rPh sb="1" eb="3">
      <t>チクデン</t>
    </rPh>
    <rPh sb="3" eb="5">
      <t>ヨウリョウ</t>
    </rPh>
    <rPh sb="11" eb="12">
      <t>コ</t>
    </rPh>
    <rPh sb="14" eb="16">
      <t>バアイ</t>
    </rPh>
    <phoneticPr fontId="3"/>
  </si>
  <si>
    <t>補助金交付申請額【　（Ｂ）＋（Ｇ）　】</t>
    <rPh sb="0" eb="3">
      <t>ホジョキン</t>
    </rPh>
    <rPh sb="3" eb="5">
      <t>コウフ</t>
    </rPh>
    <rPh sb="5" eb="8">
      <t>シンセイガク</t>
    </rPh>
    <phoneticPr fontId="3"/>
  </si>
  <si>
    <t>国の補助金等の
利用状況</t>
    <rPh sb="0" eb="1">
      <t>クニ</t>
    </rPh>
    <rPh sb="2" eb="4">
      <t>ホジョ</t>
    </rPh>
    <rPh sb="4" eb="5">
      <t>キン</t>
    </rPh>
    <rPh sb="5" eb="6">
      <t>トウ</t>
    </rPh>
    <rPh sb="8" eb="10">
      <t>リヨウ</t>
    </rPh>
    <rPh sb="10" eb="12">
      <t>ジョウキョウ</t>
    </rPh>
    <phoneticPr fontId="3"/>
  </si>
  <si>
    <t>利 用 有 無</t>
    <rPh sb="0" eb="1">
      <t>リ</t>
    </rPh>
    <rPh sb="2" eb="3">
      <t>ヨウ</t>
    </rPh>
    <rPh sb="4" eb="5">
      <t>ユウ</t>
    </rPh>
    <rPh sb="6" eb="7">
      <t>ム</t>
    </rPh>
    <phoneticPr fontId="3"/>
  </si>
  <si>
    <t>手続代行者</t>
    <rPh sb="0" eb="2">
      <t>テツヅ</t>
    </rPh>
    <rPh sb="2" eb="5">
      <t>ダイコウシャ</t>
    </rPh>
    <phoneticPr fontId="3"/>
  </si>
  <si>
    <t>事業者名</t>
    <rPh sb="0" eb="3">
      <t>ジギョウシャ</t>
    </rPh>
    <rPh sb="3" eb="4">
      <t>メイ</t>
    </rPh>
    <phoneticPr fontId="3"/>
  </si>
  <si>
    <t>所在地</t>
    <rPh sb="0" eb="3">
      <t>ショザイチ</t>
    </rPh>
    <phoneticPr fontId="3"/>
  </si>
  <si>
    <t>責任者名</t>
    <rPh sb="0" eb="3">
      <t>セキニンシャ</t>
    </rPh>
    <rPh sb="3" eb="4">
      <t>メイ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</si>
  <si>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</si>
  <si>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</si>
  <si>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</si>
  <si>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3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</si>
  <si>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</si>
  <si>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</si>
  <si>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事業期間</t>
    <rPh sb="0" eb="2">
      <t>ジギョウ</t>
    </rPh>
    <rPh sb="2" eb="4">
      <t>キカン</t>
    </rPh>
    <phoneticPr fontId="3"/>
  </si>
  <si>
    <t>様式第１号（第３条関係）</t>
    <phoneticPr fontId="3"/>
  </si>
  <si>
    <t>蓄　電　池　情　報
（SII登録内容）</t>
    <rPh sb="0" eb="1">
      <t>チク</t>
    </rPh>
    <rPh sb="2" eb="3">
      <t>デン</t>
    </rPh>
    <rPh sb="4" eb="5">
      <t>イケ</t>
    </rPh>
    <rPh sb="6" eb="7">
      <t>ジョウ</t>
    </rPh>
    <rPh sb="8" eb="9">
      <t>ホウ</t>
    </rPh>
    <rPh sb="14" eb="16">
      <t>トウロク</t>
    </rPh>
    <rPh sb="16" eb="18">
      <t>ナイヨウ</t>
    </rPh>
    <phoneticPr fontId="3"/>
  </si>
  <si>
    <t>kWh</t>
    <phoneticPr fontId="3"/>
  </si>
  <si>
    <t>設置セット数</t>
    <rPh sb="0" eb="2">
      <t>セッチ</t>
    </rPh>
    <rPh sb="5" eb="6">
      <t>スウ</t>
    </rPh>
    <phoneticPr fontId="3"/>
  </si>
  <si>
    <t>セット</t>
    <phoneticPr fontId="3"/>
  </si>
  <si>
    <t>〒</t>
    <phoneticPr fontId="3"/>
  </si>
  <si>
    <t>補 助 金 の 額【｛(D)+(E)｝×1/3】</t>
    <rPh sb="0" eb="1">
      <t>ホ</t>
    </rPh>
    <rPh sb="2" eb="3">
      <t>スケ</t>
    </rPh>
    <rPh sb="4" eb="5">
      <t>カネ</t>
    </rPh>
    <rPh sb="8" eb="9">
      <t>ガク</t>
    </rPh>
    <phoneticPr fontId="3"/>
  </si>
  <si>
    <t>蓄電容量</t>
    <rPh sb="0" eb="2">
      <t>チクデン</t>
    </rPh>
    <rPh sb="2" eb="4">
      <t>ヨウリョウ</t>
    </rPh>
    <phoneticPr fontId="3"/>
  </si>
  <si>
    <t>様式第２号（第３条関係）</t>
    <phoneticPr fontId="3"/>
  </si>
  <si>
    <t>電力消費量等計画書</t>
    <rPh sb="0" eb="2">
      <t>デンリョク</t>
    </rPh>
    <rPh sb="2" eb="5">
      <t>ショウヒリョウ</t>
    </rPh>
    <rPh sb="5" eb="6">
      <t>トウ</t>
    </rPh>
    <rPh sb="6" eb="9">
      <t>ケイカクショ</t>
    </rPh>
    <phoneticPr fontId="3"/>
  </si>
  <si>
    <t>　１　月別発電量等</t>
    <rPh sb="3" eb="5">
      <t>ツキベツ</t>
    </rPh>
    <rPh sb="5" eb="8">
      <t>ハツデンリョウ</t>
    </rPh>
    <rPh sb="8" eb="9">
      <t>トウ</t>
    </rPh>
    <phoneticPr fontId="3"/>
  </si>
  <si>
    <t>①発電量見込</t>
    <rPh sb="1" eb="4">
      <t>ハツデンリョウ</t>
    </rPh>
    <rPh sb="4" eb="6">
      <t>ミコ</t>
    </rPh>
    <phoneticPr fontId="3"/>
  </si>
  <si>
    <t>②自家消費電力量見込</t>
    <rPh sb="1" eb="3">
      <t>ジカ</t>
    </rPh>
    <rPh sb="3" eb="5">
      <t>ショウヒ</t>
    </rPh>
    <rPh sb="5" eb="8">
      <t>デンリョクリョウ</t>
    </rPh>
    <rPh sb="8" eb="10">
      <t>ミコ</t>
    </rPh>
    <phoneticPr fontId="3"/>
  </si>
  <si>
    <t>③自家消費率（②/①×100）</t>
    <phoneticPr fontId="3"/>
  </si>
  <si>
    <t>月</t>
  </si>
  <si>
    <t>－</t>
    <phoneticPr fontId="3"/>
  </si>
  <si>
    <t>合計</t>
    <rPh sb="0" eb="2">
      <t>ゴウケイ</t>
    </rPh>
    <phoneticPr fontId="3"/>
  </si>
  <si>
    <t>％</t>
    <phoneticPr fontId="3"/>
  </si>
  <si>
    <t>　２　導入効果（二酸化炭素排出削減量）見込</t>
    <rPh sb="3" eb="5">
      <t>ドウニュウ</t>
    </rPh>
    <rPh sb="5" eb="7">
      <t>コウカ</t>
    </rPh>
    <rPh sb="8" eb="18">
      <t>ニサンカタンソハイシュツサクゲンリョウ</t>
    </rPh>
    <rPh sb="19" eb="21">
      <t>ミコ</t>
    </rPh>
    <phoneticPr fontId="3"/>
  </si>
  <si>
    <t>自家消費電力量見込</t>
    <rPh sb="0" eb="2">
      <t>ジカ</t>
    </rPh>
    <rPh sb="2" eb="4">
      <t>ショウヒ</t>
    </rPh>
    <rPh sb="4" eb="6">
      <t>デンリョク</t>
    </rPh>
    <rPh sb="6" eb="7">
      <t>リョウ</t>
    </rPh>
    <rPh sb="7" eb="9">
      <t>ミコ</t>
    </rPh>
    <phoneticPr fontId="3"/>
  </si>
  <si>
    <t>二酸化炭素排出削減量</t>
    <rPh sb="0" eb="3">
      <t>ニサンカ</t>
    </rPh>
    <rPh sb="3" eb="5">
      <t>タンソ</t>
    </rPh>
    <rPh sb="5" eb="7">
      <t>ハイシュツ</t>
    </rPh>
    <rPh sb="7" eb="9">
      <t>サクゲン</t>
    </rPh>
    <rPh sb="9" eb="10">
      <t>リョウ</t>
    </rPh>
    <phoneticPr fontId="3"/>
  </si>
  <si>
    <t>効　果</t>
    <rPh sb="0" eb="1">
      <t>コウ</t>
    </rPh>
    <rPh sb="2" eb="3">
      <t>ハテ</t>
    </rPh>
    <phoneticPr fontId="3"/>
  </si>
  <si>
    <t>t-CO2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</si>
</sst>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177" fontId="4" fillId="0" borderId="0" xfId="1" applyNumberFormat="1" applyFont="1" applyBorder="1" applyAlignment="1" applyProtection="1">
      <alignment vertical="center"/>
      <protection locked="0"/>
    </xf>
    <xf numFmtId="177" fontId="4" fillId="2" borderId="0" xfId="1" applyNumberFormat="1" applyFont="1" applyFill="1" applyBorder="1" applyAlignme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left" vertical="justify" wrapText="1"/>
      <protection hidden="1"/>
    </xf>
    <xf numFmtId="0" fontId="4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4" fillId="2" borderId="4" xfId="0" applyFont="1" applyFill="1" applyBorder="1" applyAlignment="1" applyProtection="1">
      <alignment horizontal="center"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0" fontId="4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Protection="1">
      <alignment vertical="center"/>
      <protection hidden="1"/>
    </xf>
    <xf numFmtId="0" fontId="2" fillId="2" borderId="7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justify" wrapText="1"/>
      <protection hidden="1"/>
    </xf>
    <xf numFmtId="0" fontId="4" fillId="2" borderId="1" xfId="0" applyFont="1" applyFill="1" applyBorder="1" applyAlignment="1" applyProtection="1">
      <alignment horizontal="distributed" vertical="center" shrinkToFit="1"/>
      <protection hidden="1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distributed" vertical="center" shrinkToFit="1"/>
      <protection hidden="1"/>
    </xf>
    <xf numFmtId="0" fontId="4" fillId="2" borderId="6" xfId="0" applyFont="1" applyFill="1" applyBorder="1" applyAlignment="1" applyProtection="1">
      <alignment horizontal="distributed" vertical="center" shrinkToFit="1"/>
      <protection hidden="1"/>
    </xf>
    <xf numFmtId="0" fontId="4" fillId="2" borderId="7" xfId="0" applyFont="1" applyFill="1" applyBorder="1" applyAlignment="1" applyProtection="1">
      <alignment horizontal="distributed" vertical="center" shrinkToFit="1"/>
      <protection hidden="1"/>
    </xf>
    <xf numFmtId="0" fontId="4" fillId="2" borderId="8" xfId="0" applyFont="1" applyFill="1" applyBorder="1" applyAlignment="1" applyProtection="1">
      <alignment horizontal="distributed" vertical="center" shrinkToFit="1"/>
      <protection hidden="1"/>
    </xf>
    <xf numFmtId="0" fontId="4" fillId="2" borderId="0" xfId="0" applyFont="1" applyFill="1" applyBorder="1" applyAlignment="1" applyProtection="1">
      <alignment horizontal="distributed" vertical="center" shrinkToFit="1"/>
      <protection hidden="1"/>
    </xf>
    <xf numFmtId="0" fontId="4" fillId="2" borderId="9" xfId="0" applyFont="1" applyFill="1" applyBorder="1" applyAlignment="1" applyProtection="1">
      <alignment horizontal="distributed" vertical="center" shrinkToFit="1"/>
      <protection hidden="1"/>
    </xf>
    <xf numFmtId="0" fontId="4" fillId="2" borderId="11" xfId="0" applyFont="1" applyFill="1" applyBorder="1" applyAlignment="1" applyProtection="1">
      <alignment horizontal="distributed" vertical="center" shrinkToFit="1"/>
      <protection hidden="1"/>
    </xf>
    <xf numFmtId="0" fontId="4" fillId="2" borderId="12" xfId="0" applyFont="1" applyFill="1" applyBorder="1" applyAlignment="1" applyProtection="1">
      <alignment horizontal="distributed" vertical="center" shrinkToFit="1"/>
      <protection hidden="1"/>
    </xf>
    <xf numFmtId="0" fontId="4" fillId="2" borderId="13" xfId="0" applyFont="1" applyFill="1" applyBorder="1" applyAlignment="1" applyProtection="1">
      <alignment horizontal="distributed" vertical="center" shrinkToFit="1"/>
      <protection hidden="1"/>
    </xf>
    <xf numFmtId="0" fontId="4" fillId="0" borderId="6" xfId="0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hidden="1"/>
    </xf>
    <xf numFmtId="0" fontId="4" fillId="2" borderId="4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distributed" vertical="center" shrinkToFit="1"/>
      <protection hidden="1"/>
    </xf>
    <xf numFmtId="0" fontId="4" fillId="2" borderId="3" xfId="0" applyFont="1" applyFill="1" applyBorder="1" applyAlignment="1" applyProtection="1">
      <alignment horizontal="distributed" vertical="center" shrinkToFit="1"/>
      <protection hidden="1"/>
    </xf>
    <xf numFmtId="0" fontId="4" fillId="2" borderId="4" xfId="0" applyFont="1" applyFill="1" applyBorder="1" applyAlignment="1" applyProtection="1">
      <alignment horizontal="distributed" vertical="center" shrinkToFit="1"/>
      <protection hidden="1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2" borderId="5" xfId="0" applyFont="1" applyFill="1" applyBorder="1" applyAlignment="1" applyProtection="1">
      <alignment horizontal="center" vertical="center" shrinkToFit="1"/>
      <protection hidden="1"/>
    </xf>
    <xf numFmtId="0" fontId="4" fillId="2" borderId="6" xfId="0" applyFont="1" applyFill="1" applyBorder="1" applyAlignment="1" applyProtection="1">
      <alignment horizontal="center" vertical="center" shrinkToFit="1"/>
      <protection hidden="1"/>
    </xf>
    <xf numFmtId="0" fontId="4" fillId="2" borderId="7" xfId="0" applyFont="1" applyFill="1" applyBorder="1" applyAlignment="1" applyProtection="1">
      <alignment horizontal="center" vertical="center" shrinkToFit="1"/>
      <protection hidden="1"/>
    </xf>
    <xf numFmtId="0" fontId="4" fillId="2" borderId="8" xfId="0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9" xfId="0" applyFont="1" applyFill="1" applyBorder="1" applyAlignment="1" applyProtection="1">
      <alignment horizontal="center" vertical="center" shrinkToFit="1"/>
      <protection hidden="1"/>
    </xf>
    <xf numFmtId="0" fontId="4" fillId="2" borderId="11" xfId="0" applyFont="1" applyFill="1" applyBorder="1" applyAlignment="1" applyProtection="1">
      <alignment horizontal="center" vertical="center" shrinkToFit="1"/>
      <protection hidden="1"/>
    </xf>
    <xf numFmtId="0" fontId="4" fillId="2" borderId="12" xfId="0" applyFont="1" applyFill="1" applyBorder="1" applyAlignment="1" applyProtection="1">
      <alignment horizontal="center" vertical="center" shrinkToFit="1"/>
      <protection hidden="1"/>
    </xf>
    <xf numFmtId="0" fontId="4" fillId="2" borderId="13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177" fontId="4" fillId="2" borderId="3" xfId="1" applyNumberFormat="1" applyFont="1" applyFill="1" applyBorder="1" applyAlignment="1" applyProtection="1">
      <alignment vertical="center" shrinkToFit="1"/>
      <protection hidden="1"/>
    </xf>
    <xf numFmtId="2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2" fontId="4" fillId="2" borderId="3" xfId="0" applyNumberFormat="1" applyFont="1" applyFill="1" applyBorder="1" applyAlignment="1" applyProtection="1">
      <alignment horizontal="center" vertical="center" shrinkToFit="1"/>
      <protection hidden="1"/>
    </xf>
    <xf numFmtId="2" fontId="4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4" fillId="0" borderId="2" xfId="0" applyNumberFormat="1" applyFont="1" applyFill="1" applyBorder="1" applyAlignment="1" applyProtection="1">
      <alignment vertical="center" shrinkToFit="1"/>
      <protection locked="0"/>
    </xf>
    <xf numFmtId="176" fontId="4" fillId="0" borderId="3" xfId="0" applyNumberFormat="1" applyFont="1" applyFill="1" applyBorder="1" applyAlignment="1" applyProtection="1">
      <alignment vertical="center" shrinkToFit="1"/>
      <protection locked="0"/>
    </xf>
    <xf numFmtId="38" fontId="4" fillId="2" borderId="7" xfId="1" applyFont="1" applyFill="1" applyBorder="1" applyAlignment="1" applyProtection="1">
      <alignment vertical="center" shrinkToFit="1"/>
      <protection hidden="1"/>
    </xf>
    <xf numFmtId="38" fontId="4" fillId="2" borderId="10" xfId="1" applyFont="1" applyFill="1" applyBorder="1" applyAlignment="1" applyProtection="1">
      <alignment vertical="center" shrinkToFit="1"/>
      <protection hidden="1"/>
    </xf>
    <xf numFmtId="38" fontId="4" fillId="2" borderId="5" xfId="1" applyFont="1" applyFill="1" applyBorder="1" applyAlignment="1" applyProtection="1">
      <alignment vertical="center" shrinkToFit="1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176" fontId="4" fillId="0" borderId="2" xfId="0" applyNumberFormat="1" applyFont="1" applyBorder="1" applyAlignment="1" applyProtection="1">
      <alignment vertical="center" shrinkToFit="1"/>
      <protection locked="0"/>
    </xf>
    <xf numFmtId="176" fontId="4" fillId="0" borderId="3" xfId="0" applyNumberFormat="1" applyFont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horizontal="right" vertical="center" shrinkToFit="1"/>
      <protection hidden="1"/>
    </xf>
    <xf numFmtId="0" fontId="5" fillId="2" borderId="14" xfId="0" applyFont="1" applyFill="1" applyBorder="1" applyAlignment="1" applyProtection="1">
      <alignment horizontal="right" vertical="center" shrinkToFit="1"/>
      <protection hidden="1"/>
    </xf>
    <xf numFmtId="0" fontId="5" fillId="2" borderId="15" xfId="0" applyFont="1" applyFill="1" applyBorder="1" applyAlignment="1" applyProtection="1">
      <alignment horizontal="right" vertical="center" shrinkToFi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distributed" vertical="center"/>
      <protection hidden="1"/>
    </xf>
    <xf numFmtId="38" fontId="4" fillId="2" borderId="2" xfId="1" applyFont="1" applyFill="1" applyBorder="1" applyAlignment="1" applyProtection="1">
      <alignment horizontal="center" vertical="center" shrinkToFit="1"/>
      <protection hidden="1"/>
    </xf>
    <xf numFmtId="38" fontId="4" fillId="2" borderId="3" xfId="1" applyFont="1" applyFill="1" applyBorder="1" applyAlignment="1" applyProtection="1">
      <alignment horizontal="center" vertical="center" shrinkToFit="1"/>
      <protection hidden="1"/>
    </xf>
    <xf numFmtId="2" fontId="4" fillId="2" borderId="4" xfId="0" applyNumberFormat="1" applyFont="1" applyFill="1" applyBorder="1" applyAlignment="1" applyProtection="1">
      <alignment vertical="center" shrinkToFit="1"/>
      <protection hidden="1"/>
    </xf>
    <xf numFmtId="2" fontId="4" fillId="2" borderId="1" xfId="0" applyNumberFormat="1" applyFont="1" applyFill="1" applyBorder="1" applyAlignment="1" applyProtection="1">
      <alignment vertical="center" shrinkToFit="1"/>
      <protection hidden="1"/>
    </xf>
    <xf numFmtId="2" fontId="4" fillId="2" borderId="14" xfId="0" applyNumberFormat="1" applyFont="1" applyFill="1" applyBorder="1" applyAlignment="1" applyProtection="1">
      <alignment vertical="center" shrinkToFit="1"/>
      <protection hidden="1"/>
    </xf>
    <xf numFmtId="2" fontId="4" fillId="2" borderId="11" xfId="0" applyNumberFormat="1" applyFont="1" applyFill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3" fontId="4" fillId="0" borderId="4" xfId="0" applyNumberFormat="1" applyFont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horizontal="distributed" vertical="center" shrinkToFit="1"/>
      <protection hidden="1"/>
    </xf>
    <xf numFmtId="0" fontId="2" fillId="2" borderId="6" xfId="0" applyFont="1" applyFill="1" applyBorder="1" applyAlignment="1" applyProtection="1">
      <alignment horizontal="distributed" vertical="center" shrinkToFit="1"/>
      <protection hidden="1"/>
    </xf>
    <xf numFmtId="0" fontId="2" fillId="2" borderId="8" xfId="0" applyFont="1" applyFill="1" applyBorder="1" applyAlignment="1" applyProtection="1">
      <alignment horizontal="distributed" vertical="center" shrinkToFit="1"/>
      <protection hidden="1"/>
    </xf>
    <xf numFmtId="0" fontId="2" fillId="2" borderId="0" xfId="0" applyFont="1" applyFill="1" applyAlignment="1" applyProtection="1">
      <alignment horizontal="distributed" vertical="center" shrinkToFit="1"/>
      <protection hidden="1"/>
    </xf>
    <xf numFmtId="0" fontId="2" fillId="2" borderId="11" xfId="0" applyFont="1" applyFill="1" applyBorder="1" applyAlignment="1" applyProtection="1">
      <alignment horizontal="distributed" vertical="center" shrinkToFit="1"/>
      <protection hidden="1"/>
    </xf>
    <xf numFmtId="0" fontId="2" fillId="2" borderId="12" xfId="0" applyFont="1" applyFill="1" applyBorder="1" applyAlignment="1" applyProtection="1">
      <alignment horizontal="distributed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3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2" fillId="0" borderId="4" xfId="0" applyFont="1" applyBorder="1" applyAlignment="1" applyProtection="1">
      <alignment vertical="center" shrinkToFit="1"/>
      <protection hidden="1"/>
    </xf>
    <xf numFmtId="0" fontId="2" fillId="0" borderId="2" xfId="0" applyFont="1" applyBorder="1" applyAlignment="1" applyProtection="1">
      <alignment vertical="center" shrinkToFit="1"/>
      <protection hidden="1"/>
    </xf>
    <xf numFmtId="38" fontId="4" fillId="2" borderId="1" xfId="0" applyNumberFormat="1" applyFont="1" applyFill="1" applyBorder="1" applyAlignment="1" applyProtection="1">
      <alignment vertical="center" shrinkToFit="1"/>
      <protection hidden="1"/>
    </xf>
    <xf numFmtId="0" fontId="4" fillId="2" borderId="1" xfId="0" applyFont="1" applyFill="1" applyBorder="1" applyAlignment="1" applyProtection="1">
      <alignment vertical="center" shrinkToFit="1"/>
      <protection hidden="1"/>
    </xf>
    <xf numFmtId="0" fontId="4" fillId="2" borderId="2" xfId="0" applyFont="1" applyFill="1" applyBorder="1" applyAlignment="1" applyProtection="1">
      <alignment vertical="center" shrinkToFi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shrinkToFit="1"/>
      <protection hidden="1"/>
    </xf>
    <xf numFmtId="0" fontId="2" fillId="2" borderId="6" xfId="0" applyFont="1" applyFill="1" applyBorder="1" applyAlignment="1" applyProtection="1">
      <alignment horizontal="center" vertical="center" shrinkToFit="1"/>
      <protection hidden="1"/>
    </xf>
    <xf numFmtId="0" fontId="2" fillId="2" borderId="7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 shrinkToFit="1"/>
      <protection hidden="1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38" fontId="4" fillId="2" borderId="4" xfId="1" applyFont="1" applyFill="1" applyBorder="1" applyAlignment="1" applyProtection="1">
      <alignment horizontal="right" vertical="center"/>
      <protection hidden="1"/>
    </xf>
    <xf numFmtId="38" fontId="4" fillId="2" borderId="1" xfId="1" applyFont="1" applyFill="1" applyBorder="1" applyAlignment="1" applyProtection="1">
      <alignment horizontal="right" vertical="center"/>
      <protection hidden="1"/>
    </xf>
    <xf numFmtId="38" fontId="4" fillId="2" borderId="2" xfId="1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37" fontId="2" fillId="0" borderId="1" xfId="1" applyNumberFormat="1" applyFont="1" applyBorder="1" applyAlignment="1" applyProtection="1">
      <alignment horizontal="right" vertical="center"/>
      <protection locked="0"/>
    </xf>
    <xf numFmtId="37" fontId="2" fillId="0" borderId="2" xfId="1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37" fontId="2" fillId="0" borderId="1" xfId="1" applyNumberFormat="1" applyFont="1" applyBorder="1" applyAlignment="1" applyProtection="1">
      <alignment horizontal="right" vertical="center" wrapText="1"/>
      <protection locked="0"/>
    </xf>
    <xf numFmtId="37" fontId="2" fillId="0" borderId="2" xfId="1" applyNumberFormat="1" applyFont="1" applyBorder="1" applyAlignment="1" applyProtection="1">
      <alignment horizontal="right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37" fontId="2" fillId="0" borderId="16" xfId="1" applyNumberFormat="1" applyFont="1" applyBorder="1" applyAlignment="1" applyProtection="1">
      <alignment horizontal="right" vertical="center"/>
      <protection locked="0"/>
    </xf>
    <xf numFmtId="37" fontId="2" fillId="0" borderId="17" xfId="1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37" fontId="2" fillId="0" borderId="16" xfId="1" applyNumberFormat="1" applyFont="1" applyBorder="1" applyAlignment="1" applyProtection="1">
      <alignment horizontal="right" vertical="center" wrapText="1"/>
      <protection locked="0"/>
    </xf>
    <xf numFmtId="37" fontId="2" fillId="0" borderId="17" xfId="1" applyNumberFormat="1" applyFont="1" applyBorder="1" applyAlignment="1" applyProtection="1">
      <alignment horizontal="right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38" fontId="2" fillId="2" borderId="14" xfId="1" applyFont="1" applyFill="1" applyBorder="1" applyAlignment="1" applyProtection="1">
      <alignment horizontal="right" vertical="center"/>
      <protection hidden="1"/>
    </xf>
    <xf numFmtId="38" fontId="2" fillId="2" borderId="11" xfId="1" applyFont="1" applyFill="1" applyBorder="1" applyAlignment="1" applyProtection="1">
      <alignment horizontal="right" vertical="center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39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39" fontId="2" fillId="2" borderId="11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38" fontId="2" fillId="2" borderId="2" xfId="1" applyFont="1" applyFill="1" applyBorder="1" applyAlignment="1" applyProtection="1">
      <alignment horizontal="center" vertical="center"/>
      <protection hidden="1"/>
    </xf>
    <xf numFmtId="38" fontId="2" fillId="2" borderId="3" xfId="1" applyFont="1" applyFill="1" applyBorder="1" applyAlignment="1" applyProtection="1">
      <alignment horizontal="center" vertical="center"/>
      <protection hidden="1"/>
    </xf>
    <xf numFmtId="38" fontId="2" fillId="2" borderId="4" xfId="1" applyFont="1" applyFill="1" applyBorder="1" applyAlignment="1" applyProtection="1">
      <alignment horizontal="center" vertical="center"/>
      <protection hidden="1"/>
    </xf>
    <xf numFmtId="38" fontId="2" fillId="2" borderId="2" xfId="1" applyFont="1" applyFill="1" applyBorder="1" applyAlignment="1" applyProtection="1">
      <alignment horizontal="center" vertical="center" wrapText="1"/>
      <protection hidden="1"/>
    </xf>
    <xf numFmtId="38" fontId="2" fillId="2" borderId="3" xfId="1" applyFont="1" applyFill="1" applyBorder="1" applyAlignment="1" applyProtection="1">
      <alignment horizontal="center" vertical="center" wrapText="1"/>
      <protection hidden="1"/>
    </xf>
    <xf numFmtId="38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37" fontId="2" fillId="2" borderId="14" xfId="1" applyNumberFormat="1" applyFont="1" applyFill="1" applyBorder="1" applyAlignment="1" applyProtection="1">
      <alignment horizontal="right" vertical="center"/>
      <protection hidden="1"/>
    </xf>
    <xf numFmtId="37" fontId="2" fillId="2" borderId="11" xfId="1" applyNumberFormat="1" applyFont="1" applyFill="1" applyBorder="1" applyAlignment="1" applyProtection="1">
      <alignment horizontal="right" vertical="center"/>
      <protection hidden="1"/>
    </xf>
    <xf numFmtId="37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37" fontId="2" fillId="2" borderId="11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</cellXfs>
  <cellStyles count="3">
    <cellStyle name="桁区切り" xfId="1" builtinId="6"/>
    <cellStyle name="標準" xfId="0" builtinId="0"/>
    <cellStyle name="標準 2" xfId="2" xr:uid="{450E8FBA-75EA-416E-954B-E4FD6C49A690}"/>
  </cellStyles>
  <dxfs count="6">
    <dxf>
      <border>
        <left/>
        <right/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AG$24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$AG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38</xdr:row>
          <xdr:rowOff>22860</xdr:rowOff>
        </xdr:from>
        <xdr:to>
          <xdr:col>14</xdr:col>
          <xdr:colOff>38100</xdr:colOff>
          <xdr:row>38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1123</xdr:colOff>
      <xdr:row>33</xdr:row>
      <xdr:rowOff>47625</xdr:rowOff>
    </xdr:from>
    <xdr:to>
      <xdr:col>17</xdr:col>
      <xdr:colOff>214221</xdr:colOff>
      <xdr:row>33</xdr:row>
      <xdr:rowOff>314325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42299" y="8631331"/>
          <a:ext cx="2331010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160132</xdr:colOff>
      <xdr:row>14</xdr:row>
      <xdr:rowOff>49695</xdr:rowOff>
    </xdr:from>
    <xdr:to>
      <xdr:col>17</xdr:col>
      <xdr:colOff>82828</xdr:colOff>
      <xdr:row>15</xdr:row>
      <xdr:rowOff>182216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92219" y="3047999"/>
          <a:ext cx="149087" cy="35891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129540</xdr:colOff>
          <xdr:row>14</xdr:row>
          <xdr:rowOff>22860</xdr:rowOff>
        </xdr:from>
        <xdr:to>
          <xdr:col>20</xdr:col>
          <xdr:colOff>121920</xdr:colOff>
          <xdr:row>15</xdr:row>
          <xdr:rowOff>30480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注文住宅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129540</xdr:colOff>
          <xdr:row>14</xdr:row>
          <xdr:rowOff>213360</xdr:rowOff>
        </xdr:from>
        <xdr:to>
          <xdr:col>27</xdr:col>
          <xdr:colOff>45720</xdr:colOff>
          <xdr:row>16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建売住宅（築１年以内かつ未入居のもの）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14</xdr:row>
          <xdr:rowOff>99060</xdr:rowOff>
        </xdr:from>
        <xdr:to>
          <xdr:col>16</xdr:col>
          <xdr:colOff>106680</xdr:colOff>
          <xdr:row>15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新築住宅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14</xdr:row>
          <xdr:rowOff>99060</xdr:rowOff>
        </xdr:from>
        <xdr:to>
          <xdr:col>10</xdr:col>
          <xdr:colOff>76200</xdr:colOff>
          <xdr:row>15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既築住宅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</xdr:colOff>
          <xdr:row>23</xdr:row>
          <xdr:rowOff>22860</xdr:rowOff>
        </xdr:from>
        <xdr:to>
          <xdr:col>24</xdr:col>
          <xdr:colOff>7620</xdr:colOff>
          <xdr:row>23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47625</xdr:colOff>
          <xdr:row>22</xdr:row>
          <xdr:rowOff>85725</xdr:rowOff>
        </xdr:from>
        <xdr:to>
          <xdr:col>18</xdr:col>
          <xdr:colOff>123825</xdr:colOff>
          <xdr:row>23</xdr:row>
          <xdr:rowOff>219075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508001" y="5491443"/>
              <a:ext cx="1241612" cy="447114"/>
              <a:chOff x="3465425" y="5262837"/>
              <a:chExt cx="1252818" cy="447113"/>
            </a:xfrm>
          </xdr:grpSpPr>
          <xdr:sp macro="" textlink="">
            <xdr:nvSpPr>
              <xdr:cNvPr id="1049" name="Option Button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3579719" y="5386668"/>
                <a:ext cx="394447" cy="2089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50" name="Option Button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097991" y="5386668"/>
                <a:ext cx="384922" cy="2089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059" name="Group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3465425" y="5262837"/>
                <a:ext cx="1252818" cy="44711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35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49306</xdr:colOff>
          <xdr:row>34</xdr:row>
          <xdr:rowOff>311150</xdr:rowOff>
        </xdr:from>
        <xdr:to>
          <xdr:col>18</xdr:col>
          <xdr:colOff>132229</xdr:colOff>
          <xdr:row>36</xdr:row>
          <xdr:rowOff>63500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3509682" y="9266891"/>
              <a:ext cx="1248335" cy="433668"/>
              <a:chOff x="3411075" y="9088556"/>
              <a:chExt cx="1259541" cy="447115"/>
            </a:xfrm>
          </xdr:grpSpPr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3503519" y="9200963"/>
                <a:ext cx="394447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4050366" y="9205725"/>
                <a:ext cx="38492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  <xdr:sp macro="" textlink="">
            <xdr:nvSpPr>
              <xdr:cNvPr id="1060" name="Group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3411075" y="9088556"/>
                <a:ext cx="1259541" cy="44711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35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6E29-5EDC-4703-9F0E-3DE4853FE3D9}">
  <dimension ref="A1:AK50"/>
  <sheetViews>
    <sheetView showGridLines="0" showZeros="0" tabSelected="1" view="pageBreakPreview" zoomScale="85" zoomScaleNormal="100" zoomScaleSheetLayoutView="85" workbookViewId="0">
      <selection activeCell="A2" sqref="A2"/>
    </sheetView>
  </sheetViews>
  <sheetFormatPr defaultColWidth="8.69921875" defaultRowHeight="13.2" x14ac:dyDescent="0.45"/>
  <cols>
    <col min="1" max="1" width="8.69921875" style="1"/>
    <col min="2" max="7" width="3" style="1" customWidth="1"/>
    <col min="8" max="31" width="3.09765625" style="1" customWidth="1"/>
    <col min="32" max="32" width="3" style="1" customWidth="1"/>
    <col min="33" max="33" width="5.3984375" style="1" hidden="1" customWidth="1"/>
    <col min="34" max="55" width="3" style="1" customWidth="1"/>
    <col min="56" max="16384" width="8.69921875" style="1"/>
  </cols>
  <sheetData>
    <row r="1" spans="1:31" ht="18" customHeight="1" x14ac:dyDescent="0.45">
      <c r="A1" s="10"/>
      <c r="B1" s="10" t="s">
        <v>54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" customHeigh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8" customHeight="1" x14ac:dyDescent="0.45">
      <c r="A3" s="10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8" customHeight="1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8" customHeight="1" x14ac:dyDescent="0.4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26"/>
      <c r="X5" s="26"/>
      <c r="Y5" s="26"/>
      <c r="Z5" s="26"/>
      <c r="AA5" s="10" t="s">
        <v>1</v>
      </c>
      <c r="AB5" s="9"/>
      <c r="AC5" s="10" t="s">
        <v>2</v>
      </c>
      <c r="AD5" s="9"/>
      <c r="AE5" s="10" t="s">
        <v>3</v>
      </c>
    </row>
    <row r="6" spans="1:31" ht="18" customHeight="1" x14ac:dyDescent="0.45">
      <c r="A6" s="10"/>
      <c r="B6" s="27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18" customHeight="1" x14ac:dyDescent="0.4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4.55" customHeight="1" x14ac:dyDescent="0.45">
      <c r="A8" s="10"/>
      <c r="B8" s="28" t="s">
        <v>5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5.45" customHeight="1" x14ac:dyDescent="0.45">
      <c r="A9" s="10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ht="5.55" customHeight="1" x14ac:dyDescent="0.4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7" customHeight="1" x14ac:dyDescent="0.45">
      <c r="A11" s="10"/>
      <c r="B11" s="31" t="s">
        <v>6</v>
      </c>
      <c r="C11" s="32"/>
      <c r="D11" s="32"/>
      <c r="E11" s="32"/>
      <c r="F11" s="32"/>
      <c r="G11" s="33"/>
      <c r="H11" s="29" t="s">
        <v>7</v>
      </c>
      <c r="I11" s="29"/>
      <c r="J11" s="29"/>
      <c r="K11" s="29"/>
      <c r="L11" s="42"/>
      <c r="M11" s="42"/>
      <c r="N11" s="42"/>
      <c r="O11" s="42"/>
      <c r="P11" s="42"/>
      <c r="Q11" s="42"/>
      <c r="R11" s="42"/>
      <c r="S11" s="42"/>
      <c r="T11" s="29" t="s">
        <v>8</v>
      </c>
      <c r="U11" s="29"/>
      <c r="V11" s="29"/>
      <c r="W11" s="29"/>
      <c r="X11" s="30"/>
      <c r="Y11" s="30"/>
      <c r="Z11" s="30"/>
      <c r="AA11" s="30"/>
      <c r="AB11" s="30"/>
      <c r="AC11" s="30"/>
      <c r="AD11" s="30"/>
      <c r="AE11" s="30"/>
    </row>
    <row r="12" spans="1:31" ht="16.05" customHeight="1" x14ac:dyDescent="0.45">
      <c r="A12" s="10"/>
      <c r="B12" s="34"/>
      <c r="C12" s="35"/>
      <c r="D12" s="35"/>
      <c r="E12" s="35"/>
      <c r="F12" s="35"/>
      <c r="G12" s="36"/>
      <c r="H12" s="31" t="s">
        <v>9</v>
      </c>
      <c r="I12" s="32"/>
      <c r="J12" s="32"/>
      <c r="K12" s="32"/>
      <c r="L12" s="12" t="s">
        <v>59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</row>
    <row r="13" spans="1:31" ht="20.55" customHeight="1" x14ac:dyDescent="0.45">
      <c r="A13" s="10"/>
      <c r="B13" s="37"/>
      <c r="C13" s="38"/>
      <c r="D13" s="38"/>
      <c r="E13" s="38"/>
      <c r="F13" s="38"/>
      <c r="G13" s="39"/>
      <c r="H13" s="37"/>
      <c r="I13" s="38"/>
      <c r="J13" s="38"/>
      <c r="K13" s="38"/>
      <c r="L13" s="4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5"/>
    </row>
    <row r="14" spans="1:31" ht="25.05" customHeight="1" x14ac:dyDescent="0.45">
      <c r="A14" s="10"/>
      <c r="B14" s="51" t="s">
        <v>10</v>
      </c>
      <c r="C14" s="52"/>
      <c r="D14" s="52"/>
      <c r="E14" s="52"/>
      <c r="F14" s="52"/>
      <c r="G14" s="53"/>
      <c r="H14" s="5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6"/>
    </row>
    <row r="15" spans="1:31" ht="18" customHeight="1" x14ac:dyDescent="0.45">
      <c r="A15" s="10"/>
      <c r="B15" s="31" t="s">
        <v>11</v>
      </c>
      <c r="C15" s="32"/>
      <c r="D15" s="32"/>
      <c r="E15" s="32"/>
      <c r="F15" s="32"/>
      <c r="G15" s="33"/>
      <c r="H15" s="5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9"/>
    </row>
    <row r="16" spans="1:31" ht="18" customHeight="1" x14ac:dyDescent="0.45">
      <c r="A16" s="10"/>
      <c r="B16" s="37"/>
      <c r="C16" s="38"/>
      <c r="D16" s="38"/>
      <c r="E16" s="38"/>
      <c r="F16" s="38"/>
      <c r="G16" s="39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</row>
    <row r="17" spans="1:37" ht="25.05" customHeight="1" x14ac:dyDescent="0.45">
      <c r="A17" s="10"/>
      <c r="B17" s="29" t="s">
        <v>53</v>
      </c>
      <c r="C17" s="29"/>
      <c r="D17" s="29"/>
      <c r="E17" s="29"/>
      <c r="F17" s="29"/>
      <c r="G17" s="29"/>
      <c r="H17" s="51" t="s">
        <v>12</v>
      </c>
      <c r="I17" s="52"/>
      <c r="J17" s="52"/>
      <c r="K17" s="53"/>
      <c r="L17" s="50"/>
      <c r="M17" s="50"/>
      <c r="N17" s="50"/>
      <c r="O17" s="13" t="s">
        <v>1</v>
      </c>
      <c r="P17" s="8"/>
      <c r="Q17" s="13" t="s">
        <v>2</v>
      </c>
      <c r="R17" s="8"/>
      <c r="S17" s="14" t="s">
        <v>3</v>
      </c>
      <c r="T17" s="51" t="s">
        <v>13</v>
      </c>
      <c r="U17" s="52"/>
      <c r="V17" s="52"/>
      <c r="W17" s="52"/>
      <c r="X17" s="54"/>
      <c r="Y17" s="55"/>
      <c r="Z17" s="55"/>
      <c r="AA17" s="13" t="s">
        <v>1</v>
      </c>
      <c r="AB17" s="8"/>
      <c r="AC17" s="13" t="s">
        <v>2</v>
      </c>
      <c r="AD17" s="8"/>
      <c r="AE17" s="14" t="s">
        <v>3</v>
      </c>
    </row>
    <row r="18" spans="1:37" ht="25.05" customHeight="1" x14ac:dyDescent="0.45">
      <c r="A18" s="10"/>
      <c r="B18" s="63" t="s">
        <v>14</v>
      </c>
      <c r="C18" s="64"/>
      <c r="D18" s="64"/>
      <c r="E18" s="64"/>
      <c r="F18" s="64"/>
      <c r="G18" s="65"/>
      <c r="H18" s="46" t="s">
        <v>15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6" t="s">
        <v>16</v>
      </c>
      <c r="U18" s="47"/>
      <c r="V18" s="47"/>
      <c r="W18" s="48"/>
      <c r="X18" s="88"/>
      <c r="Y18" s="89"/>
      <c r="Z18" s="89"/>
      <c r="AA18" s="89"/>
      <c r="AB18" s="89"/>
      <c r="AC18" s="89"/>
      <c r="AD18" s="89"/>
      <c r="AE18" s="15" t="s">
        <v>17</v>
      </c>
      <c r="AF18" s="2"/>
      <c r="AG18" s="2"/>
      <c r="AH18" s="2"/>
    </row>
    <row r="19" spans="1:37" ht="25.05" customHeight="1" x14ac:dyDescent="0.45">
      <c r="A19" s="10"/>
      <c r="B19" s="66"/>
      <c r="C19" s="67"/>
      <c r="D19" s="67"/>
      <c r="E19" s="67"/>
      <c r="F19" s="67"/>
      <c r="G19" s="68"/>
      <c r="H19" s="46" t="s">
        <v>18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46" t="s">
        <v>16</v>
      </c>
      <c r="U19" s="47"/>
      <c r="V19" s="47"/>
      <c r="W19" s="48"/>
      <c r="X19" s="88"/>
      <c r="Y19" s="89"/>
      <c r="Z19" s="89"/>
      <c r="AA19" s="89"/>
      <c r="AB19" s="89"/>
      <c r="AC19" s="89"/>
      <c r="AD19" s="89"/>
      <c r="AE19" s="15" t="s">
        <v>17</v>
      </c>
      <c r="AF19" s="2"/>
      <c r="AG19" s="2"/>
      <c r="AH19" s="2"/>
    </row>
    <row r="20" spans="1:37" ht="25.05" customHeight="1" x14ac:dyDescent="0.45">
      <c r="A20" s="10"/>
      <c r="B20" s="66"/>
      <c r="C20" s="67"/>
      <c r="D20" s="67"/>
      <c r="E20" s="67"/>
      <c r="F20" s="67"/>
      <c r="G20" s="68"/>
      <c r="H20" s="46" t="s">
        <v>19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76" t="s">
        <v>20</v>
      </c>
      <c r="U20" s="46"/>
      <c r="V20" s="77">
        <f>MIN(X18:AD19)</f>
        <v>0</v>
      </c>
      <c r="W20" s="77"/>
      <c r="X20" s="77"/>
      <c r="Y20" s="77"/>
      <c r="Z20" s="77"/>
      <c r="AA20" s="77"/>
      <c r="AB20" s="77"/>
      <c r="AC20" s="77"/>
      <c r="AD20" s="77"/>
      <c r="AE20" s="16" t="s">
        <v>17</v>
      </c>
      <c r="AF20" s="7"/>
      <c r="AG20" s="3"/>
      <c r="AH20" s="3"/>
    </row>
    <row r="21" spans="1:37" ht="22.5" customHeight="1" x14ac:dyDescent="0.45">
      <c r="A21" s="10"/>
      <c r="B21" s="66"/>
      <c r="C21" s="67"/>
      <c r="D21" s="67"/>
      <c r="E21" s="67"/>
      <c r="F21" s="67"/>
      <c r="G21" s="68"/>
      <c r="H21" s="76" t="s">
        <v>21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76" t="s">
        <v>22</v>
      </c>
      <c r="U21" s="46"/>
      <c r="V21" s="83">
        <f>IF(280000&lt;ROUNDDOWN(V20*70000,-3),280000,ROUNDDOWN(V20*70000,-3))</f>
        <v>0</v>
      </c>
      <c r="W21" s="84"/>
      <c r="X21" s="84"/>
      <c r="Y21" s="84"/>
      <c r="Z21" s="84"/>
      <c r="AA21" s="84"/>
      <c r="AB21" s="84"/>
      <c r="AC21" s="84"/>
      <c r="AD21" s="85"/>
      <c r="AE21" s="17" t="s">
        <v>23</v>
      </c>
    </row>
    <row r="22" spans="1:37" ht="17.55" customHeight="1" x14ac:dyDescent="0.45">
      <c r="A22" s="10"/>
      <c r="B22" s="66"/>
      <c r="C22" s="67"/>
      <c r="D22" s="67"/>
      <c r="E22" s="67"/>
      <c r="F22" s="67"/>
      <c r="G22" s="68"/>
      <c r="H22" s="69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6"/>
      <c r="U22" s="46"/>
      <c r="V22" s="90" t="s">
        <v>24</v>
      </c>
      <c r="W22" s="91"/>
      <c r="X22" s="91"/>
      <c r="Y22" s="91"/>
      <c r="Z22" s="91"/>
      <c r="AA22" s="92"/>
      <c r="AB22" s="92"/>
      <c r="AC22" s="92"/>
      <c r="AD22" s="92"/>
      <c r="AE22" s="92"/>
    </row>
    <row r="23" spans="1:37" ht="25.05" customHeight="1" x14ac:dyDescent="0.45">
      <c r="A23" s="10"/>
      <c r="B23" s="66"/>
      <c r="C23" s="67"/>
      <c r="D23" s="67"/>
      <c r="E23" s="67"/>
      <c r="F23" s="67"/>
      <c r="G23" s="68"/>
      <c r="H23" s="31" t="s">
        <v>25</v>
      </c>
      <c r="I23" s="32"/>
      <c r="J23" s="32"/>
      <c r="K23" s="32"/>
      <c r="L23" s="32"/>
      <c r="M23" s="33"/>
      <c r="N23" s="72"/>
      <c r="O23" s="72"/>
      <c r="P23" s="72"/>
      <c r="Q23" s="72"/>
      <c r="R23" s="72"/>
      <c r="S23" s="73"/>
      <c r="T23" s="76" t="str">
        <f>IF(AG24=1,"売電先","")</f>
        <v>売電先</v>
      </c>
      <c r="U23" s="76"/>
      <c r="V23" s="76"/>
      <c r="W23" s="76"/>
      <c r="X23" s="54"/>
      <c r="Y23" s="55"/>
      <c r="Z23" s="55"/>
      <c r="AA23" s="55"/>
      <c r="AB23" s="55"/>
      <c r="AC23" s="55"/>
      <c r="AD23" s="55"/>
      <c r="AE23" s="56"/>
      <c r="AF23" s="4"/>
      <c r="AH23" s="4"/>
      <c r="AI23" s="4"/>
      <c r="AJ23" s="4"/>
      <c r="AK23" s="4"/>
    </row>
    <row r="24" spans="1:37" ht="25.05" customHeight="1" x14ac:dyDescent="0.45">
      <c r="A24" s="10"/>
      <c r="B24" s="69"/>
      <c r="C24" s="70"/>
      <c r="D24" s="70"/>
      <c r="E24" s="70"/>
      <c r="F24" s="70"/>
      <c r="G24" s="71"/>
      <c r="H24" s="37"/>
      <c r="I24" s="38"/>
      <c r="J24" s="38"/>
      <c r="K24" s="38"/>
      <c r="L24" s="38"/>
      <c r="M24" s="39"/>
      <c r="N24" s="74"/>
      <c r="O24" s="74"/>
      <c r="P24" s="74"/>
      <c r="Q24" s="74"/>
      <c r="R24" s="74"/>
      <c r="S24" s="75"/>
      <c r="T24" s="46" t="str">
        <f>IF(AG24=1,"確認事項","")</f>
        <v>確認事項</v>
      </c>
      <c r="U24" s="47"/>
      <c r="V24" s="47"/>
      <c r="W24" s="48"/>
      <c r="X24" s="18"/>
      <c r="Y24" s="86" t="str">
        <f>IF(AG24=1,"FIT制度による売電は行いません","")</f>
        <v>FIT制度による売電は行いません</v>
      </c>
      <c r="Z24" s="86"/>
      <c r="AA24" s="86"/>
      <c r="AB24" s="86"/>
      <c r="AC24" s="86"/>
      <c r="AD24" s="86"/>
      <c r="AE24" s="87"/>
      <c r="AF24" s="4"/>
      <c r="AG24" s="6">
        <v>1</v>
      </c>
      <c r="AH24" s="4"/>
      <c r="AI24" s="4"/>
      <c r="AJ24" s="4"/>
      <c r="AK24" s="4"/>
    </row>
    <row r="25" spans="1:37" ht="25.05" customHeight="1" x14ac:dyDescent="0.45">
      <c r="A25" s="10"/>
      <c r="B25" s="99" t="s">
        <v>26</v>
      </c>
      <c r="C25" s="99"/>
      <c r="D25" s="99"/>
      <c r="E25" s="99"/>
      <c r="F25" s="99"/>
      <c r="G25" s="99"/>
      <c r="H25" s="93" t="s">
        <v>55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  <c r="T25" s="78" t="s">
        <v>51</v>
      </c>
      <c r="U25" s="79"/>
      <c r="V25" s="79"/>
      <c r="W25" s="80"/>
      <c r="X25" s="79" t="s">
        <v>52</v>
      </c>
      <c r="Y25" s="79"/>
      <c r="Z25" s="79"/>
      <c r="AA25" s="79"/>
      <c r="AB25" s="78" t="s">
        <v>61</v>
      </c>
      <c r="AC25" s="79"/>
      <c r="AD25" s="79"/>
      <c r="AE25" s="80"/>
    </row>
    <row r="26" spans="1:37" ht="23.1" customHeight="1" x14ac:dyDescent="0.45">
      <c r="A26" s="10"/>
      <c r="B26" s="99"/>
      <c r="C26" s="99"/>
      <c r="D26" s="99"/>
      <c r="E26" s="99"/>
      <c r="F26" s="99"/>
      <c r="G26" s="99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  <c r="T26" s="49"/>
      <c r="U26" s="50"/>
      <c r="V26" s="50"/>
      <c r="W26" s="50"/>
      <c r="X26" s="49"/>
      <c r="Y26" s="50"/>
      <c r="Z26" s="50"/>
      <c r="AA26" s="50"/>
      <c r="AB26" s="81"/>
      <c r="AC26" s="82"/>
      <c r="AD26" s="82"/>
      <c r="AE26" s="19" t="s">
        <v>56</v>
      </c>
    </row>
    <row r="27" spans="1:37" ht="23.1" customHeight="1" x14ac:dyDescent="0.45">
      <c r="A27" s="10"/>
      <c r="B27" s="99"/>
      <c r="C27" s="99"/>
      <c r="D27" s="99"/>
      <c r="E27" s="99"/>
      <c r="F27" s="99"/>
      <c r="G27" s="99"/>
      <c r="H27" s="46" t="s">
        <v>57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4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20" t="s">
        <v>58</v>
      </c>
    </row>
    <row r="28" spans="1:37" ht="23.1" customHeight="1" x14ac:dyDescent="0.45">
      <c r="A28" s="10"/>
      <c r="B28" s="99"/>
      <c r="C28" s="99"/>
      <c r="D28" s="99"/>
      <c r="E28" s="99"/>
      <c r="F28" s="99"/>
      <c r="G28" s="99"/>
      <c r="H28" s="100" t="s">
        <v>50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76" t="s">
        <v>28</v>
      </c>
      <c r="U28" s="46"/>
      <c r="V28" s="102">
        <f>ROUNDDOWN(AB26*T27,1)</f>
        <v>0</v>
      </c>
      <c r="W28" s="103"/>
      <c r="X28" s="103"/>
      <c r="Y28" s="103"/>
      <c r="Z28" s="103"/>
      <c r="AA28" s="104"/>
      <c r="AB28" s="104"/>
      <c r="AC28" s="104"/>
      <c r="AD28" s="105"/>
      <c r="AE28" s="16" t="s">
        <v>27</v>
      </c>
    </row>
    <row r="29" spans="1:37" ht="25.05" customHeight="1" x14ac:dyDescent="0.45">
      <c r="A29" s="10"/>
      <c r="B29" s="99"/>
      <c r="C29" s="99"/>
      <c r="D29" s="99"/>
      <c r="E29" s="99"/>
      <c r="F29" s="99"/>
      <c r="G29" s="99"/>
      <c r="H29" s="106" t="s">
        <v>29</v>
      </c>
      <c r="I29" s="106"/>
      <c r="J29" s="106"/>
      <c r="K29" s="106"/>
      <c r="L29" s="106"/>
      <c r="M29" s="106"/>
      <c r="N29" s="51" t="s">
        <v>30</v>
      </c>
      <c r="O29" s="52"/>
      <c r="P29" s="52"/>
      <c r="Q29" s="52"/>
      <c r="R29" s="52"/>
      <c r="S29" s="53"/>
      <c r="T29" s="107" t="s">
        <v>31</v>
      </c>
      <c r="U29" s="108"/>
      <c r="V29" s="109"/>
      <c r="W29" s="30"/>
      <c r="X29" s="30"/>
      <c r="Y29" s="30"/>
      <c r="Z29" s="30"/>
      <c r="AA29" s="30"/>
      <c r="AB29" s="30"/>
      <c r="AC29" s="30"/>
      <c r="AD29" s="54"/>
      <c r="AE29" s="15" t="s">
        <v>23</v>
      </c>
    </row>
    <row r="30" spans="1:37" ht="25.05" customHeight="1" x14ac:dyDescent="0.45">
      <c r="A30" s="10"/>
      <c r="B30" s="99"/>
      <c r="C30" s="99"/>
      <c r="D30" s="99"/>
      <c r="E30" s="99"/>
      <c r="F30" s="99"/>
      <c r="G30" s="99"/>
      <c r="H30" s="106"/>
      <c r="I30" s="106"/>
      <c r="J30" s="106"/>
      <c r="K30" s="106"/>
      <c r="L30" s="106"/>
      <c r="M30" s="106"/>
      <c r="N30" s="51" t="s">
        <v>32</v>
      </c>
      <c r="O30" s="52"/>
      <c r="P30" s="52"/>
      <c r="Q30" s="52"/>
      <c r="R30" s="52"/>
      <c r="S30" s="53"/>
      <c r="T30" s="107" t="s">
        <v>33</v>
      </c>
      <c r="U30" s="108"/>
      <c r="V30" s="109"/>
      <c r="W30" s="30"/>
      <c r="X30" s="30"/>
      <c r="Y30" s="30"/>
      <c r="Z30" s="30"/>
      <c r="AA30" s="30"/>
      <c r="AB30" s="30"/>
      <c r="AC30" s="30"/>
      <c r="AD30" s="54"/>
      <c r="AE30" s="15" t="s">
        <v>23</v>
      </c>
    </row>
    <row r="31" spans="1:37" ht="22.5" customHeight="1" x14ac:dyDescent="0.45">
      <c r="A31" s="10"/>
      <c r="B31" s="99"/>
      <c r="C31" s="99"/>
      <c r="D31" s="99"/>
      <c r="E31" s="99"/>
      <c r="F31" s="99"/>
      <c r="G31" s="99"/>
      <c r="H31" s="76" t="s">
        <v>34</v>
      </c>
      <c r="I31" s="76"/>
      <c r="J31" s="76"/>
      <c r="K31" s="76"/>
      <c r="L31" s="76"/>
      <c r="M31" s="76"/>
      <c r="N31" s="76" t="s">
        <v>35</v>
      </c>
      <c r="O31" s="76"/>
      <c r="P31" s="76"/>
      <c r="Q31" s="76"/>
      <c r="R31" s="76"/>
      <c r="S31" s="76"/>
      <c r="T31" s="76" t="s">
        <v>36</v>
      </c>
      <c r="U31" s="46"/>
      <c r="V31" s="83" t="str">
        <f>IF(V29="","",ROUNDDOWN((V29+V30)/V28,0))</f>
        <v/>
      </c>
      <c r="W31" s="84"/>
      <c r="X31" s="84"/>
      <c r="Y31" s="84"/>
      <c r="Z31" s="84"/>
      <c r="AA31" s="84"/>
      <c r="AB31" s="84"/>
      <c r="AC31" s="84"/>
      <c r="AD31" s="85"/>
      <c r="AE31" s="17" t="s">
        <v>23</v>
      </c>
    </row>
    <row r="32" spans="1:37" ht="16.05" customHeight="1" x14ac:dyDescent="0.45">
      <c r="A32" s="10"/>
      <c r="B32" s="99"/>
      <c r="C32" s="99"/>
      <c r="D32" s="99"/>
      <c r="E32" s="99"/>
      <c r="F32" s="99"/>
      <c r="G32" s="99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46"/>
      <c r="V32" s="90" t="s">
        <v>37</v>
      </c>
      <c r="W32" s="91"/>
      <c r="X32" s="91"/>
      <c r="Y32" s="91"/>
      <c r="Z32" s="91"/>
      <c r="AA32" s="91"/>
      <c r="AB32" s="91"/>
      <c r="AC32" s="91"/>
      <c r="AD32" s="91"/>
      <c r="AE32" s="91"/>
    </row>
    <row r="33" spans="1:33" ht="22.5" customHeight="1" x14ac:dyDescent="0.45">
      <c r="A33" s="10"/>
      <c r="B33" s="99"/>
      <c r="C33" s="99"/>
      <c r="D33" s="99"/>
      <c r="E33" s="99"/>
      <c r="F33" s="99"/>
      <c r="G33" s="99"/>
      <c r="H33" s="145" t="s">
        <v>60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6" t="s">
        <v>38</v>
      </c>
      <c r="U33" s="147"/>
      <c r="V33" s="151" t="str">
        <f>IF(V29="","",IF(17.76&gt;AB26,IF(155001&gt;V31,(IF(V28&lt;5.1,ROUNDDOWN((V29+V30)*1/3,-3),ROUNDDOWN(V31*1/3*5,-3))),"補助対象外"),"補助対象外"))</f>
        <v/>
      </c>
      <c r="W33" s="152"/>
      <c r="X33" s="152"/>
      <c r="Y33" s="152"/>
      <c r="Z33" s="152"/>
      <c r="AA33" s="152"/>
      <c r="AB33" s="152"/>
      <c r="AC33" s="152"/>
      <c r="AD33" s="153"/>
      <c r="AE33" s="120" t="s">
        <v>23</v>
      </c>
    </row>
    <row r="34" spans="1:33" ht="28.95" customHeight="1" x14ac:dyDescent="0.45">
      <c r="A34" s="10"/>
      <c r="B34" s="99"/>
      <c r="C34" s="99"/>
      <c r="D34" s="99"/>
      <c r="E34" s="99"/>
      <c r="F34" s="99"/>
      <c r="G34" s="99"/>
      <c r="H34" s="121" t="s">
        <v>39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46"/>
      <c r="U34" s="147"/>
      <c r="V34" s="151"/>
      <c r="W34" s="152"/>
      <c r="X34" s="152"/>
      <c r="Y34" s="152"/>
      <c r="Z34" s="152"/>
      <c r="AA34" s="152"/>
      <c r="AB34" s="152"/>
      <c r="AC34" s="152"/>
      <c r="AD34" s="153"/>
      <c r="AE34" s="120"/>
    </row>
    <row r="35" spans="1:33" ht="27.45" customHeight="1" x14ac:dyDescent="0.45">
      <c r="A35" s="10"/>
      <c r="B35" s="76" t="s">
        <v>40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129" t="str">
        <f>IF(X18="","",V21+V33)</f>
        <v/>
      </c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  <c r="AE35" s="16" t="s">
        <v>23</v>
      </c>
    </row>
    <row r="36" spans="1:33" ht="27.45" customHeight="1" x14ac:dyDescent="0.45">
      <c r="A36" s="10"/>
      <c r="B36" s="132" t="s">
        <v>41</v>
      </c>
      <c r="C36" s="133"/>
      <c r="D36" s="133"/>
      <c r="E36" s="133"/>
      <c r="F36" s="133"/>
      <c r="G36" s="133"/>
      <c r="H36" s="116" t="s">
        <v>42</v>
      </c>
      <c r="I36" s="116"/>
      <c r="J36" s="116"/>
      <c r="K36" s="116"/>
      <c r="L36" s="116"/>
      <c r="M36" s="116"/>
      <c r="N36" s="128"/>
      <c r="O36" s="126"/>
      <c r="P36" s="126"/>
      <c r="Q36" s="126"/>
      <c r="R36" s="126"/>
      <c r="S36" s="127"/>
      <c r="T36" s="123" t="str">
        <f>IF(AG36=1,"状　況","－")</f>
        <v>状　況</v>
      </c>
      <c r="U36" s="124"/>
      <c r="V36" s="124"/>
      <c r="W36" s="124"/>
      <c r="X36" s="117"/>
      <c r="Y36" s="118"/>
      <c r="Z36" s="118"/>
      <c r="AA36" s="118"/>
      <c r="AB36" s="118"/>
      <c r="AC36" s="118"/>
      <c r="AD36" s="118"/>
      <c r="AE36" s="119"/>
      <c r="AG36" s="6">
        <v>1</v>
      </c>
    </row>
    <row r="37" spans="1:33" ht="27.45" customHeight="1" x14ac:dyDescent="0.45">
      <c r="A37" s="10"/>
      <c r="B37" s="134"/>
      <c r="C37" s="135"/>
      <c r="D37" s="135"/>
      <c r="E37" s="135"/>
      <c r="F37" s="135"/>
      <c r="G37" s="135"/>
      <c r="H37" s="138" t="str">
        <f>IF(AG36=1,"補 助 金 名","－")</f>
        <v>補 助 金 名</v>
      </c>
      <c r="I37" s="139"/>
      <c r="J37" s="139"/>
      <c r="K37" s="139"/>
      <c r="L37" s="139"/>
      <c r="M37" s="140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</row>
    <row r="38" spans="1:33" ht="19.05" customHeight="1" x14ac:dyDescent="0.45">
      <c r="A38" s="10"/>
      <c r="B38" s="134"/>
      <c r="C38" s="135"/>
      <c r="D38" s="135"/>
      <c r="E38" s="135"/>
      <c r="F38" s="135"/>
      <c r="G38" s="135"/>
      <c r="H38" s="141"/>
      <c r="I38" s="142"/>
      <c r="J38" s="142"/>
      <c r="K38" s="142"/>
      <c r="L38" s="142"/>
      <c r="M38" s="143"/>
      <c r="N38" s="123" t="str">
        <f>IF(AG36=1,"その他の場合記載","")</f>
        <v>その他の場合記載</v>
      </c>
      <c r="O38" s="124"/>
      <c r="P38" s="124"/>
      <c r="Q38" s="124"/>
      <c r="R38" s="124"/>
      <c r="S38" s="117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9"/>
    </row>
    <row r="39" spans="1:33" ht="27.45" customHeight="1" x14ac:dyDescent="0.45">
      <c r="A39" s="10"/>
      <c r="B39" s="136"/>
      <c r="C39" s="137"/>
      <c r="D39" s="137"/>
      <c r="E39" s="137"/>
      <c r="F39" s="137"/>
      <c r="G39" s="137"/>
      <c r="H39" s="116" t="str">
        <f>IF(AG36=1,"確 認 事 項","－")</f>
        <v>確 認 事 項</v>
      </c>
      <c r="I39" s="116"/>
      <c r="J39" s="116"/>
      <c r="K39" s="116"/>
      <c r="L39" s="116"/>
      <c r="M39" s="116"/>
      <c r="N39" s="21"/>
      <c r="O39" s="126" t="str">
        <f>IF(AG36=1,"国の太陽光発電設備等への補助金の交付は受けません","")</f>
        <v>国の太陽光発電設備等への補助金の交付は受けません</v>
      </c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</row>
    <row r="40" spans="1:33" ht="27.45" customHeight="1" x14ac:dyDescent="0.45">
      <c r="A40" s="10"/>
      <c r="B40" s="110" t="s">
        <v>43</v>
      </c>
      <c r="C40" s="111"/>
      <c r="D40" s="111"/>
      <c r="E40" s="111"/>
      <c r="F40" s="111"/>
      <c r="G40" s="111"/>
      <c r="H40" s="116" t="s">
        <v>44</v>
      </c>
      <c r="I40" s="116"/>
      <c r="J40" s="116"/>
      <c r="K40" s="116"/>
      <c r="L40" s="116"/>
      <c r="M40" s="116"/>
      <c r="N40" s="117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9"/>
    </row>
    <row r="41" spans="1:33" ht="27.45" customHeight="1" x14ac:dyDescent="0.45">
      <c r="A41" s="10"/>
      <c r="B41" s="112"/>
      <c r="C41" s="113"/>
      <c r="D41" s="113"/>
      <c r="E41" s="113"/>
      <c r="F41" s="113"/>
      <c r="G41" s="113"/>
      <c r="H41" s="116" t="s">
        <v>45</v>
      </c>
      <c r="I41" s="116"/>
      <c r="J41" s="116"/>
      <c r="K41" s="116"/>
      <c r="L41" s="116"/>
      <c r="M41" s="116"/>
      <c r="N41" s="117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</row>
    <row r="42" spans="1:33" ht="27.45" customHeight="1" x14ac:dyDescent="0.45">
      <c r="A42" s="10"/>
      <c r="B42" s="112"/>
      <c r="C42" s="113"/>
      <c r="D42" s="113"/>
      <c r="E42" s="113"/>
      <c r="F42" s="113"/>
      <c r="G42" s="113"/>
      <c r="H42" s="116" t="s">
        <v>46</v>
      </c>
      <c r="I42" s="116"/>
      <c r="J42" s="116"/>
      <c r="K42" s="116"/>
      <c r="L42" s="116"/>
      <c r="M42" s="116"/>
      <c r="N42" s="117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9"/>
    </row>
    <row r="43" spans="1:33" ht="18.45" customHeight="1" x14ac:dyDescent="0.45">
      <c r="A43" s="10"/>
      <c r="B43" s="112"/>
      <c r="C43" s="113"/>
      <c r="D43" s="113"/>
      <c r="E43" s="113"/>
      <c r="F43" s="113"/>
      <c r="G43" s="113"/>
      <c r="H43" s="138" t="s">
        <v>47</v>
      </c>
      <c r="I43" s="139"/>
      <c r="J43" s="139"/>
      <c r="K43" s="139"/>
      <c r="L43" s="139"/>
      <c r="M43" s="140"/>
      <c r="N43" s="116" t="s">
        <v>7</v>
      </c>
      <c r="O43" s="116"/>
      <c r="P43" s="116"/>
      <c r="Q43" s="116"/>
      <c r="R43" s="116"/>
      <c r="S43" s="116"/>
      <c r="T43" s="116" t="s">
        <v>48</v>
      </c>
      <c r="U43" s="116"/>
      <c r="V43" s="116"/>
      <c r="W43" s="116"/>
      <c r="X43" s="116"/>
      <c r="Y43" s="123" t="s">
        <v>49</v>
      </c>
      <c r="Z43" s="124"/>
      <c r="AA43" s="124"/>
      <c r="AB43" s="124"/>
      <c r="AC43" s="124"/>
      <c r="AD43" s="124"/>
      <c r="AE43" s="125"/>
    </row>
    <row r="44" spans="1:33" ht="27.45" customHeight="1" x14ac:dyDescent="0.45">
      <c r="A44" s="10"/>
      <c r="B44" s="114"/>
      <c r="C44" s="115"/>
      <c r="D44" s="115"/>
      <c r="E44" s="115"/>
      <c r="F44" s="115"/>
      <c r="G44" s="115"/>
      <c r="H44" s="141"/>
      <c r="I44" s="142"/>
      <c r="J44" s="142"/>
      <c r="K44" s="142"/>
      <c r="L44" s="142"/>
      <c r="M44" s="143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17"/>
      <c r="Z44" s="118"/>
      <c r="AA44" s="118"/>
      <c r="AB44" s="118"/>
      <c r="AC44" s="118"/>
      <c r="AD44" s="118"/>
      <c r="AE44" s="119"/>
    </row>
    <row r="45" spans="1:33" ht="15" customHeight="1" x14ac:dyDescent="0.45">
      <c r="B45" s="5"/>
    </row>
    <row r="46" spans="1:33" ht="15" customHeight="1" x14ac:dyDescent="0.45">
      <c r="B46" s="5"/>
    </row>
    <row r="47" spans="1:33" ht="15" customHeight="1" x14ac:dyDescent="0.45">
      <c r="B47" s="5"/>
    </row>
    <row r="48" spans="1:33" ht="15" customHeight="1" x14ac:dyDescent="0.45">
      <c r="B48" s="5"/>
    </row>
    <row r="49" spans="2:2" ht="15" customHeight="1" x14ac:dyDescent="0.45">
      <c r="B49" s="5"/>
    </row>
    <row r="50" spans="2:2" ht="18" customHeight="1" x14ac:dyDescent="0.45"/>
  </sheetData>
  <sheetProtection algorithmName="SHA-512" hashValue="GQzHfWH5fkPWAOmS0pr1ZsFVci4M44TLJugmbKlbkPTUsbzvuwa2s7keTiGaO2sC5QNCXJquadBH9Nu1RZsOjA==" saltValue="puZgj9ULLS206PYofiuL5Q==" spinCount="100000" sheet="1" objects="1" scenarios="1"/>
  <mergeCells count="98">
    <mergeCell ref="H33:S33"/>
    <mergeCell ref="T33:U34"/>
    <mergeCell ref="N37:AE37"/>
    <mergeCell ref="N38:R38"/>
    <mergeCell ref="S38:AE38"/>
    <mergeCell ref="V33:AD34"/>
    <mergeCell ref="H39:M39"/>
    <mergeCell ref="H41:M41"/>
    <mergeCell ref="N41:AE41"/>
    <mergeCell ref="H42:M42"/>
    <mergeCell ref="N42:AE42"/>
    <mergeCell ref="H43:M44"/>
    <mergeCell ref="N43:S43"/>
    <mergeCell ref="T43:X43"/>
    <mergeCell ref="N44:S44"/>
    <mergeCell ref="T44:X44"/>
    <mergeCell ref="B40:G44"/>
    <mergeCell ref="H40:M40"/>
    <mergeCell ref="N40:AE40"/>
    <mergeCell ref="AE33:AE34"/>
    <mergeCell ref="H34:S34"/>
    <mergeCell ref="Y43:AE43"/>
    <mergeCell ref="Y44:AE44"/>
    <mergeCell ref="O39:AE39"/>
    <mergeCell ref="N36:S36"/>
    <mergeCell ref="B35:S35"/>
    <mergeCell ref="T35:AD35"/>
    <mergeCell ref="B36:G39"/>
    <mergeCell ref="H36:M36"/>
    <mergeCell ref="T36:W36"/>
    <mergeCell ref="X36:AE36"/>
    <mergeCell ref="H37:M38"/>
    <mergeCell ref="T31:U32"/>
    <mergeCell ref="V31:AD31"/>
    <mergeCell ref="V32:AE32"/>
    <mergeCell ref="V29:AD29"/>
    <mergeCell ref="N30:S30"/>
    <mergeCell ref="T30:U30"/>
    <mergeCell ref="V30:AD30"/>
    <mergeCell ref="B17:G17"/>
    <mergeCell ref="H17:K17"/>
    <mergeCell ref="T17:W17"/>
    <mergeCell ref="X17:Z17"/>
    <mergeCell ref="H25:S26"/>
    <mergeCell ref="T25:W25"/>
    <mergeCell ref="X25:AA25"/>
    <mergeCell ref="B25:G34"/>
    <mergeCell ref="H28:S28"/>
    <mergeCell ref="T28:U28"/>
    <mergeCell ref="V28:AD28"/>
    <mergeCell ref="H29:M30"/>
    <mergeCell ref="N29:S29"/>
    <mergeCell ref="T29:U29"/>
    <mergeCell ref="H31:M32"/>
    <mergeCell ref="N31:S32"/>
    <mergeCell ref="AB25:AE25"/>
    <mergeCell ref="T26:W26"/>
    <mergeCell ref="X26:AA26"/>
    <mergeCell ref="H18:S18"/>
    <mergeCell ref="AB26:AD26"/>
    <mergeCell ref="H21:S22"/>
    <mergeCell ref="T21:U22"/>
    <mergeCell ref="V21:AD21"/>
    <mergeCell ref="Y24:AE24"/>
    <mergeCell ref="X18:AD18"/>
    <mergeCell ref="H19:S19"/>
    <mergeCell ref="T19:W19"/>
    <mergeCell ref="X19:AD19"/>
    <mergeCell ref="V22:AE22"/>
    <mergeCell ref="T18:W18"/>
    <mergeCell ref="H27:S27"/>
    <mergeCell ref="T27:AD27"/>
    <mergeCell ref="L17:N17"/>
    <mergeCell ref="B14:G14"/>
    <mergeCell ref="H14:AE14"/>
    <mergeCell ref="B15:G16"/>
    <mergeCell ref="H15:AE16"/>
    <mergeCell ref="B18:G24"/>
    <mergeCell ref="H23:M24"/>
    <mergeCell ref="N23:S24"/>
    <mergeCell ref="T24:W24"/>
    <mergeCell ref="H20:S20"/>
    <mergeCell ref="T20:U20"/>
    <mergeCell ref="V20:AD20"/>
    <mergeCell ref="T23:W23"/>
    <mergeCell ref="X23:AE23"/>
    <mergeCell ref="B3:AE3"/>
    <mergeCell ref="W5:Z5"/>
    <mergeCell ref="B6:AE6"/>
    <mergeCell ref="B8:AE9"/>
    <mergeCell ref="H11:K11"/>
    <mergeCell ref="T11:W11"/>
    <mergeCell ref="X11:AE11"/>
    <mergeCell ref="B11:G13"/>
    <mergeCell ref="H12:K13"/>
    <mergeCell ref="M12:AE12"/>
    <mergeCell ref="L11:S11"/>
    <mergeCell ref="L13:AE13"/>
  </mergeCells>
  <phoneticPr fontId="3"/>
  <conditionalFormatting sqref="N38:R38">
    <cfRule type="expression" dxfId="5" priority="6">
      <formula>$AG$36=2</formula>
    </cfRule>
  </conditionalFormatting>
  <conditionalFormatting sqref="S38:AE38">
    <cfRule type="expression" dxfId="4" priority="5">
      <formula>$AG$36=2</formula>
    </cfRule>
  </conditionalFormatting>
  <conditionalFormatting sqref="T23:W23">
    <cfRule type="expression" dxfId="3" priority="4">
      <formula>$AG$24=2</formula>
    </cfRule>
  </conditionalFormatting>
  <conditionalFormatting sqref="X23:AE23">
    <cfRule type="expression" dxfId="2" priority="3">
      <formula>$AG$24=2</formula>
    </cfRule>
  </conditionalFormatting>
  <conditionalFormatting sqref="T24:W24">
    <cfRule type="expression" dxfId="1" priority="2">
      <formula>$AG$24=2</formula>
    </cfRule>
  </conditionalFormatting>
  <conditionalFormatting sqref="Y24:AE24">
    <cfRule type="expression" dxfId="0" priority="1">
      <formula>$AG$24=2</formula>
    </cfRule>
  </conditionalFormatting>
  <dataValidations count="6">
    <dataValidation type="custom" allowBlank="1" showInputMessage="1" showErrorMessage="1" sqref="V28:AD28" xr:uid="{87CB7304-7E18-4B01-8CB0-D4E99ACD9A55}">
      <formula1>V28*100=INT(V28*100)</formula1>
    </dataValidation>
    <dataValidation type="custom" allowBlank="1" showInputMessage="1" showErrorMessage="1" sqref="AE18:AH19" xr:uid="{1D72CA83-E36B-46F1-BF25-1F9F00344D3D}">
      <formula1>AE18*10=INT(AE18*10)</formula1>
    </dataValidation>
    <dataValidation type="list" allowBlank="1" showInputMessage="1" showErrorMessage="1" sqref="X36:AE36" xr:uid="{F3C4C97A-B5CD-4A69-AB06-5F85A3FCD28E}">
      <formula1>"申請予定,申請中,交付決定済,交付済"</formula1>
    </dataValidation>
    <dataValidation type="whole" operator="greaterThanOrEqual" allowBlank="1" showInputMessage="1" showErrorMessage="1" sqref="V29:AD30" xr:uid="{528E5675-9CB4-475D-A22F-D712AC937682}">
      <formula1>0</formula1>
    </dataValidation>
    <dataValidation type="list" allowBlank="1" showInputMessage="1" showErrorMessage="1" sqref="N37:AE37" xr:uid="{72DE99A0-DBD7-4858-AB4B-CE351474845D}">
      <formula1>"【環境省】ＺＥＨ補助金,【経産省】ＺＥＨ＋補助金,【国交省】こどもエコホーム（新築）,【国交省】こどもエコホーム（リフォーム）,その他"</formula1>
    </dataValidation>
    <dataValidation type="custom" allowBlank="1" showInputMessage="1" showErrorMessage="1" error="入力は小数点第１位までです。_x000a_※小数点第２位以下は切り捨ててください。" sqref="X18:AD19 AB26:AD26" xr:uid="{40C67719-4BCF-43DF-9E24-EBDF980145C8}">
      <formula1>X18*10=INT(X18*10)</formula1>
    </dataValidation>
  </dataValidations>
  <pageMargins left="0.51181102362204722" right="0.51181102362204722" top="0.55118110236220474" bottom="0.35433070866141736" header="0.31496062992125984" footer="0.31496062992125984"/>
  <pageSetup paperSize="9" scale="78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13</xdr:col>
                    <xdr:colOff>38100</xdr:colOff>
                    <xdr:row>38</xdr:row>
                    <xdr:rowOff>22860</xdr:rowOff>
                  </from>
                  <to>
                    <xdr:col>14</xdr:col>
                    <xdr:colOff>38100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17</xdr:col>
                    <xdr:colOff>129540</xdr:colOff>
                    <xdr:row>14</xdr:row>
                    <xdr:rowOff>22860</xdr:rowOff>
                  </from>
                  <to>
                    <xdr:col>20</xdr:col>
                    <xdr:colOff>121920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17</xdr:col>
                    <xdr:colOff>129540</xdr:colOff>
                    <xdr:row>14</xdr:row>
                    <xdr:rowOff>213360</xdr:rowOff>
                  </from>
                  <to>
                    <xdr:col>27</xdr:col>
                    <xdr:colOff>45720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14</xdr:row>
                    <xdr:rowOff>99060</xdr:rowOff>
                  </from>
                  <to>
                    <xdr:col>16</xdr:col>
                    <xdr:colOff>106680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7</xdr:col>
                    <xdr:colOff>83820</xdr:colOff>
                    <xdr:row>14</xdr:row>
                    <xdr:rowOff>99060</xdr:rowOff>
                  </from>
                  <to>
                    <xdr:col>10</xdr:col>
                    <xdr:colOff>76200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23</xdr:col>
                    <xdr:colOff>15240</xdr:colOff>
                    <xdr:row>23</xdr:row>
                    <xdr:rowOff>22860</xdr:rowOff>
                  </from>
                  <to>
                    <xdr:col>24</xdr:col>
                    <xdr:colOff>7620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Option Button 25">
              <controlPr defaultSize="0" autoFill="0" autoLine="0" autoPict="0">
                <anchor moveWithCells="1">
                  <from>
                    <xdr:col>13</xdr:col>
                    <xdr:colOff>160020</xdr:colOff>
                    <xdr:row>22</xdr:row>
                    <xdr:rowOff>213360</xdr:rowOff>
                  </from>
                  <to>
                    <xdr:col>15</xdr:col>
                    <xdr:colOff>83820</xdr:colOff>
                    <xdr:row>23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>
                  <from>
                    <xdr:col>15</xdr:col>
                    <xdr:colOff>205740</xdr:colOff>
                    <xdr:row>22</xdr:row>
                    <xdr:rowOff>213360</xdr:rowOff>
                  </from>
                  <to>
                    <xdr:col>17</xdr:col>
                    <xdr:colOff>121920</xdr:colOff>
                    <xdr:row>23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Option Button 27">
              <controlPr defaultSize="0" autoFill="0" autoLine="0" autoPict="0">
                <anchor moveWithCells="1">
                  <from>
                    <xdr:col>13</xdr:col>
                    <xdr:colOff>137160</xdr:colOff>
                    <xdr:row>35</xdr:row>
                    <xdr:rowOff>76200</xdr:rowOff>
                  </from>
                  <to>
                    <xdr:col>15</xdr:col>
                    <xdr:colOff>68580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Option Button 28">
              <controlPr defaultSize="0" autoFill="0" autoLine="0" autoPict="0">
                <anchor moveWithCells="1">
                  <from>
                    <xdr:col>15</xdr:col>
                    <xdr:colOff>213360</xdr:colOff>
                    <xdr:row>35</xdr:row>
                    <xdr:rowOff>83820</xdr:rowOff>
                  </from>
                  <to>
                    <xdr:col>17</xdr:col>
                    <xdr:colOff>129540</xdr:colOff>
                    <xdr:row>35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Group Box 35">
              <controlPr defaultSize="0" autoFill="0" autoPict="0">
                <anchor moveWithCells="1">
                  <from>
                    <xdr:col>13</xdr:col>
                    <xdr:colOff>45720</xdr:colOff>
                    <xdr:row>22</xdr:row>
                    <xdr:rowOff>83820</xdr:rowOff>
                  </from>
                  <to>
                    <xdr:col>18</xdr:col>
                    <xdr:colOff>121920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Group Box 36">
              <controlPr defaultSize="0" autoFill="0" autoPict="0">
                <anchor moveWithCells="1">
                  <from>
                    <xdr:col>13</xdr:col>
                    <xdr:colOff>45720</xdr:colOff>
                    <xdr:row>34</xdr:row>
                    <xdr:rowOff>312420</xdr:rowOff>
                  </from>
                  <to>
                    <xdr:col>18</xdr:col>
                    <xdr:colOff>129540</xdr:colOff>
                    <xdr:row>36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692D-C5D6-4520-9E75-4E91E5A3BD6C}">
  <dimension ref="A1:AC80"/>
  <sheetViews>
    <sheetView view="pageBreakPreview" zoomScaleNormal="100" zoomScaleSheetLayoutView="100" workbookViewId="0">
      <selection activeCell="B1" sqref="B1"/>
    </sheetView>
  </sheetViews>
  <sheetFormatPr defaultColWidth="8.69921875" defaultRowHeight="13.2" x14ac:dyDescent="0.45"/>
  <cols>
    <col min="1" max="53" width="3" style="1" customWidth="1"/>
    <col min="54" max="16384" width="8.69921875" style="1"/>
  </cols>
  <sheetData>
    <row r="1" spans="1:29" ht="18" customHeight="1" x14ac:dyDescent="0.4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8" customHeight="1" x14ac:dyDescent="0.4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8" customHeight="1" x14ac:dyDescent="0.45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8" customHeight="1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8" customHeight="1" x14ac:dyDescent="0.45">
      <c r="A5" s="27" t="s">
        <v>64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ht="18" customHeight="1" x14ac:dyDescent="0.45">
      <c r="A6" s="10"/>
      <c r="B6" s="154"/>
      <c r="C6" s="154"/>
      <c r="D6" s="154"/>
      <c r="E6" s="154" t="s">
        <v>65</v>
      </c>
      <c r="F6" s="154"/>
      <c r="G6" s="154"/>
      <c r="H6" s="154"/>
      <c r="I6" s="154"/>
      <c r="J6" s="154"/>
      <c r="K6" s="154"/>
      <c r="L6" s="154"/>
      <c r="M6" s="154" t="s">
        <v>66</v>
      </c>
      <c r="N6" s="154"/>
      <c r="O6" s="154"/>
      <c r="P6" s="154"/>
      <c r="Q6" s="154"/>
      <c r="R6" s="154"/>
      <c r="S6" s="154"/>
      <c r="T6" s="154"/>
      <c r="U6" s="154" t="s">
        <v>67</v>
      </c>
      <c r="V6" s="154"/>
      <c r="W6" s="154"/>
      <c r="X6" s="154"/>
      <c r="Y6" s="154"/>
      <c r="Z6" s="154"/>
      <c r="AA6" s="154"/>
      <c r="AB6" s="154"/>
      <c r="AC6" s="154"/>
    </row>
    <row r="7" spans="1:29" ht="18" customHeight="1" x14ac:dyDescent="0.45">
      <c r="A7" s="10"/>
      <c r="B7" s="156" t="str">
        <f>IF('１号'!AB17="","",IF('１号'!AB17+1=13,1,'１号'!$AB$17+1))</f>
        <v/>
      </c>
      <c r="C7" s="157"/>
      <c r="D7" s="22" t="s">
        <v>68</v>
      </c>
      <c r="E7" s="158"/>
      <c r="F7" s="158"/>
      <c r="G7" s="158"/>
      <c r="H7" s="158"/>
      <c r="I7" s="159"/>
      <c r="J7" s="159"/>
      <c r="K7" s="160" t="s">
        <v>27</v>
      </c>
      <c r="L7" s="161"/>
      <c r="M7" s="162"/>
      <c r="N7" s="162"/>
      <c r="O7" s="162"/>
      <c r="P7" s="162"/>
      <c r="Q7" s="163"/>
      <c r="R7" s="163"/>
      <c r="S7" s="160" t="s">
        <v>27</v>
      </c>
      <c r="T7" s="161"/>
      <c r="U7" s="155" t="s">
        <v>69</v>
      </c>
      <c r="V7" s="155"/>
      <c r="W7" s="155"/>
      <c r="X7" s="155"/>
      <c r="Y7" s="155"/>
      <c r="Z7" s="155"/>
      <c r="AA7" s="155"/>
      <c r="AB7" s="155"/>
      <c r="AC7" s="155"/>
    </row>
    <row r="8" spans="1:29" ht="18" customHeight="1" x14ac:dyDescent="0.45">
      <c r="A8" s="10"/>
      <c r="B8" s="156" t="str">
        <f>IF(B7="","",IF(B7+1=13,1,B7+1))</f>
        <v/>
      </c>
      <c r="C8" s="157"/>
      <c r="D8" s="23" t="s">
        <v>68</v>
      </c>
      <c r="E8" s="158"/>
      <c r="F8" s="158"/>
      <c r="G8" s="158"/>
      <c r="H8" s="158"/>
      <c r="I8" s="159"/>
      <c r="J8" s="159"/>
      <c r="K8" s="160" t="s">
        <v>27</v>
      </c>
      <c r="L8" s="161"/>
      <c r="M8" s="162"/>
      <c r="N8" s="162"/>
      <c r="O8" s="162"/>
      <c r="P8" s="162"/>
      <c r="Q8" s="163"/>
      <c r="R8" s="163"/>
      <c r="S8" s="160" t="s">
        <v>27</v>
      </c>
      <c r="T8" s="161"/>
      <c r="U8" s="155" t="s">
        <v>69</v>
      </c>
      <c r="V8" s="155"/>
      <c r="W8" s="155"/>
      <c r="X8" s="155"/>
      <c r="Y8" s="155"/>
      <c r="Z8" s="155"/>
      <c r="AA8" s="155"/>
      <c r="AB8" s="155"/>
      <c r="AC8" s="155"/>
    </row>
    <row r="9" spans="1:29" ht="18" customHeight="1" x14ac:dyDescent="0.45">
      <c r="A9" s="10"/>
      <c r="B9" s="156" t="str">
        <f t="shared" ref="B9:B12" si="0">IF(B8="","",IF(B8+1=13,1,B8+1))</f>
        <v/>
      </c>
      <c r="C9" s="157"/>
      <c r="D9" s="22" t="s">
        <v>68</v>
      </c>
      <c r="E9" s="158"/>
      <c r="F9" s="158"/>
      <c r="G9" s="158"/>
      <c r="H9" s="158"/>
      <c r="I9" s="159"/>
      <c r="J9" s="159"/>
      <c r="K9" s="160" t="s">
        <v>27</v>
      </c>
      <c r="L9" s="161"/>
      <c r="M9" s="162"/>
      <c r="N9" s="162"/>
      <c r="O9" s="162"/>
      <c r="P9" s="162"/>
      <c r="Q9" s="163"/>
      <c r="R9" s="163"/>
      <c r="S9" s="160" t="s">
        <v>27</v>
      </c>
      <c r="T9" s="161"/>
      <c r="U9" s="155" t="s">
        <v>69</v>
      </c>
      <c r="V9" s="155"/>
      <c r="W9" s="155"/>
      <c r="X9" s="155"/>
      <c r="Y9" s="155"/>
      <c r="Z9" s="155"/>
      <c r="AA9" s="155"/>
      <c r="AB9" s="155"/>
      <c r="AC9" s="155"/>
    </row>
    <row r="10" spans="1:29" ht="18" customHeight="1" x14ac:dyDescent="0.45">
      <c r="A10" s="10"/>
      <c r="B10" s="156" t="str">
        <f t="shared" si="0"/>
        <v/>
      </c>
      <c r="C10" s="157"/>
      <c r="D10" s="23" t="s">
        <v>68</v>
      </c>
      <c r="E10" s="158"/>
      <c r="F10" s="158"/>
      <c r="G10" s="158"/>
      <c r="H10" s="158"/>
      <c r="I10" s="159"/>
      <c r="J10" s="159"/>
      <c r="K10" s="160" t="s">
        <v>27</v>
      </c>
      <c r="L10" s="161"/>
      <c r="M10" s="162"/>
      <c r="N10" s="162"/>
      <c r="O10" s="162"/>
      <c r="P10" s="162"/>
      <c r="Q10" s="163"/>
      <c r="R10" s="163"/>
      <c r="S10" s="160" t="s">
        <v>27</v>
      </c>
      <c r="T10" s="161"/>
      <c r="U10" s="155" t="s">
        <v>69</v>
      </c>
      <c r="V10" s="155"/>
      <c r="W10" s="155"/>
      <c r="X10" s="155"/>
      <c r="Y10" s="155"/>
      <c r="Z10" s="155"/>
      <c r="AA10" s="155"/>
      <c r="AB10" s="155"/>
      <c r="AC10" s="155"/>
    </row>
    <row r="11" spans="1:29" ht="18" customHeight="1" x14ac:dyDescent="0.45">
      <c r="A11" s="10"/>
      <c r="B11" s="156" t="str">
        <f t="shared" si="0"/>
        <v/>
      </c>
      <c r="C11" s="157"/>
      <c r="D11" s="22" t="s">
        <v>68</v>
      </c>
      <c r="E11" s="158"/>
      <c r="F11" s="158"/>
      <c r="G11" s="158"/>
      <c r="H11" s="158"/>
      <c r="I11" s="159"/>
      <c r="J11" s="159"/>
      <c r="K11" s="160" t="s">
        <v>27</v>
      </c>
      <c r="L11" s="161"/>
      <c r="M11" s="162"/>
      <c r="N11" s="162"/>
      <c r="O11" s="162"/>
      <c r="P11" s="162"/>
      <c r="Q11" s="163"/>
      <c r="R11" s="163"/>
      <c r="S11" s="160" t="s">
        <v>27</v>
      </c>
      <c r="T11" s="161"/>
      <c r="U11" s="155" t="s">
        <v>69</v>
      </c>
      <c r="V11" s="155"/>
      <c r="W11" s="155"/>
      <c r="X11" s="155"/>
      <c r="Y11" s="155"/>
      <c r="Z11" s="155"/>
      <c r="AA11" s="155"/>
      <c r="AB11" s="155"/>
      <c r="AC11" s="155"/>
    </row>
    <row r="12" spans="1:29" ht="18" customHeight="1" thickBot="1" x14ac:dyDescent="0.5">
      <c r="A12" s="10"/>
      <c r="B12" s="156" t="str">
        <f t="shared" si="0"/>
        <v/>
      </c>
      <c r="C12" s="157"/>
      <c r="D12" s="24" t="s">
        <v>68</v>
      </c>
      <c r="E12" s="165"/>
      <c r="F12" s="165"/>
      <c r="G12" s="165"/>
      <c r="H12" s="165"/>
      <c r="I12" s="166"/>
      <c r="J12" s="166"/>
      <c r="K12" s="167" t="s">
        <v>27</v>
      </c>
      <c r="L12" s="168"/>
      <c r="M12" s="169"/>
      <c r="N12" s="169"/>
      <c r="O12" s="169"/>
      <c r="P12" s="169"/>
      <c r="Q12" s="170"/>
      <c r="R12" s="170"/>
      <c r="S12" s="167" t="s">
        <v>27</v>
      </c>
      <c r="T12" s="168"/>
      <c r="U12" s="164" t="s">
        <v>69</v>
      </c>
      <c r="V12" s="164"/>
      <c r="W12" s="164"/>
      <c r="X12" s="164"/>
      <c r="Y12" s="164"/>
      <c r="Z12" s="164"/>
      <c r="AA12" s="164"/>
      <c r="AB12" s="164"/>
      <c r="AC12" s="164"/>
    </row>
    <row r="13" spans="1:29" ht="18" customHeight="1" thickTop="1" x14ac:dyDescent="0.45">
      <c r="A13" s="10"/>
      <c r="B13" s="186" t="s">
        <v>70</v>
      </c>
      <c r="C13" s="186"/>
      <c r="D13" s="186"/>
      <c r="E13" s="187" t="str">
        <f>IF(E7="","",SUM(E7:J12))</f>
        <v/>
      </c>
      <c r="F13" s="187"/>
      <c r="G13" s="187"/>
      <c r="H13" s="187"/>
      <c r="I13" s="188"/>
      <c r="J13" s="188"/>
      <c r="K13" s="174" t="s">
        <v>27</v>
      </c>
      <c r="L13" s="171"/>
      <c r="M13" s="189" t="str">
        <f>IF(M7="","",SUM(M7:R12))</f>
        <v/>
      </c>
      <c r="N13" s="189"/>
      <c r="O13" s="189"/>
      <c r="P13" s="189"/>
      <c r="Q13" s="190"/>
      <c r="R13" s="190"/>
      <c r="S13" s="174" t="s">
        <v>27</v>
      </c>
      <c r="T13" s="171"/>
      <c r="U13" s="191" t="str">
        <f>IF(E7="","",ROUND(M13/E13*100,2))</f>
        <v/>
      </c>
      <c r="V13" s="191"/>
      <c r="W13" s="191"/>
      <c r="X13" s="191"/>
      <c r="Y13" s="191"/>
      <c r="Z13" s="191"/>
      <c r="AA13" s="192"/>
      <c r="AB13" s="174" t="s">
        <v>71</v>
      </c>
      <c r="AC13" s="171"/>
    </row>
    <row r="14" spans="1:29" ht="18" customHeight="1" x14ac:dyDescent="0.4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8" customHeight="1" x14ac:dyDescent="0.45">
      <c r="A15" s="27" t="s">
        <v>72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ht="18" customHeight="1" x14ac:dyDescent="0.45">
      <c r="A16" s="10"/>
      <c r="B16" s="178"/>
      <c r="C16" s="179"/>
      <c r="D16" s="177"/>
      <c r="E16" s="180" t="s">
        <v>73</v>
      </c>
      <c r="F16" s="181"/>
      <c r="G16" s="181"/>
      <c r="H16" s="181"/>
      <c r="I16" s="181"/>
      <c r="J16" s="181"/>
      <c r="K16" s="181"/>
      <c r="L16" s="182"/>
      <c r="M16" s="183" t="s">
        <v>74</v>
      </c>
      <c r="N16" s="184"/>
      <c r="O16" s="184"/>
      <c r="P16" s="184"/>
      <c r="Q16" s="184"/>
      <c r="R16" s="184"/>
      <c r="S16" s="184"/>
      <c r="T16" s="185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8" customHeight="1" x14ac:dyDescent="0.45">
      <c r="A17" s="10"/>
      <c r="B17" s="171" t="s">
        <v>75</v>
      </c>
      <c r="C17" s="171"/>
      <c r="D17" s="171"/>
      <c r="E17" s="172" t="str">
        <f>M13</f>
        <v/>
      </c>
      <c r="F17" s="172"/>
      <c r="G17" s="172"/>
      <c r="H17" s="172"/>
      <c r="I17" s="173"/>
      <c r="J17" s="173"/>
      <c r="K17" s="174" t="s">
        <v>27</v>
      </c>
      <c r="L17" s="171"/>
      <c r="M17" s="175" t="str">
        <f>IF(E7="","",ROUNDDOWN(E17*0.000457,3))</f>
        <v/>
      </c>
      <c r="N17" s="175"/>
      <c r="O17" s="175"/>
      <c r="P17" s="175"/>
      <c r="Q17" s="176"/>
      <c r="R17" s="176"/>
      <c r="S17" s="177" t="s">
        <v>76</v>
      </c>
      <c r="T17" s="155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8" customHeight="1" x14ac:dyDescent="0.45"/>
    <row r="19" spans="1:29" ht="18" customHeight="1" x14ac:dyDescent="0.45"/>
    <row r="20" spans="1:29" ht="18" customHeight="1" x14ac:dyDescent="0.45"/>
    <row r="21" spans="1:29" ht="18" customHeight="1" x14ac:dyDescent="0.45"/>
    <row r="22" spans="1:29" ht="18" customHeight="1" x14ac:dyDescent="0.45"/>
    <row r="23" spans="1:29" ht="18" customHeight="1" x14ac:dyDescent="0.45"/>
    <row r="24" spans="1:29" ht="18" customHeight="1" x14ac:dyDescent="0.45"/>
    <row r="25" spans="1:29" ht="18" customHeight="1" x14ac:dyDescent="0.45"/>
    <row r="26" spans="1:29" ht="18" customHeight="1" x14ac:dyDescent="0.45"/>
    <row r="27" spans="1:29" ht="18" customHeight="1" x14ac:dyDescent="0.45"/>
    <row r="28" spans="1:29" ht="18" customHeight="1" x14ac:dyDescent="0.45"/>
    <row r="29" spans="1:29" ht="18" customHeight="1" x14ac:dyDescent="0.45"/>
    <row r="30" spans="1:29" ht="18" customHeight="1" x14ac:dyDescent="0.45"/>
    <row r="31" spans="1:29" ht="18" customHeight="1" x14ac:dyDescent="0.45"/>
    <row r="32" spans="1:29" ht="18" customHeight="1" x14ac:dyDescent="0.45"/>
    <row r="33" ht="18" customHeight="1" x14ac:dyDescent="0.45"/>
    <row r="34" ht="18" customHeight="1" x14ac:dyDescent="0.45"/>
    <row r="35" ht="18" customHeight="1" x14ac:dyDescent="0.45"/>
    <row r="36" ht="18" customHeight="1" x14ac:dyDescent="0.45"/>
    <row r="37" ht="18" customHeight="1" x14ac:dyDescent="0.45"/>
    <row r="38" ht="18" customHeight="1" x14ac:dyDescent="0.45"/>
    <row r="39" ht="18" customHeight="1" x14ac:dyDescent="0.45"/>
    <row r="40" ht="18" customHeight="1" x14ac:dyDescent="0.45"/>
    <row r="41" ht="18" customHeight="1" x14ac:dyDescent="0.45"/>
    <row r="42" ht="18" customHeight="1" x14ac:dyDescent="0.45"/>
    <row r="43" ht="18" customHeight="1" x14ac:dyDescent="0.45"/>
    <row r="44" ht="18" customHeight="1" x14ac:dyDescent="0.45"/>
    <row r="45" ht="18" customHeight="1" x14ac:dyDescent="0.45"/>
    <row r="46" ht="18" customHeight="1" x14ac:dyDescent="0.45"/>
    <row r="47" ht="18" customHeight="1" x14ac:dyDescent="0.45"/>
    <row r="48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</sheetData>
  <sheetProtection algorithmName="SHA-512" hashValue="BgtswtjR7PKiUUqEwMP7s9Yl+cmxJtgREGh1AqbK1W/qImdxCMoxNK9kPwhhieiW25qNmnjIbXW64UnPvXWUlw==" saltValue="lRf7t2R7oFzZ9cmERIyNqA==" spinCount="100000" sheet="1" objects="1" scenarios="1"/>
  <mergeCells count="58">
    <mergeCell ref="AB13:AC13"/>
    <mergeCell ref="A15:AC15"/>
    <mergeCell ref="B16:D16"/>
    <mergeCell ref="E16:L16"/>
    <mergeCell ref="M16:T16"/>
    <mergeCell ref="B13:D13"/>
    <mergeCell ref="E13:J13"/>
    <mergeCell ref="K13:L13"/>
    <mergeCell ref="M13:R13"/>
    <mergeCell ref="S13:T13"/>
    <mergeCell ref="U13:AA13"/>
    <mergeCell ref="B17:D17"/>
    <mergeCell ref="E17:J17"/>
    <mergeCell ref="K17:L17"/>
    <mergeCell ref="M17:R17"/>
    <mergeCell ref="S17:T17"/>
    <mergeCell ref="U12:AC12"/>
    <mergeCell ref="B11:C11"/>
    <mergeCell ref="E11:J11"/>
    <mergeCell ref="K11:L11"/>
    <mergeCell ref="M11:R11"/>
    <mergeCell ref="S11:T11"/>
    <mergeCell ref="U11:AC11"/>
    <mergeCell ref="B12:C12"/>
    <mergeCell ref="E12:J12"/>
    <mergeCell ref="K12:L12"/>
    <mergeCell ref="M12:R12"/>
    <mergeCell ref="S12:T12"/>
    <mergeCell ref="U10:AC10"/>
    <mergeCell ref="B9:C9"/>
    <mergeCell ref="E9:J9"/>
    <mergeCell ref="K9:L9"/>
    <mergeCell ref="M9:R9"/>
    <mergeCell ref="S9:T9"/>
    <mergeCell ref="U9:AC9"/>
    <mergeCell ref="B10:C10"/>
    <mergeCell ref="E10:J10"/>
    <mergeCell ref="K10:L10"/>
    <mergeCell ref="M10:R10"/>
    <mergeCell ref="S10:T10"/>
    <mergeCell ref="U8:AC8"/>
    <mergeCell ref="B7:C7"/>
    <mergeCell ref="E7:J7"/>
    <mergeCell ref="K7:L7"/>
    <mergeCell ref="M7:R7"/>
    <mergeCell ref="S7:T7"/>
    <mergeCell ref="U7:AC7"/>
    <mergeCell ref="B8:C8"/>
    <mergeCell ref="E8:J8"/>
    <mergeCell ref="K8:L8"/>
    <mergeCell ref="M8:R8"/>
    <mergeCell ref="S8:T8"/>
    <mergeCell ref="A3:AC3"/>
    <mergeCell ref="A5:AC5"/>
    <mergeCell ref="B6:D6"/>
    <mergeCell ref="E6:L6"/>
    <mergeCell ref="M6:T6"/>
    <mergeCell ref="U6:AC6"/>
  </mergeCells>
  <phoneticPr fontId="3"/>
  <dataValidations count="1">
    <dataValidation type="whole" operator="greaterThanOrEqual" allowBlank="1" showInputMessage="1" showErrorMessage="1" error="小数点は入力できません。_x000a_※小数点を切り捨てた数値を入力してください。" sqref="M7:R12 E7:J12" xr:uid="{BEE87BE9-7F98-4C8F-A0BC-0E69A37CBE8A}">
      <formula1>1</formula1>
    </dataValidation>
  </dataValidations>
  <pageMargins left="0.51181102362204722" right="0.51181102362204722" top="0.55118110236220474" bottom="0.35433070866141736" header="0.31496062992125984" footer="0.31496062992125984"/>
  <pageSetup paperSize="9" scale="96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１号</vt:lpstr>
      <vt:lpstr>２号</vt:lpstr>
      <vt:lpstr>'１号'!Print_Area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>岸野　翔汰</dc:creator>
  <cp:lastModifiedBy>川井　英太朗</cp:lastModifiedBy>
  <cp:lastPrinted>2024-04-03T03:50:21Z</cp:lastPrinted>
  <dcterms:created xsi:type="dcterms:W3CDTF">2023-04-24T09:09:53Z</dcterms:created>
  <dcterms:modified xsi:type="dcterms:W3CDTF">2024-04-08T04:27:36Z</dcterms:modified>
</cp:coreProperties>
</file>