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○★ 経営チーム ★\0504 決算統計\R03決算統計\06_経営比較分析\03_作業用\"/>
    </mc:Choice>
  </mc:AlternateContent>
  <xr:revisionPtr revIDLastSave="0" documentId="13_ncr:1_{3659DCAB-90F9-4628-A4C1-6F1202B03480}" xr6:coauthVersionLast="47" xr6:coauthVersionMax="47" xr10:uidLastSave="{00000000-0000-0000-0000-000000000000}"/>
  <workbookProtection workbookAlgorithmName="SHA-512" workbookHashValue="pzIftEolDPBv01DX91YNiwHH9FfzvjjOo6dIFOmaSzOScAfhWSkrVwZOOdarBfrefTPdndVXm3UPfNNdIuvvmg==" workbookSaltValue="MVZnihVJ09Edu3EVj8PI7w==" workbookSpinCount="100000" lockStructure="1"/>
  <bookViews>
    <workbookView xWindow="-120" yWindow="-120" windowWidth="29040" windowHeight="1584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HK90" i="4" s="1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GJ90" i="4"/>
  <c r="FI90" i="4"/>
  <c r="DG90" i="4"/>
  <c r="AD90" i="4"/>
  <c r="RA81" i="4"/>
  <c r="PZ81" i="4"/>
  <c r="OY81" i="4"/>
  <c r="MW81" i="4"/>
  <c r="KO81" i="4"/>
  <c r="JN81" i="4"/>
  <c r="IM81" i="4"/>
  <c r="HL81" i="4"/>
  <c r="GK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Y80" i="4"/>
  <c r="RA79" i="4"/>
  <c r="PZ79" i="4"/>
  <c r="OY79" i="4"/>
  <c r="NX79" i="4"/>
  <c r="KO79" i="4"/>
  <c r="JN79" i="4"/>
  <c r="IM79" i="4"/>
  <c r="HL79" i="4"/>
  <c r="GK79" i="4"/>
  <c r="EC79" i="4"/>
  <c r="DB79" i="4"/>
  <c r="CA79" i="4"/>
  <c r="AZ79" i="4"/>
  <c r="RH56" i="4"/>
  <c r="QN56" i="4"/>
  <c r="PT56" i="4"/>
  <c r="OZ56" i="4"/>
  <c r="OF56" i="4"/>
  <c r="MN56" i="4"/>
  <c r="KF56" i="4"/>
  <c r="JL56" i="4"/>
  <c r="HT56" i="4"/>
  <c r="GZ56" i="4"/>
  <c r="GF56" i="4"/>
  <c r="FL56" i="4"/>
  <c r="CZ56" i="4"/>
  <c r="CF56" i="4"/>
  <c r="BL56" i="4"/>
  <c r="AR56" i="4"/>
  <c r="X56" i="4"/>
  <c r="PT55" i="4"/>
  <c r="OZ55" i="4"/>
  <c r="OF55" i="4"/>
  <c r="MN55" i="4"/>
  <c r="LT55" i="4"/>
  <c r="KZ55" i="4"/>
  <c r="KF55" i="4"/>
  <c r="HT55" i="4"/>
  <c r="FL55" i="4"/>
  <c r="ER55" i="4"/>
  <c r="CZ55" i="4"/>
  <c r="CF55" i="4"/>
  <c r="BL55" i="4"/>
  <c r="AR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CZ54" i="4"/>
  <c r="CF54" i="4"/>
  <c r="BL54" i="4"/>
  <c r="AR54" i="4"/>
  <c r="X54" i="4"/>
  <c r="RH33" i="4"/>
  <c r="OZ33" i="4"/>
  <c r="OF33" i="4"/>
  <c r="MN33" i="4"/>
  <c r="LT33" i="4"/>
  <c r="KZ33" i="4"/>
  <c r="KF33" i="4"/>
  <c r="ER33" i="4"/>
  <c r="CZ33" i="4"/>
  <c r="CF33" i="4"/>
  <c r="BL33" i="4"/>
  <c r="AR33" i="4"/>
  <c r="X33" i="4"/>
  <c r="RH32" i="4"/>
  <c r="QN32" i="4"/>
  <c r="PT32" i="4"/>
  <c r="OZ32" i="4"/>
  <c r="KF32" i="4"/>
  <c r="JL32" i="4"/>
  <c r="HT32" i="4"/>
  <c r="GZ32" i="4"/>
  <c r="GF32" i="4"/>
  <c r="X32" i="4"/>
  <c r="RH31" i="4"/>
  <c r="QN31" i="4"/>
  <c r="PT31" i="4"/>
  <c r="OZ31" i="4"/>
  <c r="OF31" i="4"/>
  <c r="MN31" i="4"/>
  <c r="LT31" i="4"/>
  <c r="KZ31" i="4"/>
  <c r="KF31" i="4"/>
  <c r="HT31" i="4"/>
  <c r="GZ31" i="4"/>
  <c r="GF31" i="4"/>
  <c r="FL31" i="4"/>
  <c r="ER31" i="4"/>
  <c r="CZ31" i="4"/>
  <c r="CF31" i="4"/>
  <c r="BL31" i="4"/>
  <c r="AR31" i="4"/>
  <c r="LZ10" i="4"/>
  <c r="IT10" i="4"/>
  <c r="FN10" i="4"/>
  <c r="CH10" i="4"/>
  <c r="B10" i="4"/>
  <c r="PF8" i="4"/>
  <c r="LZ8" i="4"/>
  <c r="IT8" i="4"/>
  <c r="FN8" i="4"/>
  <c r="CH8" i="4"/>
  <c r="B8" i="4"/>
  <c r="B5" i="4"/>
  <c r="AR32" i="4" l="1"/>
  <c r="CF32" i="4"/>
  <c r="GF33" i="4"/>
  <c r="X31" i="4"/>
  <c r="CZ32" i="4"/>
  <c r="KZ32" i="4"/>
  <c r="GZ33" i="4"/>
  <c r="X55" i="4"/>
  <c r="GZ55" i="4"/>
  <c r="KZ56" i="4"/>
  <c r="Y79" i="4"/>
  <c r="AZ80" i="4"/>
  <c r="BL32" i="4"/>
  <c r="ER32" i="4"/>
  <c r="LT32" i="4"/>
  <c r="HT33" i="4"/>
  <c r="PT33" i="4"/>
  <c r="ER54" i="4"/>
  <c r="ER56" i="4"/>
  <c r="LT56" i="4"/>
  <c r="CA80" i="4"/>
  <c r="DB81" i="4"/>
  <c r="NX81" i="4"/>
  <c r="FL33" i="4"/>
  <c r="GF55" i="4"/>
  <c r="JL31" i="4"/>
  <c r="FL32" i="4"/>
  <c r="MN32" i="4"/>
  <c r="JL33" i="4"/>
  <c r="QN33" i="4"/>
  <c r="JL55" i="4"/>
  <c r="QN55" i="4"/>
  <c r="MW79" i="4"/>
  <c r="EC81" i="4"/>
  <c r="OF32" i="4"/>
  <c r="RH55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<sst xmlns="http://schemas.openxmlformats.org/spreadsheetml/2006/main" count="262" uniqueCount="107">
  <si>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</si>
  <si>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</si>
  <si>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</si>
  <si>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</si>
  <si>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</si>
  <si>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</si>
  <si>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</si>
  <si>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</si>
  <si>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</si>
  <si>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</si>
  <si>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</si>
  <si>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</si>
  <si>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</si>
  <si>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</si>
  <si>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</si>
  <si>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</si>
  <si>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</si>
  <si>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</si>
  <si>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</si>
  <si>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</si>
  <si>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</si>
  <si>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</si>
  <si>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</si>
  <si>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</si>
  <si>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</si>
  <si>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</si>
  <si>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</si>
  <si>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</si>
  <si>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</si>
  <si>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</si>
  <si>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</si>
  <si>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</si>
  <si>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</si>
  <si>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</si>
  <si>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</si>
  <si>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</si>
  <si>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</si>
  <si>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</si>
  <si>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</si>
  <si>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</si>
  <si>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</si>
  <si>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</si>
  <si>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</si>
  <si>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</si>
  <si>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</si>
  <si>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</si>
  <si>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</si>
  <si>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</si>
  <si>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</si>
  <si>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</si>
  <si>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</si>
  <si>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</si>
  <si>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</si>
  <si>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</si>
  <si>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</si>
  <si>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</si>
  <si>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</si>
  <si>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</si>
  <si>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</si>
  <si>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</si>
  <si>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</si>
  <si>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</si>
  <si>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</si>
  <si>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</si>
  <si>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</si>
  <si>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</si>
  <si>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</si>
  <si>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</si>
  <si>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</si>
  <si>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</si>
  <si>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</si>
  <si>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</si>
  <si>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</si>
  <si>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</si>
  <si>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</si>
  <si>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</si>
  <si>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</si>
  <si>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</si>
  <si>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</si>
  <si>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</si>
  <si>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</si>
  <si>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</si>
  <si>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</si>
  <si>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</si>
  <si>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</si>
  <si>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</si>
  <si>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</si>
  <si>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</si>
  <si>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090000</t>
  </si>
  <si>
    <t>46</t>
  </si>
  <si>
    <t>02</t>
  </si>
  <si>
    <t>0</t>
  </si>
  <si>
    <t>000</t>
  </si>
  <si>
    <t>栃木県</t>
  </si>
  <si>
    <t>法適用</t>
  </si>
  <si>
    <t>工業用水道事業</t>
  </si>
  <si>
    <t>中規模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</si>
  <si>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</si>
  <si>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</si>
  <si>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</si>
  <si>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</si>
  <si>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</si>
  <si>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</si>
  <si>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</si>
  <si>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有形固定資産減価償却率（左表２-①）は平均値より高いが、改良工事等により長寿命化を図るとともに、設備更新等の計画に基づいて更新等を行っている。
　管路経年比率（左表２-②）及び管路更新率（左表２-③）は、０％となっているが、将来の管路更新を見据え、現状を把握するための劣化調査を実施している。</t>
    <phoneticPr fontId="5"/>
  </si>
  <si>
    <t>１）経常収支比率（左表１-①）、累積欠損金比率（左表１-②）
　経常収支比率は、平均値を下回ったが、目標（100％）を上回る水準で推移している。
　累積欠損金は０％となっている。
２）流動比率（左表１-③）
　未払金等の増減により変動はあるが、平均値よりも高い水準で推移している。
３）企業債残高対給水収益比率（１-④）
　企業債の新規の借り入れはなく、安定した給水による収益の確保と計画どおりの償還により、比率は年々低下している。
４）料金回収率（左表１-⑤）
　設備更新に伴う資産減耗費が増加したこと等により、100％を下回ったが、経常利益は確保できており経営は概ね健全である。
５）給水原価（左表１-⑥）、施設利用率（１-⑦）及び契約率（１-⑧）
　給水原価は平均値よりも高い水準で、施設利用率及び契約率は平均値より低い水準で推移している。</t>
    <rPh sb="2" eb="4">
      <t>ケイジョウ</t>
    </rPh>
    <rPh sb="72" eb="74">
      <t>ルイセキ</t>
    </rPh>
    <rPh sb="74" eb="77">
      <t>ケッソンキン</t>
    </rPh>
    <rPh sb="162" eb="165">
      <t>キギョウサイ</t>
    </rPh>
    <rPh sb="220" eb="222">
      <t>リョウキン</t>
    </rPh>
    <rPh sb="222" eb="225">
      <t>カイシュウリツ</t>
    </rPh>
    <rPh sb="226" eb="228">
      <t>サヒョウ</t>
    </rPh>
    <rPh sb="263" eb="265">
      <t>シタマワ</t>
    </rPh>
    <rPh sb="269" eb="271">
      <t>ケイジョウ</t>
    </rPh>
    <rPh sb="271" eb="273">
      <t>リエキ</t>
    </rPh>
    <rPh sb="274" eb="276">
      <t>カクホ</t>
    </rPh>
    <rPh sb="281" eb="283">
      <t>ケイエイ</t>
    </rPh>
    <rPh sb="284" eb="285">
      <t>オオム</t>
    </rPh>
    <rPh sb="286" eb="288">
      <t>ケンゼン</t>
    </rPh>
    <phoneticPr fontId="5"/>
  </si>
  <si>
    <t>　経営の健全性については、概ね安定的に推移しているが、施設の老朽化等により、今後、費用が増加する見込みである。
　効率性については、やや低位で推移していることから、需要の拡大に努めるとともに収益性を高める必要がある。
　今後、企業局経営戦略（H28～R7年度）に基づき、設備や管路の更新を着実に行うため、経費削減を更に進めるとともに需要の拡大に努めることで、投資に充てる財源を確保していく。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</si>
</sst>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60.19</c:v>
                </c:pt>
                <c:pt idx="1">
                  <c:v>62.42</c:v>
                </c:pt>
                <c:pt idx="2">
                  <c:v>66.25</c:v>
                </c:pt>
                <c:pt idx="3">
                  <c:v>65.44</c:v>
                </c:pt>
                <c:pt idx="4">
                  <c:v>66.55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B-45CA-BD7B-10C3DF502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55.25</c:v>
                </c:pt>
                <c:pt idx="1">
                  <c:v>57.11</c:v>
                </c:pt>
                <c:pt idx="2">
                  <c:v>57.57</c:v>
                </c:pt>
                <c:pt idx="3">
                  <c:v>57.63</c:v>
                </c:pt>
                <c:pt idx="4">
                  <c:v>58.13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AB-45CA-BD7B-10C3DF502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D-4898-8858-DEF763B9D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53.3</c:v>
                </c:pt>
                <c:pt idx="1">
                  <c:v>50.25</c:v>
                </c:pt>
                <c:pt idx="2">
                  <c:v>51.91</c:v>
                </c:pt>
                <c:pt idx="3">
                  <c:v>53.86</c:v>
                </c:pt>
                <c:pt idx="4">
                  <c:v>75.17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D-4898-8858-DEF763B9D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112.23</c:v>
                </c:pt>
                <c:pt idx="1">
                  <c:v>122.47</c:v>
                </c:pt>
                <c:pt idx="2">
                  <c:v>122.18</c:v>
                </c:pt>
                <c:pt idx="3">
                  <c:v>114.82</c:v>
                </c:pt>
                <c:pt idx="4">
                  <c:v>109.26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3-4EA8-B3C5-6B9FACD20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117.28</c:v>
                </c:pt>
                <c:pt idx="1">
                  <c:v>116.96</c:v>
                </c:pt>
                <c:pt idx="2">
                  <c:v>117.47</c:v>
                </c:pt>
                <c:pt idx="3">
                  <c:v>115.38</c:v>
                </c:pt>
                <c:pt idx="4">
                  <c:v>113.53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73-4EA8-B3C5-6B9FACD20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A-434A-B075-6F02FFB30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44.05</c:v>
                </c:pt>
                <c:pt idx="1">
                  <c:v>51.87</c:v>
                </c:pt>
                <c:pt idx="2">
                  <c:v>52.33</c:v>
                </c:pt>
                <c:pt idx="3">
                  <c:v>52.35</c:v>
                </c:pt>
                <c:pt idx="4">
                  <c:v>53.69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CA-434A-B075-6F02FFB30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6-4900-B813-6057174A1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1.3</c:v>
                </c:pt>
                <c:pt idx="1">
                  <c:v>0.28000000000000003</c:v>
                </c:pt>
                <c:pt idx="2">
                  <c:v>0.77</c:v>
                </c:pt>
                <c:pt idx="3">
                  <c:v>0.24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6-4900-B813-6057174A1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939.4</c:v>
                </c:pt>
                <c:pt idx="1">
                  <c:v>1076.05</c:v>
                </c:pt>
                <c:pt idx="2">
                  <c:v>823.41</c:v>
                </c:pt>
                <c:pt idx="3">
                  <c:v>1288.02</c:v>
                </c:pt>
                <c:pt idx="4">
                  <c:v>1363.28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8-412A-A96F-6E83A7074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687.99</c:v>
                </c:pt>
                <c:pt idx="1">
                  <c:v>655.75</c:v>
                </c:pt>
                <c:pt idx="2">
                  <c:v>578.19000000000005</c:v>
                </c:pt>
                <c:pt idx="3">
                  <c:v>638.35</c:v>
                </c:pt>
                <c:pt idx="4">
                  <c:v>521.36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38-412A-A96F-6E83A7074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9.65</c:v>
                </c:pt>
                <c:pt idx="1">
                  <c:v>5.85</c:v>
                </c:pt>
                <c:pt idx="2">
                  <c:v>3.48</c:v>
                </c:pt>
                <c:pt idx="3">
                  <c:v>1.76</c:v>
                </c:pt>
                <c:pt idx="4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8-4E62-9120-40DD133E6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208.47</c:v>
                </c:pt>
                <c:pt idx="1">
                  <c:v>193.85</c:v>
                </c:pt>
                <c:pt idx="2">
                  <c:v>204.31</c:v>
                </c:pt>
                <c:pt idx="3">
                  <c:v>214.2</c:v>
                </c:pt>
                <c:pt idx="4">
                  <c:v>242.32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08-4E62-9120-40DD133E6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106.54</c:v>
                </c:pt>
                <c:pt idx="1">
                  <c:v>108.43</c:v>
                </c:pt>
                <c:pt idx="2">
                  <c:v>110.24</c:v>
                </c:pt>
                <c:pt idx="3">
                  <c:v>102.03</c:v>
                </c:pt>
                <c:pt idx="4">
                  <c:v>93.06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4-4FEA-AD74-BAAAAE5C6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105.71</c:v>
                </c:pt>
                <c:pt idx="1">
                  <c:v>105.06</c:v>
                </c:pt>
                <c:pt idx="2">
                  <c:v>106.98</c:v>
                </c:pt>
                <c:pt idx="3">
                  <c:v>103.06</c:v>
                </c:pt>
                <c:pt idx="4">
                  <c:v>100.74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4-4FEA-AD74-BAAAAE5C6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52.49</c:v>
                </c:pt>
                <c:pt idx="1">
                  <c:v>51.89</c:v>
                </c:pt>
                <c:pt idx="2">
                  <c:v>50.98</c:v>
                </c:pt>
                <c:pt idx="3">
                  <c:v>54.49</c:v>
                </c:pt>
                <c:pt idx="4">
                  <c:v>60.06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9-4B80-80D0-87A91376C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25.98</c:v>
                </c:pt>
                <c:pt idx="1">
                  <c:v>26.84</c:v>
                </c:pt>
                <c:pt idx="2">
                  <c:v>26.08</c:v>
                </c:pt>
                <c:pt idx="3">
                  <c:v>26.92</c:v>
                </c:pt>
                <c:pt idx="4">
                  <c:v>27.33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9-4B80-80D0-87A91376C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21.16</c:v>
                </c:pt>
                <c:pt idx="1">
                  <c:v>21.25</c:v>
                </c:pt>
                <c:pt idx="2">
                  <c:v>20.71</c:v>
                </c:pt>
                <c:pt idx="3">
                  <c:v>19.34</c:v>
                </c:pt>
                <c:pt idx="4">
                  <c:v>20.03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A-492C-805C-F70EBDC9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40.67</c:v>
                </c:pt>
                <c:pt idx="1">
                  <c:v>40.89</c:v>
                </c:pt>
                <c:pt idx="2">
                  <c:v>41.59</c:v>
                </c:pt>
                <c:pt idx="3">
                  <c:v>40.29</c:v>
                </c:pt>
                <c:pt idx="4">
                  <c:v>40.409999999999997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A-492C-805C-F70EBDC9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33.57</c:v>
                </c:pt>
                <c:pt idx="1">
                  <c:v>33.369999999999997</c:v>
                </c:pt>
                <c:pt idx="2">
                  <c:v>33.369999999999997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6-4D8A-AF69-012F890C8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62.59</c:v>
                </c:pt>
                <c:pt idx="1">
                  <c:v>61.76</c:v>
                </c:pt>
                <c:pt idx="2">
                  <c:v>62.75</c:v>
                </c:pt>
                <c:pt idx="3">
                  <c:v>61.99</c:v>
                </c:pt>
                <c:pt idx="4">
                  <c:v>62.26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6-4D8A-AF69-012F890C8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zoomScale="86" zoomScaleNormal="86" workbookViewId="0">
      <selection activeCell="SM16" sqref="SM16:TA4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1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15">
      <c r="A5" s="2"/>
      <c r="B5" s="50" t="str">
        <f>データ!H7</f>
        <v>栃木県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15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73550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中規模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1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14729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15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15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87.6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49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24516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非設置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105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H29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H30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R01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R02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R03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H29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H30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R01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R02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R03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H29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H30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R01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R02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R03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H29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H30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R01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R02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R03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112.23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122.47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122.18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114.82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109.26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939.4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1076.05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823.41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1288.02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1363.28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9.65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5.85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3.48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1.76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0.38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117.28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116.96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117.47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115.38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113.53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53.3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50.25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51.91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53.86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75.17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687.99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655.75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578.19000000000005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638.35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521.36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208.47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193.85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204.31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214.2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242.32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104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H29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H30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R01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R02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R03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H29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H30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R01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R02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R03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H29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H30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R01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R02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R03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H29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H30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R01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R02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R03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106.54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108.43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110.24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102.03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93.06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52.49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51.89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50.98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54.49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60.06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21.16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21.25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20.71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19.34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20.03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33.57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33.369999999999997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33.369999999999997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33.33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33.33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105.71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105.06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106.98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103.06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100.74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25.98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26.84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26.08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26.92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27.33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40.67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40.89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41.59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40.29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40.409999999999997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62.59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61.76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62.75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61.99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62.26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106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6"/>
      <c r="Y79" s="137" t="str">
        <f>データ!$B$10</f>
        <v>H29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H30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R01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R02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R03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6"/>
      <c r="GK79" s="137" t="str">
        <f>データ!$B$10</f>
        <v>H29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H30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R01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R02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R03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6"/>
      <c r="MW79" s="137" t="str">
        <f>データ!$B$10</f>
        <v>H29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H30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R01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R02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R03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40" t="s">
        <v>23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>
        <f>データ!DD6</f>
        <v>60.19</v>
      </c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>
        <f>データ!DE6</f>
        <v>62.42</v>
      </c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>
        <f>データ!DF6</f>
        <v>66.25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>
        <f>データ!DG6</f>
        <v>65.44</v>
      </c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>
        <f>データ!DH6</f>
        <v>66.55</v>
      </c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40" t="s">
        <v>23</v>
      </c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1">
        <f>データ!DO6</f>
        <v>0</v>
      </c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>
        <f>データ!DP6</f>
        <v>0</v>
      </c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>
        <f>データ!DQ6</f>
        <v>0</v>
      </c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  <c r="JF80" s="141"/>
      <c r="JG80" s="141"/>
      <c r="JH80" s="141"/>
      <c r="JI80" s="141"/>
      <c r="JJ80" s="141"/>
      <c r="JK80" s="141"/>
      <c r="JL80" s="141"/>
      <c r="JM80" s="141"/>
      <c r="JN80" s="141">
        <f>データ!DR6</f>
        <v>0</v>
      </c>
      <c r="JO80" s="141"/>
      <c r="JP80" s="141"/>
      <c r="JQ80" s="141"/>
      <c r="JR80" s="141"/>
      <c r="JS80" s="141"/>
      <c r="JT80" s="141"/>
      <c r="JU80" s="141"/>
      <c r="JV80" s="141"/>
      <c r="JW80" s="141"/>
      <c r="JX80" s="141"/>
      <c r="JY80" s="141"/>
      <c r="JZ80" s="141"/>
      <c r="KA80" s="141"/>
      <c r="KB80" s="141"/>
      <c r="KC80" s="141"/>
      <c r="KD80" s="141"/>
      <c r="KE80" s="141"/>
      <c r="KF80" s="141"/>
      <c r="KG80" s="141"/>
      <c r="KH80" s="141"/>
      <c r="KI80" s="141"/>
      <c r="KJ80" s="141"/>
      <c r="KK80" s="141"/>
      <c r="KL80" s="141"/>
      <c r="KM80" s="141"/>
      <c r="KN80" s="141"/>
      <c r="KO80" s="141">
        <f>データ!DS6</f>
        <v>0</v>
      </c>
      <c r="KP80" s="141"/>
      <c r="KQ80" s="141"/>
      <c r="KR80" s="141"/>
      <c r="KS80" s="141"/>
      <c r="KT80" s="141"/>
      <c r="KU80" s="141"/>
      <c r="KV80" s="141"/>
      <c r="KW80" s="141"/>
      <c r="KX80" s="141"/>
      <c r="KY80" s="141"/>
      <c r="KZ80" s="141"/>
      <c r="LA80" s="141"/>
      <c r="LB80" s="141"/>
      <c r="LC80" s="141"/>
      <c r="LD80" s="141"/>
      <c r="LE80" s="141"/>
      <c r="LF80" s="141"/>
      <c r="LG80" s="141"/>
      <c r="LH80" s="141"/>
      <c r="LI80" s="141"/>
      <c r="LJ80" s="141"/>
      <c r="LK80" s="141"/>
      <c r="LL80" s="141"/>
      <c r="LM80" s="141"/>
      <c r="LN80" s="141"/>
      <c r="LO80" s="141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40" t="s">
        <v>23</v>
      </c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1">
        <f>データ!DZ6</f>
        <v>0</v>
      </c>
      <c r="MX80" s="141"/>
      <c r="MY80" s="141"/>
      <c r="MZ80" s="141"/>
      <c r="NA80" s="141"/>
      <c r="NB80" s="141"/>
      <c r="NC80" s="141"/>
      <c r="ND80" s="141"/>
      <c r="NE80" s="141"/>
      <c r="NF80" s="141"/>
      <c r="NG80" s="141"/>
      <c r="NH80" s="141"/>
      <c r="NI80" s="141"/>
      <c r="NJ80" s="141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1">
        <f>データ!EA6</f>
        <v>0</v>
      </c>
      <c r="NY80" s="141"/>
      <c r="NZ80" s="141"/>
      <c r="OA80" s="141"/>
      <c r="OB80" s="141"/>
      <c r="OC80" s="141"/>
      <c r="OD80" s="141"/>
      <c r="OE80" s="141"/>
      <c r="OF80" s="141"/>
      <c r="OG80" s="141"/>
      <c r="OH80" s="141"/>
      <c r="OI80" s="141"/>
      <c r="OJ80" s="141"/>
      <c r="OK80" s="141"/>
      <c r="OL80" s="141"/>
      <c r="OM80" s="141"/>
      <c r="ON80" s="141"/>
      <c r="OO80" s="141"/>
      <c r="OP80" s="141"/>
      <c r="OQ80" s="141"/>
      <c r="OR80" s="141"/>
      <c r="OS80" s="141"/>
      <c r="OT80" s="141"/>
      <c r="OU80" s="141"/>
      <c r="OV80" s="141"/>
      <c r="OW80" s="141"/>
      <c r="OX80" s="141"/>
      <c r="OY80" s="141">
        <f>データ!EB6</f>
        <v>0</v>
      </c>
      <c r="OZ80" s="141"/>
      <c r="PA80" s="141"/>
      <c r="PB80" s="141"/>
      <c r="PC80" s="141"/>
      <c r="PD80" s="141"/>
      <c r="PE80" s="141"/>
      <c r="PF80" s="141"/>
      <c r="PG80" s="141"/>
      <c r="PH80" s="141"/>
      <c r="PI80" s="141"/>
      <c r="PJ80" s="141"/>
      <c r="PK80" s="141"/>
      <c r="PL80" s="141"/>
      <c r="PM80" s="141"/>
      <c r="PN80" s="141"/>
      <c r="PO80" s="141"/>
      <c r="PP80" s="141"/>
      <c r="PQ80" s="141"/>
      <c r="PR80" s="141"/>
      <c r="PS80" s="141"/>
      <c r="PT80" s="141"/>
      <c r="PU80" s="141"/>
      <c r="PV80" s="141"/>
      <c r="PW80" s="141"/>
      <c r="PX80" s="141"/>
      <c r="PY80" s="141"/>
      <c r="PZ80" s="141">
        <f>データ!EC6</f>
        <v>0</v>
      </c>
      <c r="QA80" s="141"/>
      <c r="QB80" s="141"/>
      <c r="QC80" s="141"/>
      <c r="QD80" s="141"/>
      <c r="QE80" s="141"/>
      <c r="QF80" s="141"/>
      <c r="QG80" s="141"/>
      <c r="QH80" s="141"/>
      <c r="QI80" s="141"/>
      <c r="QJ80" s="141"/>
      <c r="QK80" s="141"/>
      <c r="QL80" s="141"/>
      <c r="QM80" s="141"/>
      <c r="QN80" s="141"/>
      <c r="QO80" s="141"/>
      <c r="QP80" s="141"/>
      <c r="QQ80" s="141"/>
      <c r="QR80" s="141"/>
      <c r="QS80" s="141"/>
      <c r="QT80" s="141"/>
      <c r="QU80" s="141"/>
      <c r="QV80" s="141"/>
      <c r="QW80" s="141"/>
      <c r="QX80" s="141"/>
      <c r="QY80" s="141"/>
      <c r="QZ80" s="141"/>
      <c r="RA80" s="141">
        <f>データ!ED6</f>
        <v>0</v>
      </c>
      <c r="RB80" s="141"/>
      <c r="RC80" s="141"/>
      <c r="RD80" s="141"/>
      <c r="RE80" s="141"/>
      <c r="RF80" s="141"/>
      <c r="RG80" s="141"/>
      <c r="RH80" s="141"/>
      <c r="RI80" s="141"/>
      <c r="RJ80" s="141"/>
      <c r="RK80" s="141"/>
      <c r="RL80" s="141"/>
      <c r="RM80" s="141"/>
      <c r="RN80" s="141"/>
      <c r="RO80" s="141"/>
      <c r="RP80" s="141"/>
      <c r="RQ80" s="141"/>
      <c r="RR80" s="141"/>
      <c r="RS80" s="141"/>
      <c r="RT80" s="141"/>
      <c r="RU80" s="141"/>
      <c r="RV80" s="141"/>
      <c r="RW80" s="141"/>
      <c r="RX80" s="141"/>
      <c r="RY80" s="141"/>
      <c r="RZ80" s="141"/>
      <c r="SA80" s="141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40" t="s">
        <v>24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>
        <f>データ!DI6</f>
        <v>55.25</v>
      </c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>
        <f>データ!DJ6</f>
        <v>57.11</v>
      </c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>
        <f>データ!DK6</f>
        <v>57.57</v>
      </c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>
        <f>データ!DL6</f>
        <v>57.63</v>
      </c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>
        <f>データ!DM6</f>
        <v>58.13</v>
      </c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40" t="s">
        <v>24</v>
      </c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1">
        <f>データ!DT6</f>
        <v>44.05</v>
      </c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>
        <f>データ!DU6</f>
        <v>51.87</v>
      </c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>
        <f>データ!DV6</f>
        <v>52.33</v>
      </c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  <c r="JF81" s="141"/>
      <c r="JG81" s="141"/>
      <c r="JH81" s="141"/>
      <c r="JI81" s="141"/>
      <c r="JJ81" s="141"/>
      <c r="JK81" s="141"/>
      <c r="JL81" s="141"/>
      <c r="JM81" s="141"/>
      <c r="JN81" s="141">
        <f>データ!DW6</f>
        <v>52.35</v>
      </c>
      <c r="JO81" s="141"/>
      <c r="JP81" s="141"/>
      <c r="JQ81" s="141"/>
      <c r="JR81" s="141"/>
      <c r="JS81" s="141"/>
      <c r="JT81" s="141"/>
      <c r="JU81" s="141"/>
      <c r="JV81" s="141"/>
      <c r="JW81" s="141"/>
      <c r="JX81" s="141"/>
      <c r="JY81" s="141"/>
      <c r="JZ81" s="141"/>
      <c r="KA81" s="141"/>
      <c r="KB81" s="141"/>
      <c r="KC81" s="141"/>
      <c r="KD81" s="141"/>
      <c r="KE81" s="141"/>
      <c r="KF81" s="141"/>
      <c r="KG81" s="141"/>
      <c r="KH81" s="141"/>
      <c r="KI81" s="141"/>
      <c r="KJ81" s="141"/>
      <c r="KK81" s="141"/>
      <c r="KL81" s="141"/>
      <c r="KM81" s="141"/>
      <c r="KN81" s="141"/>
      <c r="KO81" s="141">
        <f>データ!DX6</f>
        <v>53.69</v>
      </c>
      <c r="KP81" s="141"/>
      <c r="KQ81" s="141"/>
      <c r="KR81" s="141"/>
      <c r="KS81" s="141"/>
      <c r="KT81" s="141"/>
      <c r="KU81" s="141"/>
      <c r="KV81" s="141"/>
      <c r="KW81" s="141"/>
      <c r="KX81" s="141"/>
      <c r="KY81" s="141"/>
      <c r="KZ81" s="141"/>
      <c r="LA81" s="141"/>
      <c r="LB81" s="141"/>
      <c r="LC81" s="141"/>
      <c r="LD81" s="141"/>
      <c r="LE81" s="141"/>
      <c r="LF81" s="141"/>
      <c r="LG81" s="141"/>
      <c r="LH81" s="141"/>
      <c r="LI81" s="141"/>
      <c r="LJ81" s="141"/>
      <c r="LK81" s="141"/>
      <c r="LL81" s="141"/>
      <c r="LM81" s="141"/>
      <c r="LN81" s="141"/>
      <c r="LO81" s="141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40" t="s">
        <v>24</v>
      </c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1">
        <f>データ!EE6</f>
        <v>1.3</v>
      </c>
      <c r="MX81" s="141"/>
      <c r="MY81" s="141"/>
      <c r="MZ81" s="141"/>
      <c r="NA81" s="141"/>
      <c r="NB81" s="141"/>
      <c r="NC81" s="141"/>
      <c r="ND81" s="141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1">
        <f>データ!EF6</f>
        <v>0.28000000000000003</v>
      </c>
      <c r="NY81" s="141"/>
      <c r="NZ81" s="141"/>
      <c r="OA81" s="141"/>
      <c r="OB81" s="141"/>
      <c r="OC81" s="141"/>
      <c r="OD81" s="141"/>
      <c r="OE81" s="141"/>
      <c r="OF81" s="141"/>
      <c r="OG81" s="141"/>
      <c r="OH81" s="141"/>
      <c r="OI81" s="141"/>
      <c r="OJ81" s="141"/>
      <c r="OK81" s="141"/>
      <c r="OL81" s="141"/>
      <c r="OM81" s="141"/>
      <c r="ON81" s="141"/>
      <c r="OO81" s="141"/>
      <c r="OP81" s="141"/>
      <c r="OQ81" s="141"/>
      <c r="OR81" s="141"/>
      <c r="OS81" s="141"/>
      <c r="OT81" s="141"/>
      <c r="OU81" s="141"/>
      <c r="OV81" s="141"/>
      <c r="OW81" s="141"/>
      <c r="OX81" s="141"/>
      <c r="OY81" s="141">
        <f>データ!EG6</f>
        <v>0.77</v>
      </c>
      <c r="OZ81" s="141"/>
      <c r="PA81" s="141"/>
      <c r="PB81" s="141"/>
      <c r="PC81" s="141"/>
      <c r="PD81" s="141"/>
      <c r="PE81" s="141"/>
      <c r="PF81" s="141"/>
      <c r="PG81" s="141"/>
      <c r="PH81" s="141"/>
      <c r="PI81" s="141"/>
      <c r="PJ81" s="141"/>
      <c r="PK81" s="141"/>
      <c r="PL81" s="141"/>
      <c r="PM81" s="141"/>
      <c r="PN81" s="141"/>
      <c r="PO81" s="141"/>
      <c r="PP81" s="141"/>
      <c r="PQ81" s="141"/>
      <c r="PR81" s="141"/>
      <c r="PS81" s="141"/>
      <c r="PT81" s="141"/>
      <c r="PU81" s="141"/>
      <c r="PV81" s="141"/>
      <c r="PW81" s="141"/>
      <c r="PX81" s="141"/>
      <c r="PY81" s="141"/>
      <c r="PZ81" s="141">
        <f>データ!EH6</f>
        <v>0.24</v>
      </c>
      <c r="QA81" s="141"/>
      <c r="QB81" s="141"/>
      <c r="QC81" s="141"/>
      <c r="QD81" s="141"/>
      <c r="QE81" s="141"/>
      <c r="QF81" s="141"/>
      <c r="QG81" s="141"/>
      <c r="QH81" s="141"/>
      <c r="QI81" s="141"/>
      <c r="QJ81" s="141"/>
      <c r="QK81" s="141"/>
      <c r="QL81" s="141"/>
      <c r="QM81" s="141"/>
      <c r="QN81" s="141"/>
      <c r="QO81" s="141"/>
      <c r="QP81" s="141"/>
      <c r="QQ81" s="141"/>
      <c r="QR81" s="141"/>
      <c r="QS81" s="141"/>
      <c r="QT81" s="141"/>
      <c r="QU81" s="141"/>
      <c r="QV81" s="141"/>
      <c r="QW81" s="141"/>
      <c r="QX81" s="141"/>
      <c r="QY81" s="141"/>
      <c r="QZ81" s="141"/>
      <c r="RA81" s="141">
        <f>データ!EI6</f>
        <v>0.22</v>
      </c>
      <c r="RB81" s="141"/>
      <c r="RC81" s="141"/>
      <c r="RD81" s="141"/>
      <c r="RE81" s="141"/>
      <c r="RF81" s="141"/>
      <c r="RG81" s="141"/>
      <c r="RH81" s="141"/>
      <c r="RI81" s="141"/>
      <c r="RJ81" s="141"/>
      <c r="RK81" s="141"/>
      <c r="RL81" s="141"/>
      <c r="RM81" s="141"/>
      <c r="RN81" s="141"/>
      <c r="RO81" s="141"/>
      <c r="RP81" s="141"/>
      <c r="RQ81" s="141"/>
      <c r="RR81" s="141"/>
      <c r="RS81" s="141"/>
      <c r="RT81" s="141"/>
      <c r="RU81" s="141"/>
      <c r="RV81" s="141"/>
      <c r="RW81" s="141"/>
      <c r="RX81" s="141"/>
      <c r="RY81" s="141"/>
      <c r="RZ81" s="141"/>
      <c r="SA81" s="141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143" t="s">
        <v>29</v>
      </c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 t="s">
        <v>30</v>
      </c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 t="s">
        <v>31</v>
      </c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 t="s">
        <v>32</v>
      </c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 t="s">
        <v>33</v>
      </c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 t="s">
        <v>34</v>
      </c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 t="s">
        <v>35</v>
      </c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 t="s">
        <v>36</v>
      </c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 t="s">
        <v>29</v>
      </c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 t="s">
        <v>30</v>
      </c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 t="s">
        <v>31</v>
      </c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142" t="str">
        <f>データ!AD6</f>
        <v>【117.41】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 t="str">
        <f>データ!AO6</f>
        <v>【23.68】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 t="str">
        <f>データ!AZ6</f>
        <v>【462.72】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 t="str">
        <f>データ!BK6</f>
        <v>【233.92】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 t="str">
        <f>データ!BV6</f>
        <v>【112.31】</v>
      </c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 t="str">
        <f>データ!CG6</f>
        <v>【19.07】</v>
      </c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 t="str">
        <f>データ!CR6</f>
        <v>【54.01】</v>
      </c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2" t="str">
        <f>データ!DC6</f>
        <v>【76.67】</v>
      </c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2" t="str">
        <f>データ!DN6</f>
        <v>【60.20】</v>
      </c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2" t="str">
        <f>データ!DY6</f>
        <v>【48.27】</v>
      </c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2" t="str">
        <f>データ!EJ6</f>
        <v>【0.22】</v>
      </c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ny1eMH+0Dr84euF5m/WcqOQ1Hc550ivOZ3dcl+Rku0dH4KkqhliecM2/z4GVEph9/P3J+E7viFVLkXlDrJ8MNQ==" saltValue="uXCdv8TFCD00RqV71xGAOw==" spinCount="100000" sheet="1" objects="1" scenarios="1" formatCells="0" formatColumns="0" formatRows="0"/>
  <mergeCells count="289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48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15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112.23</v>
      </c>
      <c r="U6" s="35">
        <f>U7</f>
        <v>122.47</v>
      </c>
      <c r="V6" s="35">
        <f>V7</f>
        <v>122.18</v>
      </c>
      <c r="W6" s="35">
        <f>W7</f>
        <v>114.82</v>
      </c>
      <c r="X6" s="35">
        <f t="shared" si="3"/>
        <v>109.26</v>
      </c>
      <c r="Y6" s="35">
        <f t="shared" si="3"/>
        <v>117.28</v>
      </c>
      <c r="Z6" s="35">
        <f t="shared" si="3"/>
        <v>116.96</v>
      </c>
      <c r="AA6" s="35">
        <f t="shared" si="3"/>
        <v>117.47</v>
      </c>
      <c r="AB6" s="35">
        <f t="shared" si="3"/>
        <v>115.38</v>
      </c>
      <c r="AC6" s="35">
        <f t="shared" si="3"/>
        <v>113.53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53.3</v>
      </c>
      <c r="AK6" s="35">
        <f t="shared" si="3"/>
        <v>50.25</v>
      </c>
      <c r="AL6" s="35">
        <f t="shared" si="3"/>
        <v>51.91</v>
      </c>
      <c r="AM6" s="35">
        <f t="shared" si="3"/>
        <v>53.86</v>
      </c>
      <c r="AN6" s="35">
        <f t="shared" si="3"/>
        <v>75.17</v>
      </c>
      <c r="AO6" s="33" t="str">
        <f>IF(AO7="-","【-】","【"&amp;SUBSTITUTE(TEXT(AO7,"#,##0.00"),"-","△")&amp;"】")</f>
        <v>【23.68】</v>
      </c>
      <c r="AP6" s="35">
        <f t="shared" si="3"/>
        <v>939.4</v>
      </c>
      <c r="AQ6" s="35">
        <f>AQ7</f>
        <v>1076.05</v>
      </c>
      <c r="AR6" s="35">
        <f>AR7</f>
        <v>823.41</v>
      </c>
      <c r="AS6" s="35">
        <f>AS7</f>
        <v>1288.02</v>
      </c>
      <c r="AT6" s="35">
        <f t="shared" si="3"/>
        <v>1363.28</v>
      </c>
      <c r="AU6" s="35">
        <f t="shared" si="3"/>
        <v>687.99</v>
      </c>
      <c r="AV6" s="35">
        <f t="shared" si="3"/>
        <v>655.75</v>
      </c>
      <c r="AW6" s="35">
        <f t="shared" si="3"/>
        <v>578.19000000000005</v>
      </c>
      <c r="AX6" s="35">
        <f t="shared" si="3"/>
        <v>638.35</v>
      </c>
      <c r="AY6" s="35">
        <f t="shared" si="3"/>
        <v>521.36</v>
      </c>
      <c r="AZ6" s="33" t="str">
        <f>IF(AZ7="-","【-】","【"&amp;SUBSTITUTE(TEXT(AZ7,"#,##0.00"),"-","△")&amp;"】")</f>
        <v>【462.72】</v>
      </c>
      <c r="BA6" s="35">
        <f t="shared" si="3"/>
        <v>9.65</v>
      </c>
      <c r="BB6" s="35">
        <f>BB7</f>
        <v>5.85</v>
      </c>
      <c r="BC6" s="35">
        <f>BC7</f>
        <v>3.48</v>
      </c>
      <c r="BD6" s="35">
        <f>BD7</f>
        <v>1.76</v>
      </c>
      <c r="BE6" s="35">
        <f t="shared" si="3"/>
        <v>0.38</v>
      </c>
      <c r="BF6" s="35">
        <f t="shared" si="3"/>
        <v>208.47</v>
      </c>
      <c r="BG6" s="35">
        <f t="shared" si="3"/>
        <v>193.85</v>
      </c>
      <c r="BH6" s="35">
        <f t="shared" si="3"/>
        <v>204.31</v>
      </c>
      <c r="BI6" s="35">
        <f t="shared" si="3"/>
        <v>214.2</v>
      </c>
      <c r="BJ6" s="35">
        <f t="shared" si="3"/>
        <v>242.32</v>
      </c>
      <c r="BK6" s="33" t="str">
        <f>IF(BK7="-","【-】","【"&amp;SUBSTITUTE(TEXT(BK7,"#,##0.00"),"-","△")&amp;"】")</f>
        <v>【233.92】</v>
      </c>
      <c r="BL6" s="35">
        <f t="shared" si="3"/>
        <v>106.54</v>
      </c>
      <c r="BM6" s="35">
        <f>BM7</f>
        <v>108.43</v>
      </c>
      <c r="BN6" s="35">
        <f>BN7</f>
        <v>110.24</v>
      </c>
      <c r="BO6" s="35">
        <f>BO7</f>
        <v>102.03</v>
      </c>
      <c r="BP6" s="35">
        <f t="shared" si="3"/>
        <v>93.06</v>
      </c>
      <c r="BQ6" s="35">
        <f t="shared" si="3"/>
        <v>105.71</v>
      </c>
      <c r="BR6" s="35">
        <f t="shared" si="3"/>
        <v>105.06</v>
      </c>
      <c r="BS6" s="35">
        <f t="shared" si="3"/>
        <v>106.98</v>
      </c>
      <c r="BT6" s="35">
        <f t="shared" si="3"/>
        <v>103.06</v>
      </c>
      <c r="BU6" s="35">
        <f t="shared" si="3"/>
        <v>100.74</v>
      </c>
      <c r="BV6" s="33" t="str">
        <f>IF(BV7="-","【-】","【"&amp;SUBSTITUTE(TEXT(BV7,"#,##0.00"),"-","△")&amp;"】")</f>
        <v>【112.31】</v>
      </c>
      <c r="BW6" s="35">
        <f t="shared" si="3"/>
        <v>52.49</v>
      </c>
      <c r="BX6" s="35">
        <f>BX7</f>
        <v>51.89</v>
      </c>
      <c r="BY6" s="35">
        <f>BY7</f>
        <v>50.98</v>
      </c>
      <c r="BZ6" s="35">
        <f>BZ7</f>
        <v>54.49</v>
      </c>
      <c r="CA6" s="35">
        <f t="shared" si="3"/>
        <v>60.06</v>
      </c>
      <c r="CB6" s="35">
        <f t="shared" si="3"/>
        <v>25.98</v>
      </c>
      <c r="CC6" s="35">
        <f t="shared" si="3"/>
        <v>26.84</v>
      </c>
      <c r="CD6" s="35">
        <f t="shared" si="3"/>
        <v>26.08</v>
      </c>
      <c r="CE6" s="35">
        <f t="shared" si="3"/>
        <v>26.92</v>
      </c>
      <c r="CF6" s="35">
        <f t="shared" ref="CF6" si="4">CF7</f>
        <v>27.33</v>
      </c>
      <c r="CG6" s="33" t="str">
        <f>IF(CG7="-","【-】","【"&amp;SUBSTITUTE(TEXT(CG7,"#,##0.00"),"-","△")&amp;"】")</f>
        <v>【19.07】</v>
      </c>
      <c r="CH6" s="35">
        <f t="shared" ref="CH6:CQ6" si="5">CH7</f>
        <v>21.16</v>
      </c>
      <c r="CI6" s="35">
        <f>CI7</f>
        <v>21.25</v>
      </c>
      <c r="CJ6" s="35">
        <f>CJ7</f>
        <v>20.71</v>
      </c>
      <c r="CK6" s="35">
        <f>CK7</f>
        <v>19.34</v>
      </c>
      <c r="CL6" s="35">
        <f t="shared" si="5"/>
        <v>20.03</v>
      </c>
      <c r="CM6" s="35">
        <f t="shared" si="5"/>
        <v>40.67</v>
      </c>
      <c r="CN6" s="35">
        <f t="shared" si="5"/>
        <v>40.89</v>
      </c>
      <c r="CO6" s="35">
        <f t="shared" si="5"/>
        <v>41.59</v>
      </c>
      <c r="CP6" s="35">
        <f t="shared" si="5"/>
        <v>40.29</v>
      </c>
      <c r="CQ6" s="35">
        <f t="shared" si="5"/>
        <v>40.409999999999997</v>
      </c>
      <c r="CR6" s="33" t="str">
        <f>IF(CR7="-","【-】","【"&amp;SUBSTITUTE(TEXT(CR7,"#,##0.00"),"-","△")&amp;"】")</f>
        <v>【54.01】</v>
      </c>
      <c r="CS6" s="35">
        <f t="shared" ref="CS6:DB6" si="6">CS7</f>
        <v>33.57</v>
      </c>
      <c r="CT6" s="35">
        <f>CT7</f>
        <v>33.369999999999997</v>
      </c>
      <c r="CU6" s="35">
        <f>CU7</f>
        <v>33.369999999999997</v>
      </c>
      <c r="CV6" s="35">
        <f>CV7</f>
        <v>33.33</v>
      </c>
      <c r="CW6" s="35">
        <f t="shared" si="6"/>
        <v>33.33</v>
      </c>
      <c r="CX6" s="35">
        <f t="shared" si="6"/>
        <v>62.59</v>
      </c>
      <c r="CY6" s="35">
        <f t="shared" si="6"/>
        <v>61.76</v>
      </c>
      <c r="CZ6" s="35">
        <f t="shared" si="6"/>
        <v>62.75</v>
      </c>
      <c r="DA6" s="35">
        <f t="shared" si="6"/>
        <v>61.99</v>
      </c>
      <c r="DB6" s="35">
        <f t="shared" si="6"/>
        <v>62.26</v>
      </c>
      <c r="DC6" s="33" t="str">
        <f>IF(DC7="-","【-】","【"&amp;SUBSTITUTE(TEXT(DC7,"#,##0.00"),"-","△")&amp;"】")</f>
        <v>【76.67】</v>
      </c>
      <c r="DD6" s="35">
        <f t="shared" ref="DD6:DM6" si="7">DD7</f>
        <v>60.19</v>
      </c>
      <c r="DE6" s="35">
        <f>DE7</f>
        <v>62.42</v>
      </c>
      <c r="DF6" s="35">
        <f>DF7</f>
        <v>66.25</v>
      </c>
      <c r="DG6" s="35">
        <f>DG7</f>
        <v>65.44</v>
      </c>
      <c r="DH6" s="35">
        <f t="shared" si="7"/>
        <v>66.55</v>
      </c>
      <c r="DI6" s="35">
        <f t="shared" si="7"/>
        <v>55.25</v>
      </c>
      <c r="DJ6" s="35">
        <f t="shared" si="7"/>
        <v>57.11</v>
      </c>
      <c r="DK6" s="35">
        <f t="shared" si="7"/>
        <v>57.57</v>
      </c>
      <c r="DL6" s="35">
        <f t="shared" si="7"/>
        <v>57.63</v>
      </c>
      <c r="DM6" s="35">
        <f t="shared" si="7"/>
        <v>58.13</v>
      </c>
      <c r="DN6" s="33" t="str">
        <f>IF(DN7="-","【-】","【"&amp;SUBSTITUTE(TEXT(DN7,"#,##0.00"),"-","△")&amp;"】")</f>
        <v>【60.20】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44.05</v>
      </c>
      <c r="DU6" s="35">
        <f t="shared" si="8"/>
        <v>51.87</v>
      </c>
      <c r="DV6" s="35">
        <f t="shared" si="8"/>
        <v>52.33</v>
      </c>
      <c r="DW6" s="35">
        <f t="shared" si="8"/>
        <v>52.35</v>
      </c>
      <c r="DX6" s="35">
        <f t="shared" si="8"/>
        <v>53.69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1.3</v>
      </c>
      <c r="EF6" s="35">
        <f t="shared" si="9"/>
        <v>0.28000000000000003</v>
      </c>
      <c r="EG6" s="35">
        <f t="shared" si="9"/>
        <v>0.77</v>
      </c>
      <c r="EH6" s="35">
        <f t="shared" si="9"/>
        <v>0.24</v>
      </c>
      <c r="EI6" s="35">
        <f t="shared" si="9"/>
        <v>0.22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73550</v>
      </c>
      <c r="L7" s="37" t="s">
        <v>96</v>
      </c>
      <c r="M7" s="38">
        <v>1</v>
      </c>
      <c r="N7" s="38">
        <v>14729</v>
      </c>
      <c r="O7" s="39" t="s">
        <v>97</v>
      </c>
      <c r="P7" s="39">
        <v>87.6</v>
      </c>
      <c r="Q7" s="38">
        <v>49</v>
      </c>
      <c r="R7" s="38">
        <v>24516</v>
      </c>
      <c r="S7" s="37" t="s">
        <v>98</v>
      </c>
      <c r="T7" s="40">
        <v>112.23</v>
      </c>
      <c r="U7" s="40">
        <v>122.47</v>
      </c>
      <c r="V7" s="40">
        <v>122.18</v>
      </c>
      <c r="W7" s="40">
        <v>114.82</v>
      </c>
      <c r="X7" s="40">
        <v>109.26</v>
      </c>
      <c r="Y7" s="40">
        <v>117.28</v>
      </c>
      <c r="Z7" s="40">
        <v>116.96</v>
      </c>
      <c r="AA7" s="40">
        <v>117.47</v>
      </c>
      <c r="AB7" s="40">
        <v>115.38</v>
      </c>
      <c r="AC7" s="41">
        <v>113.53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53.3</v>
      </c>
      <c r="AK7" s="40">
        <v>50.25</v>
      </c>
      <c r="AL7" s="40">
        <v>51.91</v>
      </c>
      <c r="AM7" s="40">
        <v>53.86</v>
      </c>
      <c r="AN7" s="40">
        <v>75.17</v>
      </c>
      <c r="AO7" s="40">
        <v>23.68</v>
      </c>
      <c r="AP7" s="40">
        <v>939.4</v>
      </c>
      <c r="AQ7" s="40">
        <v>1076.05</v>
      </c>
      <c r="AR7" s="40">
        <v>823.41</v>
      </c>
      <c r="AS7" s="40">
        <v>1288.02</v>
      </c>
      <c r="AT7" s="40">
        <v>1363.28</v>
      </c>
      <c r="AU7" s="40">
        <v>687.99</v>
      </c>
      <c r="AV7" s="40">
        <v>655.75</v>
      </c>
      <c r="AW7" s="40">
        <v>578.19000000000005</v>
      </c>
      <c r="AX7" s="40">
        <v>638.35</v>
      </c>
      <c r="AY7" s="40">
        <v>521.36</v>
      </c>
      <c r="AZ7" s="40">
        <v>462.72</v>
      </c>
      <c r="BA7" s="40">
        <v>9.65</v>
      </c>
      <c r="BB7" s="40">
        <v>5.85</v>
      </c>
      <c r="BC7" s="40">
        <v>3.48</v>
      </c>
      <c r="BD7" s="40">
        <v>1.76</v>
      </c>
      <c r="BE7" s="40">
        <v>0.38</v>
      </c>
      <c r="BF7" s="40">
        <v>208.47</v>
      </c>
      <c r="BG7" s="40">
        <v>193.85</v>
      </c>
      <c r="BH7" s="40">
        <v>204.31</v>
      </c>
      <c r="BI7" s="40">
        <v>214.2</v>
      </c>
      <c r="BJ7" s="40">
        <v>242.32</v>
      </c>
      <c r="BK7" s="40">
        <v>233.92</v>
      </c>
      <c r="BL7" s="40">
        <v>106.54</v>
      </c>
      <c r="BM7" s="40">
        <v>108.43</v>
      </c>
      <c r="BN7" s="40">
        <v>110.24</v>
      </c>
      <c r="BO7" s="40">
        <v>102.03</v>
      </c>
      <c r="BP7" s="40">
        <v>93.06</v>
      </c>
      <c r="BQ7" s="40">
        <v>105.71</v>
      </c>
      <c r="BR7" s="40">
        <v>105.06</v>
      </c>
      <c r="BS7" s="40">
        <v>106.98</v>
      </c>
      <c r="BT7" s="40">
        <v>103.06</v>
      </c>
      <c r="BU7" s="40">
        <v>100.74</v>
      </c>
      <c r="BV7" s="40">
        <v>112.31</v>
      </c>
      <c r="BW7" s="40">
        <v>52.49</v>
      </c>
      <c r="BX7" s="40">
        <v>51.89</v>
      </c>
      <c r="BY7" s="40">
        <v>50.98</v>
      </c>
      <c r="BZ7" s="40">
        <v>54.49</v>
      </c>
      <c r="CA7" s="40">
        <v>60.06</v>
      </c>
      <c r="CB7" s="40">
        <v>25.98</v>
      </c>
      <c r="CC7" s="40">
        <v>26.84</v>
      </c>
      <c r="CD7" s="40">
        <v>26.08</v>
      </c>
      <c r="CE7" s="40">
        <v>26.92</v>
      </c>
      <c r="CF7" s="40">
        <v>27.33</v>
      </c>
      <c r="CG7" s="40">
        <v>19.07</v>
      </c>
      <c r="CH7" s="40">
        <v>21.16</v>
      </c>
      <c r="CI7" s="40">
        <v>21.25</v>
      </c>
      <c r="CJ7" s="40">
        <v>20.71</v>
      </c>
      <c r="CK7" s="40">
        <v>19.34</v>
      </c>
      <c r="CL7" s="40">
        <v>20.03</v>
      </c>
      <c r="CM7" s="40">
        <v>40.67</v>
      </c>
      <c r="CN7" s="40">
        <v>40.89</v>
      </c>
      <c r="CO7" s="40">
        <v>41.59</v>
      </c>
      <c r="CP7" s="40">
        <v>40.29</v>
      </c>
      <c r="CQ7" s="40">
        <v>40.409999999999997</v>
      </c>
      <c r="CR7" s="40">
        <v>54.01</v>
      </c>
      <c r="CS7" s="40">
        <v>33.57</v>
      </c>
      <c r="CT7" s="40">
        <v>33.369999999999997</v>
      </c>
      <c r="CU7" s="40">
        <v>33.369999999999997</v>
      </c>
      <c r="CV7" s="40">
        <v>33.33</v>
      </c>
      <c r="CW7" s="40">
        <v>33.33</v>
      </c>
      <c r="CX7" s="40">
        <v>62.59</v>
      </c>
      <c r="CY7" s="40">
        <v>61.76</v>
      </c>
      <c r="CZ7" s="40">
        <v>62.75</v>
      </c>
      <c r="DA7" s="40">
        <v>61.99</v>
      </c>
      <c r="DB7" s="40">
        <v>62.26</v>
      </c>
      <c r="DC7" s="40">
        <v>76.67</v>
      </c>
      <c r="DD7" s="40">
        <v>60.19</v>
      </c>
      <c r="DE7" s="40">
        <v>62.42</v>
      </c>
      <c r="DF7" s="40">
        <v>66.25</v>
      </c>
      <c r="DG7" s="40">
        <v>65.44</v>
      </c>
      <c r="DH7" s="40">
        <v>66.55</v>
      </c>
      <c r="DI7" s="40">
        <v>55.25</v>
      </c>
      <c r="DJ7" s="40">
        <v>57.11</v>
      </c>
      <c r="DK7" s="40">
        <v>57.57</v>
      </c>
      <c r="DL7" s="40">
        <v>57.63</v>
      </c>
      <c r="DM7" s="40">
        <v>58.13</v>
      </c>
      <c r="DN7" s="40">
        <v>60.2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44.05</v>
      </c>
      <c r="DU7" s="40">
        <v>51.87</v>
      </c>
      <c r="DV7" s="40">
        <v>52.33</v>
      </c>
      <c r="DW7" s="40">
        <v>52.35</v>
      </c>
      <c r="DX7" s="40">
        <v>53.69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1.3</v>
      </c>
      <c r="EF7" s="40">
        <v>0.28000000000000003</v>
      </c>
      <c r="EG7" s="40">
        <v>0.77</v>
      </c>
      <c r="EH7" s="40">
        <v>0.24</v>
      </c>
      <c r="EI7" s="40">
        <v>0.22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112.23</v>
      </c>
      <c r="V11" s="48">
        <f>IF(U6="-",NA(),U6)</f>
        <v>122.47</v>
      </c>
      <c r="W11" s="48">
        <f>IF(V6="-",NA(),V6)</f>
        <v>122.18</v>
      </c>
      <c r="X11" s="48">
        <f>IF(W6="-",NA(),W6)</f>
        <v>114.82</v>
      </c>
      <c r="Y11" s="48">
        <f>IF(X6="-",NA(),X6)</f>
        <v>109.26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939.4</v>
      </c>
      <c r="AR11" s="48">
        <f>IF(AQ6="-",NA(),AQ6)</f>
        <v>1076.05</v>
      </c>
      <c r="AS11" s="48">
        <f>IF(AR6="-",NA(),AR6)</f>
        <v>823.41</v>
      </c>
      <c r="AT11" s="48">
        <f>IF(AS6="-",NA(),AS6)</f>
        <v>1288.02</v>
      </c>
      <c r="AU11" s="48">
        <f>IF(AT6="-",NA(),AT6)</f>
        <v>1363.28</v>
      </c>
      <c r="BA11" s="47" t="s">
        <v>23</v>
      </c>
      <c r="BB11" s="48">
        <f>IF(BA6="-",NA(),BA6)</f>
        <v>9.65</v>
      </c>
      <c r="BC11" s="48">
        <f>IF(BB6="-",NA(),BB6)</f>
        <v>5.85</v>
      </c>
      <c r="BD11" s="48">
        <f>IF(BC6="-",NA(),BC6)</f>
        <v>3.48</v>
      </c>
      <c r="BE11" s="48">
        <f>IF(BD6="-",NA(),BD6)</f>
        <v>1.76</v>
      </c>
      <c r="BF11" s="48">
        <f>IF(BE6="-",NA(),BE6)</f>
        <v>0.38</v>
      </c>
      <c r="BL11" s="47" t="s">
        <v>23</v>
      </c>
      <c r="BM11" s="48">
        <f>IF(BL6="-",NA(),BL6)</f>
        <v>106.54</v>
      </c>
      <c r="BN11" s="48">
        <f>IF(BM6="-",NA(),BM6)</f>
        <v>108.43</v>
      </c>
      <c r="BO11" s="48">
        <f>IF(BN6="-",NA(),BN6)</f>
        <v>110.24</v>
      </c>
      <c r="BP11" s="48">
        <f>IF(BO6="-",NA(),BO6)</f>
        <v>102.03</v>
      </c>
      <c r="BQ11" s="48">
        <f>IF(BP6="-",NA(),BP6)</f>
        <v>93.06</v>
      </c>
      <c r="BW11" s="47" t="s">
        <v>23</v>
      </c>
      <c r="BX11" s="48">
        <f>IF(BW6="-",NA(),BW6)</f>
        <v>52.49</v>
      </c>
      <c r="BY11" s="48">
        <f>IF(BX6="-",NA(),BX6)</f>
        <v>51.89</v>
      </c>
      <c r="BZ11" s="48">
        <f>IF(BY6="-",NA(),BY6)</f>
        <v>50.98</v>
      </c>
      <c r="CA11" s="48">
        <f>IF(BZ6="-",NA(),BZ6)</f>
        <v>54.49</v>
      </c>
      <c r="CB11" s="48">
        <f>IF(CA6="-",NA(),CA6)</f>
        <v>60.06</v>
      </c>
      <c r="CH11" s="47" t="s">
        <v>23</v>
      </c>
      <c r="CI11" s="48">
        <f>IF(CH6="-",NA(),CH6)</f>
        <v>21.16</v>
      </c>
      <c r="CJ11" s="48">
        <f>IF(CI6="-",NA(),CI6)</f>
        <v>21.25</v>
      </c>
      <c r="CK11" s="48">
        <f>IF(CJ6="-",NA(),CJ6)</f>
        <v>20.71</v>
      </c>
      <c r="CL11" s="48">
        <f>IF(CK6="-",NA(),CK6)</f>
        <v>19.34</v>
      </c>
      <c r="CM11" s="48">
        <f>IF(CL6="-",NA(),CL6)</f>
        <v>20.03</v>
      </c>
      <c r="CS11" s="47" t="s">
        <v>23</v>
      </c>
      <c r="CT11" s="48">
        <f>IF(CS6="-",NA(),CS6)</f>
        <v>33.57</v>
      </c>
      <c r="CU11" s="48">
        <f>IF(CT6="-",NA(),CT6)</f>
        <v>33.369999999999997</v>
      </c>
      <c r="CV11" s="48">
        <f>IF(CU6="-",NA(),CU6)</f>
        <v>33.369999999999997</v>
      </c>
      <c r="CW11" s="48">
        <f>IF(CV6="-",NA(),CV6)</f>
        <v>33.33</v>
      </c>
      <c r="CX11" s="48">
        <f>IF(CW6="-",NA(),CW6)</f>
        <v>33.33</v>
      </c>
      <c r="DD11" s="47" t="s">
        <v>23</v>
      </c>
      <c r="DE11" s="48">
        <f>IF(DD6="-",NA(),DD6)</f>
        <v>60.19</v>
      </c>
      <c r="DF11" s="48">
        <f>IF(DE6="-",NA(),DE6)</f>
        <v>62.42</v>
      </c>
      <c r="DG11" s="48">
        <f>IF(DF6="-",NA(),DF6)</f>
        <v>66.25</v>
      </c>
      <c r="DH11" s="48">
        <f>IF(DG6="-",NA(),DG6)</f>
        <v>65.44</v>
      </c>
      <c r="DI11" s="48">
        <f>IF(DH6="-",NA(),DH6)</f>
        <v>66.55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117.28</v>
      </c>
      <c r="V12" s="48">
        <f>IF(Z6="-",NA(),Z6)</f>
        <v>116.96</v>
      </c>
      <c r="W12" s="48">
        <f>IF(AA6="-",NA(),AA6)</f>
        <v>117.47</v>
      </c>
      <c r="X12" s="48">
        <f>IF(AB6="-",NA(),AB6)</f>
        <v>115.38</v>
      </c>
      <c r="Y12" s="48">
        <f>IF(AC6="-",NA(),AC6)</f>
        <v>113.53</v>
      </c>
      <c r="AE12" s="47" t="s">
        <v>24</v>
      </c>
      <c r="AF12" s="48">
        <f>IF(AJ6="-",NA(),AJ6)</f>
        <v>53.3</v>
      </c>
      <c r="AG12" s="48">
        <f t="shared" ref="AG12:AJ12" si="10">IF(AK6="-",NA(),AK6)</f>
        <v>50.25</v>
      </c>
      <c r="AH12" s="48">
        <f t="shared" si="10"/>
        <v>51.91</v>
      </c>
      <c r="AI12" s="48">
        <f t="shared" si="10"/>
        <v>53.86</v>
      </c>
      <c r="AJ12" s="48">
        <f t="shared" si="10"/>
        <v>75.17</v>
      </c>
      <c r="AP12" s="47" t="s">
        <v>24</v>
      </c>
      <c r="AQ12" s="48">
        <f>IF(AU6="-",NA(),AU6)</f>
        <v>687.99</v>
      </c>
      <c r="AR12" s="48">
        <f t="shared" ref="AR12:AU12" si="11">IF(AV6="-",NA(),AV6)</f>
        <v>655.75</v>
      </c>
      <c r="AS12" s="48">
        <f t="shared" si="11"/>
        <v>578.19000000000005</v>
      </c>
      <c r="AT12" s="48">
        <f t="shared" si="11"/>
        <v>638.35</v>
      </c>
      <c r="AU12" s="48">
        <f t="shared" si="11"/>
        <v>521.36</v>
      </c>
      <c r="BA12" s="47" t="s">
        <v>24</v>
      </c>
      <c r="BB12" s="48">
        <f>IF(BF6="-",NA(),BF6)</f>
        <v>208.47</v>
      </c>
      <c r="BC12" s="48">
        <f t="shared" ref="BC12:BF12" si="12">IF(BG6="-",NA(),BG6)</f>
        <v>193.85</v>
      </c>
      <c r="BD12" s="48">
        <f t="shared" si="12"/>
        <v>204.31</v>
      </c>
      <c r="BE12" s="48">
        <f t="shared" si="12"/>
        <v>214.2</v>
      </c>
      <c r="BF12" s="48">
        <f t="shared" si="12"/>
        <v>242.32</v>
      </c>
      <c r="BL12" s="47" t="s">
        <v>24</v>
      </c>
      <c r="BM12" s="48">
        <f>IF(BQ6="-",NA(),BQ6)</f>
        <v>105.71</v>
      </c>
      <c r="BN12" s="48">
        <f t="shared" ref="BN12:BQ12" si="13">IF(BR6="-",NA(),BR6)</f>
        <v>105.06</v>
      </c>
      <c r="BO12" s="48">
        <f t="shared" si="13"/>
        <v>106.98</v>
      </c>
      <c r="BP12" s="48">
        <f t="shared" si="13"/>
        <v>103.06</v>
      </c>
      <c r="BQ12" s="48">
        <f t="shared" si="13"/>
        <v>100.74</v>
      </c>
      <c r="BW12" s="47" t="s">
        <v>24</v>
      </c>
      <c r="BX12" s="48">
        <f>IF(CB6="-",NA(),CB6)</f>
        <v>25.98</v>
      </c>
      <c r="BY12" s="48">
        <f t="shared" ref="BY12:CB12" si="14">IF(CC6="-",NA(),CC6)</f>
        <v>26.84</v>
      </c>
      <c r="BZ12" s="48">
        <f t="shared" si="14"/>
        <v>26.08</v>
      </c>
      <c r="CA12" s="48">
        <f t="shared" si="14"/>
        <v>26.92</v>
      </c>
      <c r="CB12" s="48">
        <f t="shared" si="14"/>
        <v>27.33</v>
      </c>
      <c r="CH12" s="47" t="s">
        <v>24</v>
      </c>
      <c r="CI12" s="48">
        <f>IF(CM6="-",NA(),CM6)</f>
        <v>40.67</v>
      </c>
      <c r="CJ12" s="48">
        <f t="shared" ref="CJ12:CM12" si="15">IF(CN6="-",NA(),CN6)</f>
        <v>40.89</v>
      </c>
      <c r="CK12" s="48">
        <f t="shared" si="15"/>
        <v>41.59</v>
      </c>
      <c r="CL12" s="48">
        <f t="shared" si="15"/>
        <v>40.29</v>
      </c>
      <c r="CM12" s="48">
        <f t="shared" si="15"/>
        <v>40.409999999999997</v>
      </c>
      <c r="CS12" s="47" t="s">
        <v>24</v>
      </c>
      <c r="CT12" s="48">
        <f>IF(CX6="-",NA(),CX6)</f>
        <v>62.59</v>
      </c>
      <c r="CU12" s="48">
        <f t="shared" ref="CU12:CX12" si="16">IF(CY6="-",NA(),CY6)</f>
        <v>61.76</v>
      </c>
      <c r="CV12" s="48">
        <f t="shared" si="16"/>
        <v>62.75</v>
      </c>
      <c r="CW12" s="48">
        <f t="shared" si="16"/>
        <v>61.99</v>
      </c>
      <c r="CX12" s="48">
        <f t="shared" si="16"/>
        <v>62.26</v>
      </c>
      <c r="DD12" s="47" t="s">
        <v>24</v>
      </c>
      <c r="DE12" s="48">
        <f>IF(DI6="-",NA(),DI6)</f>
        <v>55.25</v>
      </c>
      <c r="DF12" s="48">
        <f t="shared" ref="DF12:DI12" si="17">IF(DJ6="-",NA(),DJ6)</f>
        <v>57.11</v>
      </c>
      <c r="DG12" s="48">
        <f t="shared" si="17"/>
        <v>57.57</v>
      </c>
      <c r="DH12" s="48">
        <f t="shared" si="17"/>
        <v>57.63</v>
      </c>
      <c r="DI12" s="48">
        <f t="shared" si="17"/>
        <v>58.13</v>
      </c>
      <c r="DO12" s="47" t="s">
        <v>24</v>
      </c>
      <c r="DP12" s="48">
        <f>IF(DT6="-",NA(),DT6)</f>
        <v>44.05</v>
      </c>
      <c r="DQ12" s="48">
        <f t="shared" ref="DQ12:DT12" si="18">IF(DU6="-",NA(),DU6)</f>
        <v>51.87</v>
      </c>
      <c r="DR12" s="48">
        <f t="shared" si="18"/>
        <v>52.33</v>
      </c>
      <c r="DS12" s="48">
        <f t="shared" si="18"/>
        <v>52.35</v>
      </c>
      <c r="DT12" s="48">
        <f t="shared" si="18"/>
        <v>53.69</v>
      </c>
      <c r="DZ12" s="47" t="s">
        <v>24</v>
      </c>
      <c r="EA12" s="48">
        <f>IF(EE6="-",NA(),EE6)</f>
        <v>1.3</v>
      </c>
      <c r="EB12" s="48">
        <f t="shared" ref="EB12:EE12" si="19">IF(EF6="-",NA(),EF6)</f>
        <v>0.28000000000000003</v>
      </c>
      <c r="EC12" s="48">
        <f t="shared" si="19"/>
        <v>0.77</v>
      </c>
      <c r="ED12" s="48">
        <f t="shared" si="19"/>
        <v>0.24</v>
      </c>
      <c r="EE12" s="48">
        <f t="shared" si="19"/>
        <v>0.22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小室　友秀</cp:lastModifiedBy>
  <dcterms:created xsi:type="dcterms:W3CDTF">2022-12-01T02:34:19Z</dcterms:created>
  <dcterms:modified xsi:type="dcterms:W3CDTF">2023-01-24T04:29:34Z</dcterms:modified>
  <cp:category/>
</cp:coreProperties>
</file>