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cVO6T8cuVO97KhTyaHYWJix6QfDGMQUN4DlCiYsiucWx9dQMCxk2fYm75zyF2UbjXhKQZqAKmcc28Bgij9HsGw==" workbookSaltValue="0u6K7KGMXi+JnHDwT857Yw=="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P6" i="5"/>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AT10" i="4"/>
  <c r="AD10" i="4"/>
  <c r="W10" i="4"/>
  <c r="P10" i="4"/>
  <c r="I10" i="4"/>
  <c r="BB8" i="4"/>
  <c r="AT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<sst xmlns="http://schemas.openxmlformats.org/spreadsheetml/2006/main" count="231" uniqueCount="119">
  <si>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</si>
  <si>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</si>
  <si>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</si>
  <si>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</si>
  <si>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</si>
  <si>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</si>
  <si>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</si>
  <si>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</si>
  <si>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</si>
  <si>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</si>
  <si>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</si>
  <si>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</si>
  <si>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</si>
  <si>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</si>
  <si>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</si>
  <si>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</si>
  <si>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</si>
  <si>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</si>
  <si>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</si>
  <si>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</si>
  <si>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</si>
  <si>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</si>
  <si>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</si>
  <si>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</si>
  <si>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</si>
  <si>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</si>
  <si>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</si>
  <si>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</si>
  <si>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</si>
  <si>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</si>
  <si>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</si>
  <si>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</si>
  <si>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</si>
  <si>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</si>
  <si>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</si>
  <si>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</si>
  <si>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</si>
  <si>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</si>
  <si>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</si>
  <si>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</si>
  <si>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</si>
  <si>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</si>
  <si>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</si>
  <si>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</si>
  <si>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</si>
  <si>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</si>
  <si>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</si>
  <si>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</si>
  <si>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</si>
  <si>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</si>
  <si>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</si>
  <si>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</si>
  <si>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</si>
  <si>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</si>
  <si>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</si>
  <si>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</si>
  <si>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</si>
  <si>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</si>
  <si>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</si>
  <si>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</si>
  <si>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</si>
  <si>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</si>
  <si>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</si>
  <si>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</si>
  <si>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</si>
  <si>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</si>
  <si>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</si>
  <si>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</si>
  <si>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</si>
  <si>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</si>
  <si>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</si>
  <si>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</si>
  <si>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</si>
  <si>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</si>
  <si>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</si>
  <si>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</si>
  <si>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</si>
  <si>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</si>
  <si>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</si>
  <si>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</si>
  <si>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</si>
  <si>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</si>
  <si>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</si>
  <si>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</si>
  <si>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</si>
  <si>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</si>
  <si>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</si>
  <si>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</si>
  <si>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</si>
  <si>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</si>
  <si>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</si>
  <si>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</si>
  <si>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</si>
  <si>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</si>
  <si>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</si>
  <si>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</si>
  <si>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</si>
  <si>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</si>
  <si>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</si>
  <si>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</si>
  <si>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</si>
  <si>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</si>
  <si>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</si>
  <si>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</si>
  <si>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</si>
  <si>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</si>
  <si>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</si>
  <si>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</si>
  <si>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</si>
  <si>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</si>
  <si>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</si>
  <si>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</si>
  <si>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</si>
  <si>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</si>
  <si>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</si>
  <si>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</si>
  <si>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公共下水道事業を円滑に進めるために，経常収益を適切に確保するとともに，施設の効率的な維持管理などにより汚水・雨水の処理費用の更なる抑制に努めることで，経営の健全化・効率化を推進する必要がある。
　また，老朽化が進行する施設や管渠の更新については，将来的に更新需要の増大が見込まれることから，適切に企業債等を活用し，財政収支の整合を図りながら計画的に取り組む必要がある。</t>
    <phoneticPr fontId="4"/>
  </si>
  <si>
    <t>　「①経常収支比率」は,前年度と同様に100％を超えたが，下水道使用料の減などにより前年度比で低下した。今後は，下水道使用料の伸び悩みが見込まれる中で，施設を効率的に維持管理するなどの経費の抑制に，より一層努める必要がある。
　また，「⑥汚水処理原価」は前年度比で減少したが，これは，資本費（支払利息）の減少によるものである。
　以上のことから，本市の公共下水道事業は，維持管理費などの費用が収益で賄えてはいるものの，「⑤経費回収率」を見ると100％を下回り，汚水処理に係る費用が下水道使用料以外の収入により賄われていることから，汚水処理費の更なる削減が必要である。</t>
    <rPh sb="68" eb="70">
      <t>ミコ</t>
    </rPh>
    <phoneticPr fontId="4"/>
  </si>
  <si>
    <t>　「②管渠老朽化率」は，法定耐用年数を超えた管渠の増加に伴い，年々上昇を続けているが,類似団体平均値を下回っており，現時点では，類似団体と比較して法定耐用年数を超過した管渠の割合は低い。
　そのため，「③管渠改善率」についても,「②管渠老朽化率」と同様，類似団体平均値を下回っている。
　以上のことから，今後，管渠の経年化の進行が見込まれるため，点検・調査結果を踏まえ，計画的に更新工事などを進め，老朽化対策を実施していく必要がある。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</si>
</sst>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0.62</c:v>
                </c:pt>
                <c:pt idx="1">
                  <c:v>0.33</c:v>
                </c:pt>
                <c:pt idx="2">
                  <c:v>7.0000000000000007E-2</c:v>
                </c:pt>
                <c:pt idx="3">
                  <c:v>0.15</c:v>
                </c:pt>
                <c:pt idx="4">
                  <c:v>0.1</c:v>
                </c:pt>
              </c:numCache>
            </c:numRef>
          </c:val>
          <c:extLst>
            <c:ext xmlns:c16="http://schemas.microsoft.com/office/drawing/2014/chart" uri="{C3380CC4-5D6E-409C-BE32-E72D297353CC}">
              <c16:uniqueId val="{00000000-1327-4101-A701-E8ACD0BC4E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0.21</c:v>
                </c:pt>
                <c:pt idx="3">
                  <c:v>0.19</c:v>
                </c:pt>
                <c:pt idx="4">
                  <c:v>0.19</c:v>
                </c:pt>
              </c:numCache>
            </c:numRef>
          </c:val>
          <c:smooth val="0"/>
          <c:extLst>
            <c:ext xmlns:c16="http://schemas.microsoft.com/office/drawing/2014/chart" uri="{C3380CC4-5D6E-409C-BE32-E72D297353CC}">
              <c16:uniqueId val="{00000001-1327-4101-A701-E8ACD0BC4E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85.13</c:v>
                </c:pt>
                <c:pt idx="1">
                  <c:v>79.39</c:v>
                </c:pt>
                <c:pt idx="2">
                  <c:v>79</c:v>
                </c:pt>
                <c:pt idx="3">
                  <c:v>79.69</c:v>
                </c:pt>
                <c:pt idx="4">
                  <c:v>77.239999999999995</c:v>
                </c:pt>
              </c:numCache>
            </c:numRef>
          </c:val>
          <c:extLst>
            <c:ext xmlns:c16="http://schemas.microsoft.com/office/drawing/2014/chart" uri="{C3380CC4-5D6E-409C-BE32-E72D297353CC}">
              <c16:uniqueId val="{00000000-4DA1-4EB9-AD4F-CDD76CB586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63.26</c:v>
                </c:pt>
                <c:pt idx="1">
                  <c:v>61.54</c:v>
                </c:pt>
                <c:pt idx="2">
                  <c:v>61.93</c:v>
                </c:pt>
                <c:pt idx="3">
                  <c:v>61.32</c:v>
                </c:pt>
                <c:pt idx="4">
                  <c:v>61.7</c:v>
                </c:pt>
              </c:numCache>
            </c:numRef>
          </c:val>
          <c:smooth val="0"/>
          <c:extLst>
            <c:ext xmlns:c16="http://schemas.microsoft.com/office/drawing/2014/chart" uri="{C3380CC4-5D6E-409C-BE32-E72D297353CC}">
              <c16:uniqueId val="{00000001-4DA1-4EB9-AD4F-CDD76CB586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95.94</c:v>
                </c:pt>
                <c:pt idx="1">
                  <c:v>95.94</c:v>
                </c:pt>
                <c:pt idx="2">
                  <c:v>96.17</c:v>
                </c:pt>
                <c:pt idx="3">
                  <c:v>96.2</c:v>
                </c:pt>
                <c:pt idx="4">
                  <c:v>96.3</c:v>
                </c:pt>
              </c:numCache>
            </c:numRef>
          </c:val>
          <c:extLst>
            <c:ext xmlns:c16="http://schemas.microsoft.com/office/drawing/2014/chart" uri="{C3380CC4-5D6E-409C-BE32-E72D297353CC}">
              <c16:uniqueId val="{00000000-1738-4807-A87B-D6B617FFD75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94.07</c:v>
                </c:pt>
                <c:pt idx="1">
                  <c:v>94.13</c:v>
                </c:pt>
                <c:pt idx="2">
                  <c:v>94.45</c:v>
                </c:pt>
                <c:pt idx="3">
                  <c:v>94.58</c:v>
                </c:pt>
                <c:pt idx="4">
                  <c:v>94.56</c:v>
                </c:pt>
              </c:numCache>
            </c:numRef>
          </c:val>
          <c:smooth val="0"/>
          <c:extLst>
            <c:ext xmlns:c16="http://schemas.microsoft.com/office/drawing/2014/chart" uri="{C3380CC4-5D6E-409C-BE32-E72D297353CC}">
              <c16:uniqueId val="{00000001-1738-4807-A87B-D6B617FFD75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110.88</c:v>
                </c:pt>
                <c:pt idx="1">
                  <c:v>111.85</c:v>
                </c:pt>
                <c:pt idx="2">
                  <c:v>108.61</c:v>
                </c:pt>
                <c:pt idx="3">
                  <c:v>102.36</c:v>
                </c:pt>
                <c:pt idx="4">
                  <c:v>101.07</c:v>
                </c:pt>
              </c:numCache>
            </c:numRef>
          </c:val>
          <c:extLst>
            <c:ext xmlns:c16="http://schemas.microsoft.com/office/drawing/2014/chart" uri="{C3380CC4-5D6E-409C-BE32-E72D297353CC}">
              <c16:uniqueId val="{00000000-82C3-4D40-9611-EA084792D9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107.45</c:v>
                </c:pt>
                <c:pt idx="1">
                  <c:v>107.43</c:v>
                </c:pt>
                <c:pt idx="2">
                  <c:v>107.64</c:v>
                </c:pt>
                <c:pt idx="3">
                  <c:v>107.03</c:v>
                </c:pt>
                <c:pt idx="4">
                  <c:v>106.55</c:v>
                </c:pt>
              </c:numCache>
            </c:numRef>
          </c:val>
          <c:smooth val="0"/>
          <c:extLst>
            <c:ext xmlns:c16="http://schemas.microsoft.com/office/drawing/2014/chart" uri="{C3380CC4-5D6E-409C-BE32-E72D297353CC}">
              <c16:uniqueId val="{00000001-82C3-4D40-9611-EA084792D9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38.450000000000003</c:v>
                </c:pt>
                <c:pt idx="1">
                  <c:v>40.31</c:v>
                </c:pt>
                <c:pt idx="2">
                  <c:v>42.21</c:v>
                </c:pt>
                <c:pt idx="3">
                  <c:v>43.89</c:v>
                </c:pt>
                <c:pt idx="4">
                  <c:v>45.28</c:v>
                </c:pt>
              </c:numCache>
            </c:numRef>
          </c:val>
          <c:extLst>
            <c:ext xmlns:c16="http://schemas.microsoft.com/office/drawing/2014/chart" uri="{C3380CC4-5D6E-409C-BE32-E72D297353CC}">
              <c16:uniqueId val="{00000000-C30F-461B-A207-F79E8938BB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28.95</c:v>
                </c:pt>
                <c:pt idx="1">
                  <c:v>30.11</c:v>
                </c:pt>
                <c:pt idx="2">
                  <c:v>30.45</c:v>
                </c:pt>
                <c:pt idx="3">
                  <c:v>31.01</c:v>
                </c:pt>
                <c:pt idx="4">
                  <c:v>28.87</c:v>
                </c:pt>
              </c:numCache>
            </c:numRef>
          </c:val>
          <c:smooth val="0"/>
          <c:extLst>
            <c:ext xmlns:c16="http://schemas.microsoft.com/office/drawing/2014/chart" uri="{C3380CC4-5D6E-409C-BE32-E72D297353CC}">
              <c16:uniqueId val="{00000001-C30F-461B-A207-F79E8938BB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2.48</c:v>
                </c:pt>
                <c:pt idx="1">
                  <c:v>2.4900000000000002</c:v>
                </c:pt>
                <c:pt idx="2">
                  <c:v>2.83</c:v>
                </c:pt>
                <c:pt idx="3">
                  <c:v>3.14</c:v>
                </c:pt>
                <c:pt idx="4">
                  <c:v>3.58</c:v>
                </c:pt>
              </c:numCache>
            </c:numRef>
          </c:val>
          <c:extLst>
            <c:ext xmlns:c16="http://schemas.microsoft.com/office/drawing/2014/chart" uri="{C3380CC4-5D6E-409C-BE32-E72D297353CC}">
              <c16:uniqueId val="{00000000-0D4C-4301-987A-BBF84AAA5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4.07</c:v>
                </c:pt>
                <c:pt idx="1">
                  <c:v>4.54</c:v>
                </c:pt>
                <c:pt idx="2">
                  <c:v>4.8499999999999996</c:v>
                </c:pt>
                <c:pt idx="3">
                  <c:v>4.95</c:v>
                </c:pt>
                <c:pt idx="4">
                  <c:v>5.64</c:v>
                </c:pt>
              </c:numCache>
            </c:numRef>
          </c:val>
          <c:smooth val="0"/>
          <c:extLst>
            <c:ext xmlns:c16="http://schemas.microsoft.com/office/drawing/2014/chart" uri="{C3380CC4-5D6E-409C-BE32-E72D297353CC}">
              <c16:uniqueId val="{00000001-0D4C-4301-987A-BBF84AAA5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1F-4AEC-8740-2AADC48607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11.01</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251F-4AEC-8740-2AADC48607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85.86</c:v>
                </c:pt>
                <c:pt idx="1">
                  <c:v>85.13</c:v>
                </c:pt>
                <c:pt idx="2">
                  <c:v>93.22</c:v>
                </c:pt>
                <c:pt idx="3">
                  <c:v>73.44</c:v>
                </c:pt>
                <c:pt idx="4">
                  <c:v>61.7</c:v>
                </c:pt>
              </c:numCache>
            </c:numRef>
          </c:val>
          <c:extLst>
            <c:ext xmlns:c16="http://schemas.microsoft.com/office/drawing/2014/chart" uri="{C3380CC4-5D6E-409C-BE32-E72D297353CC}">
              <c16:uniqueId val="{00000000-D356-4F42-8876-B6020BB388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54.03</c:v>
                </c:pt>
                <c:pt idx="1">
                  <c:v>65.83</c:v>
                </c:pt>
                <c:pt idx="2">
                  <c:v>72.22</c:v>
                </c:pt>
                <c:pt idx="3">
                  <c:v>73.02</c:v>
                </c:pt>
                <c:pt idx="4">
                  <c:v>72.930000000000007</c:v>
                </c:pt>
              </c:numCache>
            </c:numRef>
          </c:val>
          <c:smooth val="0"/>
          <c:extLst>
            <c:ext xmlns:c16="http://schemas.microsoft.com/office/drawing/2014/chart" uri="{C3380CC4-5D6E-409C-BE32-E72D297353CC}">
              <c16:uniqueId val="{00000001-D356-4F42-8876-B6020BB388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239.22</c:v>
                </c:pt>
                <c:pt idx="1">
                  <c:v>206.07</c:v>
                </c:pt>
                <c:pt idx="2">
                  <c:v>151.72</c:v>
                </c:pt>
                <c:pt idx="3">
                  <c:v>106.62</c:v>
                </c:pt>
                <c:pt idx="4">
                  <c:v>517.98</c:v>
                </c:pt>
              </c:numCache>
            </c:numRef>
          </c:val>
          <c:extLst>
            <c:ext xmlns:c16="http://schemas.microsoft.com/office/drawing/2014/chart" uri="{C3380CC4-5D6E-409C-BE32-E72D297353CC}">
              <c16:uniqueId val="{00000000-5736-4346-9FF2-1832CC4B95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802.49</c:v>
                </c:pt>
                <c:pt idx="1">
                  <c:v>805.14</c:v>
                </c:pt>
                <c:pt idx="2">
                  <c:v>730.93</c:v>
                </c:pt>
                <c:pt idx="3">
                  <c:v>708.89</c:v>
                </c:pt>
                <c:pt idx="4">
                  <c:v>730.52</c:v>
                </c:pt>
              </c:numCache>
            </c:numRef>
          </c:val>
          <c:smooth val="0"/>
          <c:extLst>
            <c:ext xmlns:c16="http://schemas.microsoft.com/office/drawing/2014/chart" uri="{C3380CC4-5D6E-409C-BE32-E72D297353CC}">
              <c16:uniqueId val="{00000001-5736-4346-9FF2-1832CC4B95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124.06</c:v>
                </c:pt>
                <c:pt idx="1">
                  <c:v>126.15</c:v>
                </c:pt>
                <c:pt idx="2">
                  <c:v>98.41</c:v>
                </c:pt>
                <c:pt idx="3">
                  <c:v>98.4</c:v>
                </c:pt>
                <c:pt idx="4">
                  <c:v>97.67</c:v>
                </c:pt>
              </c:numCache>
            </c:numRef>
          </c:val>
          <c:extLst>
            <c:ext xmlns:c16="http://schemas.microsoft.com/office/drawing/2014/chart" uri="{C3380CC4-5D6E-409C-BE32-E72D297353CC}">
              <c16:uniqueId val="{00000000-ABE4-4DC6-8ED9-A9E31849C9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103.18</c:v>
                </c:pt>
                <c:pt idx="1">
                  <c:v>100.22</c:v>
                </c:pt>
                <c:pt idx="2">
                  <c:v>98.09</c:v>
                </c:pt>
                <c:pt idx="3">
                  <c:v>97.91</c:v>
                </c:pt>
                <c:pt idx="4">
                  <c:v>98.61</c:v>
                </c:pt>
              </c:numCache>
            </c:numRef>
          </c:val>
          <c:smooth val="0"/>
          <c:extLst>
            <c:ext xmlns:c16="http://schemas.microsoft.com/office/drawing/2014/chart" uri="{C3380CC4-5D6E-409C-BE32-E72D297353CC}">
              <c16:uniqueId val="{00000001-ABE4-4DC6-8ED9-A9E31849C9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122.25</c:v>
                </c:pt>
                <c:pt idx="1">
                  <c:v>120.34</c:v>
                </c:pt>
                <c:pt idx="2">
                  <c:v>154.30000000000001</c:v>
                </c:pt>
                <c:pt idx="3">
                  <c:v>153.9</c:v>
                </c:pt>
                <c:pt idx="4">
                  <c:v>151.97999999999999</c:v>
                </c:pt>
              </c:numCache>
            </c:numRef>
          </c:val>
          <c:extLst>
            <c:ext xmlns:c16="http://schemas.microsoft.com/office/drawing/2014/chart" uri="{C3380CC4-5D6E-409C-BE32-E72D297353CC}">
              <c16:uniqueId val="{00000000-625A-42F5-8D5A-48AC86EF1D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141.11000000000001</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625A-42F5-8D5A-48AC86EF1D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宇都宮市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521104</v>
      </c>
      <c r="AM8" s="51"/>
      <c r="AN8" s="51"/>
      <c r="AO8" s="51"/>
      <c r="AP8" s="51"/>
      <c r="AQ8" s="51"/>
      <c r="AR8" s="51"/>
      <c r="AS8" s="51"/>
      <c r="AT8" s="46">
        <f>データ!T6</f>
        <v>416.85</v>
      </c>
      <c r="AU8" s="46"/>
      <c r="AV8" s="46"/>
      <c r="AW8" s="46"/>
      <c r="AX8" s="46"/>
      <c r="AY8" s="46"/>
      <c r="AZ8" s="46"/>
      <c r="BA8" s="46"/>
      <c r="BB8" s="46">
        <f>データ!U6</f>
        <v>1250.0999999999999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74.05</v>
      </c>
      <c r="J10" s="46"/>
      <c r="K10" s="46"/>
      <c r="L10" s="46"/>
      <c r="M10" s="46"/>
      <c r="N10" s="46"/>
      <c r="O10" s="46"/>
      <c r="P10" s="46">
        <f>データ!P6</f>
        <v>83.94</v>
      </c>
      <c r="Q10" s="46"/>
      <c r="R10" s="46"/>
      <c r="S10" s="46"/>
      <c r="T10" s="46"/>
      <c r="U10" s="46"/>
      <c r="V10" s="46"/>
      <c r="W10" s="46">
        <f>データ!Q6</f>
        <v>68.38</v>
      </c>
      <c r="X10" s="46"/>
      <c r="Y10" s="46"/>
      <c r="Z10" s="46"/>
      <c r="AA10" s="46"/>
      <c r="AB10" s="46"/>
      <c r="AC10" s="46"/>
      <c r="AD10" s="51">
        <f>データ!R6</f>
        <v>2695</v>
      </c>
      <c r="AE10" s="51"/>
      <c r="AF10" s="51"/>
      <c r="AG10" s="51"/>
      <c r="AH10" s="51"/>
      <c r="AI10" s="51"/>
      <c r="AJ10" s="51"/>
      <c r="AK10" s="2"/>
      <c r="AL10" s="51">
        <f>データ!V6</f>
        <v>436456</v>
      </c>
      <c r="AM10" s="51"/>
      <c r="AN10" s="51"/>
      <c r="AO10" s="51"/>
      <c r="AP10" s="51"/>
      <c r="AQ10" s="51"/>
      <c r="AR10" s="51"/>
      <c r="AS10" s="51"/>
      <c r="AT10" s="46">
        <f>データ!W6</f>
        <v>80.69</v>
      </c>
      <c r="AU10" s="46"/>
      <c r="AV10" s="46"/>
      <c r="AW10" s="46"/>
      <c r="AX10" s="46"/>
      <c r="AY10" s="46"/>
      <c r="AZ10" s="46"/>
      <c r="BA10" s="46"/>
      <c r="BB10" s="46">
        <f>データ!X6</f>
        <v>5409.05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WP35vIEceHDNE5U2jCq1YF0OE7Kj+/P1uvqrGKBkemGLMhzYxKL5zM1m+B+pSFuzlDXYifr41XfGDzzvDn5Ng==" saltValue="f4KO8MyYrx6ZdJY5bduU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92011</v>
      </c>
      <c r="D6" s="33">
        <f t="shared" si="3"/>
        <v>46</v>
      </c>
      <c r="E6" s="33">
        <f t="shared" si="3"/>
        <v>17</v>
      </c>
      <c r="F6" s="33">
        <f t="shared" si="3"/>
        <v>1</v>
      </c>
      <c r="G6" s="33">
        <f t="shared" si="3"/>
        <v>0</v>
      </c>
      <c r="H6" s="33" t="str">
        <f t="shared" si="3"/>
        <v>栃木県　宇都宮市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74.05</v>
      </c>
      <c r="P6" s="34">
        <f t="shared" si="3"/>
        <v>83.94</v>
      </c>
      <c r="Q6" s="34">
        <f t="shared" si="3"/>
        <v>68.38</v>
      </c>
      <c r="R6" s="34">
        <f t="shared" si="3"/>
        <v>2695</v>
      </c>
      <c r="S6" s="34">
        <f t="shared" si="3"/>
        <v>521104</v>
      </c>
      <c r="T6" s="34">
        <f t="shared" si="3"/>
        <v>416.85</v>
      </c>
      <c r="U6" s="34">
        <f t="shared" si="3"/>
        <v>1250.0999999999999</v>
      </c>
      <c r="V6" s="34">
        <f t="shared" si="3"/>
        <v>436456</v>
      </c>
      <c r="W6" s="34">
        <f t="shared" si="3"/>
        <v>80.69</v>
      </c>
      <c r="X6" s="34">
        <f t="shared" si="3"/>
        <v>5409.05</v>
      </c>
      <c r="Y6" s="35">
        <f>IF(Y7="",NA(),Y7)</f>
        <v>110.88</v>
      </c>
      <c r="Z6" s="35">
        <f t="shared" ref="Z6:AH6" si="4">IF(Z7="",NA(),Z7)</f>
        <v>111.85</v>
      </c>
      <c r="AA6" s="35">
        <f t="shared" si="4"/>
        <v>108.61</v>
      </c>
      <c r="AB6" s="35">
        <f t="shared" si="4"/>
        <v>102.36</v>
      </c>
      <c r="AC6" s="35">
        <f t="shared" si="4"/>
        <v>101.07</v>
      </c>
      <c r="AD6" s="35">
        <f t="shared" si="4"/>
        <v>107.45</v>
      </c>
      <c r="AE6" s="35">
        <f t="shared" si="4"/>
        <v>107.43</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5">
        <f t="shared" si="5"/>
        <v>11.01</v>
      </c>
      <c r="AP6" s="35">
        <f t="shared" si="5"/>
        <v>10.199999999999999</v>
      </c>
      <c r="AQ6" s="35">
        <f t="shared" si="5"/>
        <v>9.1999999999999993</v>
      </c>
      <c r="AR6" s="35">
        <f t="shared" si="5"/>
        <v>7.69</v>
      </c>
      <c r="AS6" s="35">
        <f t="shared" si="5"/>
        <v>5.95</v>
      </c>
      <c r="AT6" s="34" t="str">
        <f>IF(AT7="","",IF(AT7="-","【-】","【"&amp;SUBSTITUTE(TEXT(AT7,"#,##0.00"),"-","△")&amp;"】"))</f>
        <v>【3.64】</v>
      </c>
      <c r="AU6" s="35">
        <f>IF(AU7="",NA(),AU7)</f>
        <v>85.86</v>
      </c>
      <c r="AV6" s="35">
        <f t="shared" ref="AV6:BD6" si="6">IF(AV7="",NA(),AV7)</f>
        <v>85.13</v>
      </c>
      <c r="AW6" s="35">
        <f t="shared" si="6"/>
        <v>93.22</v>
      </c>
      <c r="AX6" s="35">
        <f t="shared" si="6"/>
        <v>73.44</v>
      </c>
      <c r="AY6" s="35">
        <f t="shared" si="6"/>
        <v>61.7</v>
      </c>
      <c r="AZ6" s="35">
        <f t="shared" si="6"/>
        <v>54.03</v>
      </c>
      <c r="BA6" s="35">
        <f t="shared" si="6"/>
        <v>65.83</v>
      </c>
      <c r="BB6" s="35">
        <f t="shared" si="6"/>
        <v>72.22</v>
      </c>
      <c r="BC6" s="35">
        <f t="shared" si="6"/>
        <v>73.02</v>
      </c>
      <c r="BD6" s="35">
        <f t="shared" si="6"/>
        <v>72.930000000000007</v>
      </c>
      <c r="BE6" s="34" t="str">
        <f>IF(BE7="","",IF(BE7="-","【-】","【"&amp;SUBSTITUTE(TEXT(BE7,"#,##0.00"),"-","△")&amp;"】"))</f>
        <v>【67.52】</v>
      </c>
      <c r="BF6" s="35">
        <f>IF(BF7="",NA(),BF7)</f>
        <v>239.22</v>
      </c>
      <c r="BG6" s="35">
        <f t="shared" ref="BG6:BO6" si="7">IF(BG7="",NA(),BG7)</f>
        <v>206.07</v>
      </c>
      <c r="BH6" s="35">
        <f t="shared" si="7"/>
        <v>151.72</v>
      </c>
      <c r="BI6" s="35">
        <f t="shared" si="7"/>
        <v>106.62</v>
      </c>
      <c r="BJ6" s="35">
        <f t="shared" si="7"/>
        <v>517.98</v>
      </c>
      <c r="BK6" s="35">
        <f t="shared" si="7"/>
        <v>802.49</v>
      </c>
      <c r="BL6" s="35">
        <f t="shared" si="7"/>
        <v>805.14</v>
      </c>
      <c r="BM6" s="35">
        <f t="shared" si="7"/>
        <v>730.93</v>
      </c>
      <c r="BN6" s="35">
        <f t="shared" si="7"/>
        <v>708.89</v>
      </c>
      <c r="BO6" s="35">
        <f t="shared" si="7"/>
        <v>730.52</v>
      </c>
      <c r="BP6" s="34" t="str">
        <f>IF(BP7="","",IF(BP7="-","【-】","【"&amp;SUBSTITUTE(TEXT(BP7,"#,##0.00"),"-","△")&amp;"】"))</f>
        <v>【705.21】</v>
      </c>
      <c r="BQ6" s="35">
        <f>IF(BQ7="",NA(),BQ7)</f>
        <v>124.06</v>
      </c>
      <c r="BR6" s="35">
        <f t="shared" ref="BR6:BZ6" si="8">IF(BR7="",NA(),BR7)</f>
        <v>126.15</v>
      </c>
      <c r="BS6" s="35">
        <f t="shared" si="8"/>
        <v>98.41</v>
      </c>
      <c r="BT6" s="35">
        <f t="shared" si="8"/>
        <v>98.4</v>
      </c>
      <c r="BU6" s="35">
        <f t="shared" si="8"/>
        <v>97.67</v>
      </c>
      <c r="BV6" s="35">
        <f t="shared" si="8"/>
        <v>103.18</v>
      </c>
      <c r="BW6" s="35">
        <f t="shared" si="8"/>
        <v>100.22</v>
      </c>
      <c r="BX6" s="35">
        <f t="shared" si="8"/>
        <v>98.09</v>
      </c>
      <c r="BY6" s="35">
        <f t="shared" si="8"/>
        <v>97.91</v>
      </c>
      <c r="BZ6" s="35">
        <f t="shared" si="8"/>
        <v>98.61</v>
      </c>
      <c r="CA6" s="34" t="str">
        <f>IF(CA7="","",IF(CA7="-","【-】","【"&amp;SUBSTITUTE(TEXT(CA7,"#,##0.00"),"-","△")&amp;"】"))</f>
        <v>【98.96】</v>
      </c>
      <c r="CB6" s="35">
        <f>IF(CB7="",NA(),CB7)</f>
        <v>122.25</v>
      </c>
      <c r="CC6" s="35">
        <f t="shared" ref="CC6:CK6" si="9">IF(CC7="",NA(),CC7)</f>
        <v>120.34</v>
      </c>
      <c r="CD6" s="35">
        <f t="shared" si="9"/>
        <v>154.30000000000001</v>
      </c>
      <c r="CE6" s="35">
        <f t="shared" si="9"/>
        <v>153.9</v>
      </c>
      <c r="CF6" s="35">
        <f t="shared" si="9"/>
        <v>151.97999999999999</v>
      </c>
      <c r="CG6" s="35">
        <f t="shared" si="9"/>
        <v>141.11000000000001</v>
      </c>
      <c r="CH6" s="35">
        <f t="shared" si="9"/>
        <v>144.79</v>
      </c>
      <c r="CI6" s="35">
        <f t="shared" si="9"/>
        <v>146.08000000000001</v>
      </c>
      <c r="CJ6" s="35">
        <f t="shared" si="9"/>
        <v>144.11000000000001</v>
      </c>
      <c r="CK6" s="35">
        <f t="shared" si="9"/>
        <v>141.24</v>
      </c>
      <c r="CL6" s="34" t="str">
        <f>IF(CL7="","",IF(CL7="-","【-】","【"&amp;SUBSTITUTE(TEXT(CL7,"#,##0.00"),"-","△")&amp;"】"))</f>
        <v>【134.52】</v>
      </c>
      <c r="CM6" s="35">
        <f>IF(CM7="",NA(),CM7)</f>
        <v>85.13</v>
      </c>
      <c r="CN6" s="35">
        <f t="shared" ref="CN6:CV6" si="10">IF(CN7="",NA(),CN7)</f>
        <v>79.39</v>
      </c>
      <c r="CO6" s="35">
        <f t="shared" si="10"/>
        <v>79</v>
      </c>
      <c r="CP6" s="35">
        <f t="shared" si="10"/>
        <v>79.69</v>
      </c>
      <c r="CQ6" s="35">
        <f t="shared" si="10"/>
        <v>77.239999999999995</v>
      </c>
      <c r="CR6" s="35">
        <f t="shared" si="10"/>
        <v>63.26</v>
      </c>
      <c r="CS6" s="35">
        <f t="shared" si="10"/>
        <v>61.54</v>
      </c>
      <c r="CT6" s="35">
        <f t="shared" si="10"/>
        <v>61.93</v>
      </c>
      <c r="CU6" s="35">
        <f t="shared" si="10"/>
        <v>61.32</v>
      </c>
      <c r="CV6" s="35">
        <f t="shared" si="10"/>
        <v>61.7</v>
      </c>
      <c r="CW6" s="34" t="str">
        <f>IF(CW7="","",IF(CW7="-","【-】","【"&amp;SUBSTITUTE(TEXT(CW7,"#,##0.00"),"-","△")&amp;"】"))</f>
        <v>【59.57】</v>
      </c>
      <c r="CX6" s="35">
        <f>IF(CX7="",NA(),CX7)</f>
        <v>95.94</v>
      </c>
      <c r="CY6" s="35">
        <f t="shared" ref="CY6:DG6" si="11">IF(CY7="",NA(),CY7)</f>
        <v>95.94</v>
      </c>
      <c r="CZ6" s="35">
        <f t="shared" si="11"/>
        <v>96.17</v>
      </c>
      <c r="DA6" s="35">
        <f t="shared" si="11"/>
        <v>96.2</v>
      </c>
      <c r="DB6" s="35">
        <f t="shared" si="11"/>
        <v>96.3</v>
      </c>
      <c r="DC6" s="35">
        <f t="shared" si="11"/>
        <v>94.07</v>
      </c>
      <c r="DD6" s="35">
        <f t="shared" si="11"/>
        <v>94.13</v>
      </c>
      <c r="DE6" s="35">
        <f t="shared" si="11"/>
        <v>94.45</v>
      </c>
      <c r="DF6" s="35">
        <f t="shared" si="11"/>
        <v>94.58</v>
      </c>
      <c r="DG6" s="35">
        <f t="shared" si="11"/>
        <v>94.56</v>
      </c>
      <c r="DH6" s="34" t="str">
        <f>IF(DH7="","",IF(DH7="-","【-】","【"&amp;SUBSTITUTE(TEXT(DH7,"#,##0.00"),"-","△")&amp;"】"))</f>
        <v>【95.57】</v>
      </c>
      <c r="DI6" s="35">
        <f>IF(DI7="",NA(),DI7)</f>
        <v>38.450000000000003</v>
      </c>
      <c r="DJ6" s="35">
        <f t="shared" ref="DJ6:DR6" si="12">IF(DJ7="",NA(),DJ7)</f>
        <v>40.31</v>
      </c>
      <c r="DK6" s="35">
        <f t="shared" si="12"/>
        <v>42.21</v>
      </c>
      <c r="DL6" s="35">
        <f t="shared" si="12"/>
        <v>43.89</v>
      </c>
      <c r="DM6" s="35">
        <f t="shared" si="12"/>
        <v>45.28</v>
      </c>
      <c r="DN6" s="35">
        <f t="shared" si="12"/>
        <v>28.95</v>
      </c>
      <c r="DO6" s="35">
        <f t="shared" si="12"/>
        <v>30.11</v>
      </c>
      <c r="DP6" s="35">
        <f t="shared" si="12"/>
        <v>30.45</v>
      </c>
      <c r="DQ6" s="35">
        <f t="shared" si="12"/>
        <v>31.01</v>
      </c>
      <c r="DR6" s="35">
        <f t="shared" si="12"/>
        <v>28.87</v>
      </c>
      <c r="DS6" s="34" t="str">
        <f>IF(DS7="","",IF(DS7="-","【-】","【"&amp;SUBSTITUTE(TEXT(DS7,"#,##0.00"),"-","△")&amp;"】"))</f>
        <v>【36.52】</v>
      </c>
      <c r="DT6" s="35">
        <f>IF(DT7="",NA(),DT7)</f>
        <v>2.48</v>
      </c>
      <c r="DU6" s="35">
        <f t="shared" ref="DU6:EC6" si="13">IF(DU7="",NA(),DU7)</f>
        <v>2.4900000000000002</v>
      </c>
      <c r="DV6" s="35">
        <f t="shared" si="13"/>
        <v>2.83</v>
      </c>
      <c r="DW6" s="35">
        <f t="shared" si="13"/>
        <v>3.14</v>
      </c>
      <c r="DX6" s="35">
        <f t="shared" si="13"/>
        <v>3.58</v>
      </c>
      <c r="DY6" s="35">
        <f t="shared" si="13"/>
        <v>4.07</v>
      </c>
      <c r="DZ6" s="35">
        <f t="shared" si="13"/>
        <v>4.54</v>
      </c>
      <c r="EA6" s="35">
        <f t="shared" si="13"/>
        <v>4.8499999999999996</v>
      </c>
      <c r="EB6" s="35">
        <f t="shared" si="13"/>
        <v>4.95</v>
      </c>
      <c r="EC6" s="35">
        <f t="shared" si="13"/>
        <v>5.64</v>
      </c>
      <c r="ED6" s="34" t="str">
        <f>IF(ED7="","",IF(ED7="-","【-】","【"&amp;SUBSTITUTE(TEXT(ED7,"#,##0.00"),"-","△")&amp;"】"))</f>
        <v>【5.72】</v>
      </c>
      <c r="EE6" s="35">
        <f>IF(EE7="",NA(),EE7)</f>
        <v>0.62</v>
      </c>
      <c r="EF6" s="35">
        <f t="shared" ref="EF6:EN6" si="14">IF(EF7="",NA(),EF7)</f>
        <v>0.33</v>
      </c>
      <c r="EG6" s="35">
        <f t="shared" si="14"/>
        <v>7.0000000000000007E-2</v>
      </c>
      <c r="EH6" s="35">
        <f t="shared" si="14"/>
        <v>0.15</v>
      </c>
      <c r="EI6" s="35">
        <f t="shared" si="14"/>
        <v>0.1</v>
      </c>
      <c r="EJ6" s="35">
        <f t="shared" si="14"/>
        <v>0.13</v>
      </c>
      <c r="EK6" s="35">
        <f t="shared" si="14"/>
        <v>0.17</v>
      </c>
      <c r="EL6" s="35">
        <f t="shared" si="14"/>
        <v>0.21</v>
      </c>
      <c r="EM6" s="35">
        <f t="shared" si="14"/>
        <v>0.19</v>
      </c>
      <c r="EN6" s="35">
        <f t="shared" si="14"/>
        <v>0.19</v>
      </c>
      <c r="EO6" s="34" t="str">
        <f>IF(EO7="","",IF(EO7="-","【-】","【"&amp;SUBSTITUTE(TEXT(EO7,"#,##0.00"),"-","△")&amp;"】"))</f>
        <v>【0.30】</v>
      </c>
    </row>
    <row r="7" spans="1:148" s="36" customFormat="1" x14ac:dyDescent="0.15">
      <c r="A7" s="28"/>
      <c r="B7" s="37">
        <v>2020</v>
      </c>
      <c r="C7" s="37">
        <v>92011</v>
      </c>
      <c r="D7" s="37">
        <v>46</v>
      </c>
      <c r="E7" s="37">
        <v>17</v>
      </c>
      <c r="F7" s="37">
        <v>1</v>
      </c>
      <c r="G7" s="37">
        <v>0</v>
      </c>
      <c r="H7" s="37" t="s">
        <v>96</v>
      </c>
      <c r="I7" s="37" t="s">
        <v>97</v>
      </c>
      <c r="J7" s="37" t="s">
        <v>98</v>
      </c>
      <c r="K7" s="37" t="s">
        <v>99</v>
      </c>
      <c r="L7" s="37" t="s">
        <v>100</v>
      </c>
      <c r="M7" s="37" t="s">
        <v>101</v>
      </c>
      <c r="N7" s="38" t="s">
        <v>102</v>
      </c>
      <c r="O7" s="38">
        <v>74.05</v>
      </c>
      <c r="P7" s="38">
        <v>83.94</v>
      </c>
      <c r="Q7" s="38">
        <v>68.38</v>
      </c>
      <c r="R7" s="38">
        <v>2695</v>
      </c>
      <c r="S7" s="38">
        <v>521104</v>
      </c>
      <c r="T7" s="38">
        <v>416.85</v>
      </c>
      <c r="U7" s="38">
        <v>1250.0999999999999</v>
      </c>
      <c r="V7" s="38">
        <v>436456</v>
      </c>
      <c r="W7" s="38">
        <v>80.69</v>
      </c>
      <c r="X7" s="38">
        <v>5409.05</v>
      </c>
      <c r="Y7" s="38">
        <v>110.88</v>
      </c>
      <c r="Z7" s="38">
        <v>111.85</v>
      </c>
      <c r="AA7" s="38">
        <v>108.61</v>
      </c>
      <c r="AB7" s="38">
        <v>102.36</v>
      </c>
      <c r="AC7" s="38">
        <v>101.07</v>
      </c>
      <c r="AD7" s="38">
        <v>107.45</v>
      </c>
      <c r="AE7" s="38">
        <v>107.43</v>
      </c>
      <c r="AF7" s="38">
        <v>107.64</v>
      </c>
      <c r="AG7" s="38">
        <v>107.03</v>
      </c>
      <c r="AH7" s="38">
        <v>106.55</v>
      </c>
      <c r="AI7" s="38">
        <v>106.67</v>
      </c>
      <c r="AJ7" s="38">
        <v>0</v>
      </c>
      <c r="AK7" s="38">
        <v>0</v>
      </c>
      <c r="AL7" s="38">
        <v>0</v>
      </c>
      <c r="AM7" s="38">
        <v>0</v>
      </c>
      <c r="AN7" s="38">
        <v>0</v>
      </c>
      <c r="AO7" s="38">
        <v>11.01</v>
      </c>
      <c r="AP7" s="38">
        <v>10.199999999999999</v>
      </c>
      <c r="AQ7" s="38">
        <v>9.1999999999999993</v>
      </c>
      <c r="AR7" s="38">
        <v>7.69</v>
      </c>
      <c r="AS7" s="38">
        <v>5.95</v>
      </c>
      <c r="AT7" s="38">
        <v>3.64</v>
      </c>
      <c r="AU7" s="38">
        <v>85.86</v>
      </c>
      <c r="AV7" s="38">
        <v>85.13</v>
      </c>
      <c r="AW7" s="38">
        <v>93.22</v>
      </c>
      <c r="AX7" s="38">
        <v>73.44</v>
      </c>
      <c r="AY7" s="38">
        <v>61.7</v>
      </c>
      <c r="AZ7" s="38">
        <v>54.03</v>
      </c>
      <c r="BA7" s="38">
        <v>65.83</v>
      </c>
      <c r="BB7" s="38">
        <v>72.22</v>
      </c>
      <c r="BC7" s="38">
        <v>73.02</v>
      </c>
      <c r="BD7" s="38">
        <v>72.930000000000007</v>
      </c>
      <c r="BE7" s="38">
        <v>67.52</v>
      </c>
      <c r="BF7" s="38">
        <v>239.22</v>
      </c>
      <c r="BG7" s="38">
        <v>206.07</v>
      </c>
      <c r="BH7" s="38">
        <v>151.72</v>
      </c>
      <c r="BI7" s="38">
        <v>106.62</v>
      </c>
      <c r="BJ7" s="38">
        <v>517.98</v>
      </c>
      <c r="BK7" s="38">
        <v>802.49</v>
      </c>
      <c r="BL7" s="38">
        <v>805.14</v>
      </c>
      <c r="BM7" s="38">
        <v>730.93</v>
      </c>
      <c r="BN7" s="38">
        <v>708.89</v>
      </c>
      <c r="BO7" s="38">
        <v>730.52</v>
      </c>
      <c r="BP7" s="38">
        <v>705.21</v>
      </c>
      <c r="BQ7" s="38">
        <v>124.06</v>
      </c>
      <c r="BR7" s="38">
        <v>126.15</v>
      </c>
      <c r="BS7" s="38">
        <v>98.41</v>
      </c>
      <c r="BT7" s="38">
        <v>98.4</v>
      </c>
      <c r="BU7" s="38">
        <v>97.67</v>
      </c>
      <c r="BV7" s="38">
        <v>103.18</v>
      </c>
      <c r="BW7" s="38">
        <v>100.22</v>
      </c>
      <c r="BX7" s="38">
        <v>98.09</v>
      </c>
      <c r="BY7" s="38">
        <v>97.91</v>
      </c>
      <c r="BZ7" s="38">
        <v>98.61</v>
      </c>
      <c r="CA7" s="38">
        <v>98.96</v>
      </c>
      <c r="CB7" s="38">
        <v>122.25</v>
      </c>
      <c r="CC7" s="38">
        <v>120.34</v>
      </c>
      <c r="CD7" s="38">
        <v>154.30000000000001</v>
      </c>
      <c r="CE7" s="38">
        <v>153.9</v>
      </c>
      <c r="CF7" s="38">
        <v>151.97999999999999</v>
      </c>
      <c r="CG7" s="38">
        <v>141.11000000000001</v>
      </c>
      <c r="CH7" s="38">
        <v>144.79</v>
      </c>
      <c r="CI7" s="38">
        <v>146.08000000000001</v>
      </c>
      <c r="CJ7" s="38">
        <v>144.11000000000001</v>
      </c>
      <c r="CK7" s="38">
        <v>141.24</v>
      </c>
      <c r="CL7" s="38">
        <v>134.52000000000001</v>
      </c>
      <c r="CM7" s="38">
        <v>85.13</v>
      </c>
      <c r="CN7" s="38">
        <v>79.39</v>
      </c>
      <c r="CO7" s="38">
        <v>79</v>
      </c>
      <c r="CP7" s="38">
        <v>79.69</v>
      </c>
      <c r="CQ7" s="38">
        <v>77.239999999999995</v>
      </c>
      <c r="CR7" s="38">
        <v>63.26</v>
      </c>
      <c r="CS7" s="38">
        <v>61.54</v>
      </c>
      <c r="CT7" s="38">
        <v>61.93</v>
      </c>
      <c r="CU7" s="38">
        <v>61.32</v>
      </c>
      <c r="CV7" s="38">
        <v>61.7</v>
      </c>
      <c r="CW7" s="38">
        <v>59.57</v>
      </c>
      <c r="CX7" s="38">
        <v>95.94</v>
      </c>
      <c r="CY7" s="38">
        <v>95.94</v>
      </c>
      <c r="CZ7" s="38">
        <v>96.17</v>
      </c>
      <c r="DA7" s="38">
        <v>96.2</v>
      </c>
      <c r="DB7" s="38">
        <v>96.3</v>
      </c>
      <c r="DC7" s="38">
        <v>94.07</v>
      </c>
      <c r="DD7" s="38">
        <v>94.13</v>
      </c>
      <c r="DE7" s="38">
        <v>94.45</v>
      </c>
      <c r="DF7" s="38">
        <v>94.58</v>
      </c>
      <c r="DG7" s="38">
        <v>94.56</v>
      </c>
      <c r="DH7" s="38">
        <v>95.57</v>
      </c>
      <c r="DI7" s="38">
        <v>38.450000000000003</v>
      </c>
      <c r="DJ7" s="38">
        <v>40.31</v>
      </c>
      <c r="DK7" s="38">
        <v>42.21</v>
      </c>
      <c r="DL7" s="38">
        <v>43.89</v>
      </c>
      <c r="DM7" s="38">
        <v>45.28</v>
      </c>
      <c r="DN7" s="38">
        <v>28.95</v>
      </c>
      <c r="DO7" s="38">
        <v>30.11</v>
      </c>
      <c r="DP7" s="38">
        <v>30.45</v>
      </c>
      <c r="DQ7" s="38">
        <v>31.01</v>
      </c>
      <c r="DR7" s="38">
        <v>28.87</v>
      </c>
      <c r="DS7" s="38">
        <v>36.520000000000003</v>
      </c>
      <c r="DT7" s="38">
        <v>2.48</v>
      </c>
      <c r="DU7" s="38">
        <v>2.4900000000000002</v>
      </c>
      <c r="DV7" s="38">
        <v>2.83</v>
      </c>
      <c r="DW7" s="38">
        <v>3.14</v>
      </c>
      <c r="DX7" s="38">
        <v>3.58</v>
      </c>
      <c r="DY7" s="38">
        <v>4.07</v>
      </c>
      <c r="DZ7" s="38">
        <v>4.54</v>
      </c>
      <c r="EA7" s="38">
        <v>4.8499999999999996</v>
      </c>
      <c r="EB7" s="38">
        <v>4.95</v>
      </c>
      <c r="EC7" s="38">
        <v>5.64</v>
      </c>
      <c r="ED7" s="38">
        <v>5.72</v>
      </c>
      <c r="EE7" s="38">
        <v>0.62</v>
      </c>
      <c r="EF7" s="38">
        <v>0.33</v>
      </c>
      <c r="EG7" s="38">
        <v>7.0000000000000007E-2</v>
      </c>
      <c r="EH7" s="38">
        <v>0.15</v>
      </c>
      <c r="EI7" s="38">
        <v>0.1</v>
      </c>
      <c r="EJ7" s="38">
        <v>0.13</v>
      </c>
      <c r="EK7" s="38">
        <v>0.17</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2022-01-27T06:57:23Z</cp:lastPrinted>
  <dcterms:created xsi:type="dcterms:W3CDTF">2021-12-03T07:08:46Z</dcterms:created>
  <dcterms:modified xsi:type="dcterms:W3CDTF">2022-02-23T03:38:34Z</dcterms:modified>
  <cp:category/>
</cp:coreProperties>
</file>