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1宇都宮市（修正待ち）\03 修正（0301）\0301宇都宮市修正\0227宇都宮市修正\"/>
    </mc:Choice>
  </mc:AlternateContent>
  <xr:revisionPtr revIDLastSave="0" documentId="13_ncr:1_{DACDF6D9-DE27-4773-8AC7-78057A3521E7}" xr6:coauthVersionLast="47" xr6:coauthVersionMax="47" xr10:uidLastSave="{00000000-0000-0000-0000-000000000000}"/>
  <workbookProtection workbookAlgorithmName="SHA-512" workbookHashValue="S/sEkYyCZTnoVJCu4651Dw0u92STy6LILFX0mYthEiCHl3KJk6fRMCvugR8jhVrwJ/kpik3Dzy070odG8GJW1w==" workbookSaltValue="Bu1qcFGdSb1ET0dp8W4/iQ=="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W10" i="4"/>
  <c r="I10" i="4"/>
  <c r="B10" i="4"/>
  <c r="BB8" i="4"/>
  <c r="AT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<sst xmlns="http://schemas.openxmlformats.org/spreadsheetml/2006/main" count="228" uniqueCount="114">
  <si>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</si>
  <si>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</si>
  <si>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</si>
  <si>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</si>
  <si>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</si>
  <si>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</si>
  <si>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</si>
  <si>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</si>
  <si>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</si>
  <si>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</si>
  <si>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</si>
  <si>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</si>
  <si>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</si>
  <si>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</si>
  <si>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</si>
  <si>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</si>
  <si>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</si>
  <si>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</si>
  <si>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</si>
  <si>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</si>
  <si>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</si>
  <si>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</si>
  <si>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</si>
  <si>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</si>
  <si>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</si>
  <si>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</si>
  <si>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</si>
  <si>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</si>
  <si>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</si>
  <si>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</si>
  <si>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</si>
  <si>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</si>
  <si>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</si>
  <si>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</si>
  <si>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</si>
  <si>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</si>
  <si>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</si>
  <si>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</si>
  <si>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</si>
  <si>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</si>
  <si>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</si>
  <si>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</si>
  <si>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</si>
  <si>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</si>
  <si>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</si>
  <si>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</si>
  <si>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</si>
  <si>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</si>
  <si>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</si>
  <si>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</si>
  <si>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</si>
  <si>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</si>
  <si>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</si>
  <si>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</si>
  <si>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</si>
  <si>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</si>
  <si>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</si>
  <si>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</si>
  <si>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</si>
  <si>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</si>
  <si>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</si>
  <si>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</si>
  <si>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</si>
  <si>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</si>
  <si>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</si>
  <si>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</si>
  <si>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</si>
  <si>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</si>
  <si>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</si>
  <si>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</si>
  <si>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</si>
  <si>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</si>
  <si>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</si>
  <si>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</si>
  <si>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</si>
  <si>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</si>
  <si>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</si>
  <si>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</si>
  <si>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</si>
  <si>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</si>
  <si>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</si>
  <si>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</si>
  <si>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</si>
  <si>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</si>
  <si>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</si>
  <si>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</si>
  <si>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</si>
  <si>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</si>
  <si>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</si>
  <si>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</si>
  <si>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</si>
  <si>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</si>
  <si>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</si>
  <si>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</si>
  <si>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</si>
  <si>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</si>
  <si>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</si>
  <si>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</si>
  <si>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</si>
  <si>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</si>
  <si>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</si>
  <si>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</si>
  <si>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</si>
  <si>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</si>
  <si>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</si>
  <si>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</si>
  <si>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</si>
  <si>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</si>
  <si>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</si>
  <si>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</si>
  <si>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</si>
  <si>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類似都市と比べ相対的に健全な経営状態にあるが，今後，施設の老朽化による更新需要や耐震化，さらには災害対策，脱炭素化に向けた取組など，計画的に施設の更新を実施していく必要がある。並行して，経常収支比率や料金回収率の向上を図り，収益性を高めていく必要がある。
　そのため，ＤＸの推進や施設の効率的な維持管理などによる事業の効率化を図り，給水費用を抑制し，収益性を高めることで，より一層の経営の健全化・効率化を図っていく。</t>
    <phoneticPr fontId="4"/>
  </si>
  <si>
    <t xml:space="preserve"> 「①有形固定資産減価償却率」は，耐震化整備事業などによる施設の更新に伴い，令和４年度は減少となったが，「②管路経年化率」と同様に老朽化の進行により，上昇傾向にある。
 「②管路経年化率」は，法定耐用年数を超えた管路の増加に伴い，上昇傾向にある。
 「③管路更新率」は，老朽化対策の推進に伴い，令和２年度に上昇しているが，令和４年度は，更新対象の距離が減少したことで，前年度より低くなった。
　類似団体と比較すると，「①有形固定資産減価償却率」が，令和４年度に類似団体より低くなったほか，管路経年化率も類似団体より低く推移しており，計画的に老朽化対策を実施している状況にある。</t>
    <rPh sb="257" eb="258">
      <t>ヒク</t>
    </rPh>
    <phoneticPr fontId="4"/>
  </si>
  <si>
    <t xml:space="preserve"> 「①経常収支比率」,「⑤料金回収率」は，100％を上回っており，給水に係る費用を経常的な収益で賄えている状況にあるが，減少傾向にある。
 「④企業債残高対給水収益比率」は，企業債の計画的な抑制を図ってきたことにより，令和４年度は増加したものの，全体として減少傾向にある。　　　
 「⑥給水原価」,「⑦施設利用率」は横ばいで推移している。
 「⑧有収率」は，年度により増減はあるが，令和４年度は，漏水量や水質を保持するための事業用水量の増加に伴い前年度比で減少した。
　類似団体と比較すると，「①経常収支比率」が100％を上回る中，多くの指標で類似団体より良好な数値となっており，相対的に健全な経営状態にある。
　なお，令和４年度は，水道基本料金の免除を実施したことに伴い，対前年度比で「①経常収支比率」「⑤料金回収率」が減少するとともに，「④企業債残高対給水収益比率」が上昇している。</t>
    <rPh sb="109" eb="111">
      <t>レイワ</t>
    </rPh>
    <rPh sb="112" eb="114">
      <t>ネンド</t>
    </rPh>
    <rPh sb="115" eb="117">
      <t>ゾウカ</t>
    </rPh>
    <rPh sb="123" eb="125">
      <t>ゼンタイ</t>
    </rPh>
    <rPh sb="218" eb="22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</si>
</sst>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0.27</c:v>
                </c:pt>
                <c:pt idx="2">
                  <c:v>0.8</c:v>
                </c:pt>
                <c:pt idx="3">
                  <c:v>0.76</c:v>
                </c:pt>
                <c:pt idx="4">
                  <c:v>0.55000000000000004</c:v>
                </c:pt>
              </c:numCache>
            </c:numRef>
          </c:val>
          <c:extLst>
            <c:ext xmlns:c16="http://schemas.microsoft.com/office/drawing/2014/chart" uri="{C3380CC4-5D6E-409C-BE32-E72D297353CC}">
              <c16:uniqueId val="{00000000-EAF2-491D-9356-FF240DA976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EAF2-491D-9356-FF240DA976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76.25</c:v>
                </c:pt>
                <c:pt idx="1">
                  <c:v>76.099999999999994</c:v>
                </c:pt>
                <c:pt idx="2">
                  <c:v>76.81</c:v>
                </c:pt>
                <c:pt idx="3">
                  <c:v>76.34</c:v>
                </c:pt>
                <c:pt idx="4">
                  <c:v>76.72</c:v>
                </c:pt>
              </c:numCache>
            </c:numRef>
          </c:val>
          <c:extLst>
            <c:ext xmlns:c16="http://schemas.microsoft.com/office/drawing/2014/chart" uri="{C3380CC4-5D6E-409C-BE32-E72D297353CC}">
              <c16:uniqueId val="{00000000-26F0-482B-96DF-08ED5FED10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26F0-482B-96DF-08ED5FED10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90.28</c:v>
                </c:pt>
                <c:pt idx="1">
                  <c:v>89.24</c:v>
                </c:pt>
                <c:pt idx="2">
                  <c:v>90.12</c:v>
                </c:pt>
                <c:pt idx="3">
                  <c:v>89.84</c:v>
                </c:pt>
                <c:pt idx="4">
                  <c:v>87.42</c:v>
                </c:pt>
              </c:numCache>
            </c:numRef>
          </c:val>
          <c:extLst>
            <c:ext xmlns:c16="http://schemas.microsoft.com/office/drawing/2014/chart" uri="{C3380CC4-5D6E-409C-BE32-E72D297353CC}">
              <c16:uniqueId val="{00000000-0C4A-43D9-B93E-AE2ED47672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C4A-43D9-B93E-AE2ED47672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123.59</c:v>
                </c:pt>
                <c:pt idx="1">
                  <c:v>122.33</c:v>
                </c:pt>
                <c:pt idx="2">
                  <c:v>121.53</c:v>
                </c:pt>
                <c:pt idx="3">
                  <c:v>120.13</c:v>
                </c:pt>
                <c:pt idx="4">
                  <c:v>115.7</c:v>
                </c:pt>
              </c:numCache>
            </c:numRef>
          </c:val>
          <c:extLst>
            <c:ext xmlns:c16="http://schemas.microsoft.com/office/drawing/2014/chart" uri="{C3380CC4-5D6E-409C-BE32-E72D297353CC}">
              <c16:uniqueId val="{00000000-1F37-437E-BE8E-0D7C708A99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1F37-437E-BE8E-0D7C708A99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50.53</c:v>
                </c:pt>
                <c:pt idx="1">
                  <c:v>51.89</c:v>
                </c:pt>
                <c:pt idx="2">
                  <c:v>52.05</c:v>
                </c:pt>
                <c:pt idx="3">
                  <c:v>52.87</c:v>
                </c:pt>
                <c:pt idx="4">
                  <c:v>52.54</c:v>
                </c:pt>
              </c:numCache>
            </c:numRef>
          </c:val>
          <c:extLst>
            <c:ext xmlns:c16="http://schemas.microsoft.com/office/drawing/2014/chart" uri="{C3380CC4-5D6E-409C-BE32-E72D297353CC}">
              <c16:uniqueId val="{00000000-CE85-4BC1-8E3C-D224057D5E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CE85-4BC1-8E3C-D224057D5E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13.85</c:v>
                </c:pt>
                <c:pt idx="1">
                  <c:v>15.46</c:v>
                </c:pt>
                <c:pt idx="2">
                  <c:v>17.09</c:v>
                </c:pt>
                <c:pt idx="3">
                  <c:v>18.38</c:v>
                </c:pt>
                <c:pt idx="4">
                  <c:v>21.15</c:v>
                </c:pt>
              </c:numCache>
            </c:numRef>
          </c:val>
          <c:extLst>
            <c:ext xmlns:c16="http://schemas.microsoft.com/office/drawing/2014/chart" uri="{C3380CC4-5D6E-409C-BE32-E72D297353CC}">
              <c16:uniqueId val="{00000000-8CDE-47CC-BFFB-14DBE54190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8CDE-47CC-BFFB-14DBE54190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5-45D3-8514-B6679E18DB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C5-45D3-8514-B6679E18DB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347.93</c:v>
                </c:pt>
                <c:pt idx="1">
                  <c:v>302.36</c:v>
                </c:pt>
                <c:pt idx="2">
                  <c:v>282.94</c:v>
                </c:pt>
                <c:pt idx="3">
                  <c:v>307.89999999999998</c:v>
                </c:pt>
                <c:pt idx="4">
                  <c:v>291.82</c:v>
                </c:pt>
              </c:numCache>
            </c:numRef>
          </c:val>
          <c:extLst>
            <c:ext xmlns:c16="http://schemas.microsoft.com/office/drawing/2014/chart" uri="{C3380CC4-5D6E-409C-BE32-E72D297353CC}">
              <c16:uniqueId val="{00000000-2EBD-41F2-8ED2-4CF7EC1281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2EBD-41F2-8ED2-4CF7EC1281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295.8</c:v>
                </c:pt>
                <c:pt idx="1">
                  <c:v>277.13</c:v>
                </c:pt>
                <c:pt idx="2">
                  <c:v>251.44</c:v>
                </c:pt>
                <c:pt idx="3">
                  <c:v>241.55</c:v>
                </c:pt>
                <c:pt idx="4">
                  <c:v>271.92</c:v>
                </c:pt>
              </c:numCache>
            </c:numRef>
          </c:val>
          <c:extLst>
            <c:ext xmlns:c16="http://schemas.microsoft.com/office/drawing/2014/chart" uri="{C3380CC4-5D6E-409C-BE32-E72D297353CC}">
              <c16:uniqueId val="{00000000-B722-4F7E-93BC-62A218A788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B722-4F7E-93BC-62A218A788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115.64</c:v>
                </c:pt>
                <c:pt idx="1">
                  <c:v>114.46</c:v>
                </c:pt>
                <c:pt idx="2">
                  <c:v>114.67</c:v>
                </c:pt>
                <c:pt idx="3">
                  <c:v>112.62</c:v>
                </c:pt>
                <c:pt idx="4">
                  <c:v>101</c:v>
                </c:pt>
              </c:numCache>
            </c:numRef>
          </c:val>
          <c:extLst>
            <c:ext xmlns:c16="http://schemas.microsoft.com/office/drawing/2014/chart" uri="{C3380CC4-5D6E-409C-BE32-E72D297353CC}">
              <c16:uniqueId val="{00000000-F67A-49D6-AD19-1035D0EE88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F67A-49D6-AD19-1035D0EE88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155.25</c:v>
                </c:pt>
                <c:pt idx="1">
                  <c:v>156.47</c:v>
                </c:pt>
                <c:pt idx="2">
                  <c:v>153.84</c:v>
                </c:pt>
                <c:pt idx="3">
                  <c:v>156.68</c:v>
                </c:pt>
                <c:pt idx="4">
                  <c:v>156.19</c:v>
                </c:pt>
              </c:numCache>
            </c:numRef>
          </c:val>
          <c:extLst>
            <c:ext xmlns:c16="http://schemas.microsoft.com/office/drawing/2014/chart" uri="{C3380CC4-5D6E-409C-BE32-E72D297353CC}">
              <c16:uniqueId val="{00000000-641D-40E3-9F1E-02757B1044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641D-40E3-9F1E-02757B1044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宇都宮市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517497</v>
      </c>
      <c r="AM8" s="66"/>
      <c r="AN8" s="66"/>
      <c r="AO8" s="66"/>
      <c r="AP8" s="66"/>
      <c r="AQ8" s="66"/>
      <c r="AR8" s="66"/>
      <c r="AS8" s="66"/>
      <c r="AT8" s="37">
        <f>データ!$S$6</f>
        <v>416.85</v>
      </c>
      <c r="AU8" s="38"/>
      <c r="AV8" s="38"/>
      <c r="AW8" s="38"/>
      <c r="AX8" s="38"/>
      <c r="AY8" s="38"/>
      <c r="AZ8" s="38"/>
      <c r="BA8" s="38"/>
      <c r="BB8" s="55">
        <f>データ!$T$6</f>
        <v>1241.45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77.42</v>
      </c>
      <c r="J10" s="38"/>
      <c r="K10" s="38"/>
      <c r="L10" s="38"/>
      <c r="M10" s="38"/>
      <c r="N10" s="38"/>
      <c r="O10" s="65"/>
      <c r="P10" s="55">
        <f>データ!$P$6</f>
        <v>97.49</v>
      </c>
      <c r="Q10" s="55"/>
      <c r="R10" s="55"/>
      <c r="S10" s="55"/>
      <c r="T10" s="55"/>
      <c r="U10" s="55"/>
      <c r="V10" s="55"/>
      <c r="W10" s="66">
        <f>データ!$Q$6</f>
        <v>2860</v>
      </c>
      <c r="X10" s="66"/>
      <c r="Y10" s="66"/>
      <c r="Z10" s="66"/>
      <c r="AA10" s="66"/>
      <c r="AB10" s="66"/>
      <c r="AC10" s="66"/>
      <c r="AD10" s="2"/>
      <c r="AE10" s="2"/>
      <c r="AF10" s="2"/>
      <c r="AG10" s="2"/>
      <c r="AH10" s="2"/>
      <c r="AI10" s="2"/>
      <c r="AJ10" s="2"/>
      <c r="AK10" s="2"/>
      <c r="AL10" s="66">
        <f>データ!$U$6</f>
        <v>502969</v>
      </c>
      <c r="AM10" s="66"/>
      <c r="AN10" s="66"/>
      <c r="AO10" s="66"/>
      <c r="AP10" s="66"/>
      <c r="AQ10" s="66"/>
      <c r="AR10" s="66"/>
      <c r="AS10" s="66"/>
      <c r="AT10" s="37">
        <f>データ!$V$6</f>
        <v>355.18</v>
      </c>
      <c r="AU10" s="38"/>
      <c r="AV10" s="38"/>
      <c r="AW10" s="38"/>
      <c r="AX10" s="38"/>
      <c r="AY10" s="38"/>
      <c r="AZ10" s="38"/>
      <c r="BA10" s="38"/>
      <c r="BB10" s="55">
        <f>データ!$W$6</f>
        <v>1416.1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3oUEEBCRaXIWpfdjxCmzr4DTaiGk6rnyP80OIoMUVU8hM7MvWV25g9ao8G5LbRP81e8ApFd5lnNEnFR1LPzIA==" saltValue="9PaqBrsmOPKrMNO2yuRH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92011</v>
      </c>
      <c r="D6" s="20">
        <f t="shared" si="3"/>
        <v>46</v>
      </c>
      <c r="E6" s="20">
        <f t="shared" si="3"/>
        <v>1</v>
      </c>
      <c r="F6" s="20">
        <f t="shared" si="3"/>
        <v>0</v>
      </c>
      <c r="G6" s="20">
        <f t="shared" si="3"/>
        <v>1</v>
      </c>
      <c r="H6" s="20" t="str">
        <f t="shared" si="3"/>
        <v>栃木県　宇都宮市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77.42</v>
      </c>
      <c r="P6" s="21">
        <f t="shared" si="3"/>
        <v>97.49</v>
      </c>
      <c r="Q6" s="21">
        <f t="shared" si="3"/>
        <v>2860</v>
      </c>
      <c r="R6" s="21">
        <f t="shared" si="3"/>
        <v>517497</v>
      </c>
      <c r="S6" s="21">
        <f t="shared" si="3"/>
        <v>416.85</v>
      </c>
      <c r="T6" s="21">
        <f t="shared" si="3"/>
        <v>1241.45</v>
      </c>
      <c r="U6" s="21">
        <f t="shared" si="3"/>
        <v>502969</v>
      </c>
      <c r="V6" s="21">
        <f t="shared" si="3"/>
        <v>355.18</v>
      </c>
      <c r="W6" s="21">
        <f t="shared" si="3"/>
        <v>1416.1</v>
      </c>
      <c r="X6" s="22">
        <f>IF(X7="",NA(),X7)</f>
        <v>123.59</v>
      </c>
      <c r="Y6" s="22">
        <f t="shared" ref="Y6:AG6" si="4">IF(Y7="",NA(),Y7)</f>
        <v>122.33</v>
      </c>
      <c r="Z6" s="22">
        <f t="shared" si="4"/>
        <v>121.53</v>
      </c>
      <c r="AA6" s="22">
        <f t="shared" si="4"/>
        <v>120.13</v>
      </c>
      <c r="AB6" s="22">
        <f t="shared" si="4"/>
        <v>115.7</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347.93</v>
      </c>
      <c r="AU6" s="22">
        <f t="shared" ref="AU6:BC6" si="6">IF(AU7="",NA(),AU7)</f>
        <v>302.36</v>
      </c>
      <c r="AV6" s="22">
        <f t="shared" si="6"/>
        <v>282.94</v>
      </c>
      <c r="AW6" s="22">
        <f t="shared" si="6"/>
        <v>307.89999999999998</v>
      </c>
      <c r="AX6" s="22">
        <f t="shared" si="6"/>
        <v>291.82</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295.8</v>
      </c>
      <c r="BF6" s="22">
        <f t="shared" ref="BF6:BN6" si="7">IF(BF7="",NA(),BF7)</f>
        <v>277.13</v>
      </c>
      <c r="BG6" s="22">
        <f t="shared" si="7"/>
        <v>251.44</v>
      </c>
      <c r="BH6" s="22">
        <f t="shared" si="7"/>
        <v>241.55</v>
      </c>
      <c r="BI6" s="22">
        <f t="shared" si="7"/>
        <v>271.92</v>
      </c>
      <c r="BJ6" s="22">
        <f t="shared" si="7"/>
        <v>255.12</v>
      </c>
      <c r="BK6" s="22">
        <f t="shared" si="7"/>
        <v>254.19</v>
      </c>
      <c r="BL6" s="22">
        <f t="shared" si="7"/>
        <v>259.56</v>
      </c>
      <c r="BM6" s="22">
        <f t="shared" si="7"/>
        <v>248.92</v>
      </c>
      <c r="BN6" s="22">
        <f t="shared" si="7"/>
        <v>251.26</v>
      </c>
      <c r="BO6" s="21" t="str">
        <f>IF(BO7="","",IF(BO7="-","【-】","【"&amp;SUBSTITUTE(TEXT(BO7,"#,##0.00"),"-","△")&amp;"】"))</f>
        <v>【268.07】</v>
      </c>
      <c r="BP6" s="22">
        <f>IF(BP7="",NA(),BP7)</f>
        <v>115.64</v>
      </c>
      <c r="BQ6" s="22">
        <f t="shared" ref="BQ6:BY6" si="8">IF(BQ7="",NA(),BQ7)</f>
        <v>114.46</v>
      </c>
      <c r="BR6" s="22">
        <f t="shared" si="8"/>
        <v>114.67</v>
      </c>
      <c r="BS6" s="22">
        <f t="shared" si="8"/>
        <v>112.62</v>
      </c>
      <c r="BT6" s="22">
        <f t="shared" si="8"/>
        <v>101</v>
      </c>
      <c r="BU6" s="22">
        <f t="shared" si="8"/>
        <v>109.12</v>
      </c>
      <c r="BV6" s="22">
        <f t="shared" si="8"/>
        <v>107.42</v>
      </c>
      <c r="BW6" s="22">
        <f t="shared" si="8"/>
        <v>105.07</v>
      </c>
      <c r="BX6" s="22">
        <f t="shared" si="8"/>
        <v>107.54</v>
      </c>
      <c r="BY6" s="22">
        <f t="shared" si="8"/>
        <v>101.93</v>
      </c>
      <c r="BZ6" s="21" t="str">
        <f>IF(BZ7="","",IF(BZ7="-","【-】","【"&amp;SUBSTITUTE(TEXT(BZ7,"#,##0.00"),"-","△")&amp;"】"))</f>
        <v>【97.47】</v>
      </c>
      <c r="CA6" s="22">
        <f>IF(CA7="",NA(),CA7)</f>
        <v>155.25</v>
      </c>
      <c r="CB6" s="22">
        <f t="shared" ref="CB6:CJ6" si="9">IF(CB7="",NA(),CB7)</f>
        <v>156.47</v>
      </c>
      <c r="CC6" s="22">
        <f t="shared" si="9"/>
        <v>153.84</v>
      </c>
      <c r="CD6" s="22">
        <f t="shared" si="9"/>
        <v>156.68</v>
      </c>
      <c r="CE6" s="22">
        <f t="shared" si="9"/>
        <v>156.19</v>
      </c>
      <c r="CF6" s="22">
        <f t="shared" si="9"/>
        <v>153.88</v>
      </c>
      <c r="CG6" s="22">
        <f t="shared" si="9"/>
        <v>157.19</v>
      </c>
      <c r="CH6" s="22">
        <f t="shared" si="9"/>
        <v>153.71</v>
      </c>
      <c r="CI6" s="22">
        <f t="shared" si="9"/>
        <v>155.9</v>
      </c>
      <c r="CJ6" s="22">
        <f t="shared" si="9"/>
        <v>162.47</v>
      </c>
      <c r="CK6" s="21" t="str">
        <f>IF(CK7="","",IF(CK7="-","【-】","【"&amp;SUBSTITUTE(TEXT(CK7,"#,##0.00"),"-","△")&amp;"】"))</f>
        <v>【174.75】</v>
      </c>
      <c r="CL6" s="22">
        <f>IF(CL7="",NA(),CL7)</f>
        <v>76.25</v>
      </c>
      <c r="CM6" s="22">
        <f t="shared" ref="CM6:CU6" si="10">IF(CM7="",NA(),CM7)</f>
        <v>76.099999999999994</v>
      </c>
      <c r="CN6" s="22">
        <f t="shared" si="10"/>
        <v>76.81</v>
      </c>
      <c r="CO6" s="22">
        <f t="shared" si="10"/>
        <v>76.34</v>
      </c>
      <c r="CP6" s="22">
        <f t="shared" si="10"/>
        <v>76.72</v>
      </c>
      <c r="CQ6" s="22">
        <f t="shared" si="10"/>
        <v>63.53</v>
      </c>
      <c r="CR6" s="22">
        <f t="shared" si="10"/>
        <v>63.16</v>
      </c>
      <c r="CS6" s="22">
        <f t="shared" si="10"/>
        <v>64.41</v>
      </c>
      <c r="CT6" s="22">
        <f t="shared" si="10"/>
        <v>64.11</v>
      </c>
      <c r="CU6" s="22">
        <f t="shared" si="10"/>
        <v>63.81</v>
      </c>
      <c r="CV6" s="21" t="str">
        <f>IF(CV7="","",IF(CV7="-","【-】","【"&amp;SUBSTITUTE(TEXT(CV7,"#,##0.00"),"-","△")&amp;"】"))</f>
        <v>【59.97】</v>
      </c>
      <c r="CW6" s="22">
        <f>IF(CW7="",NA(),CW7)</f>
        <v>90.28</v>
      </c>
      <c r="CX6" s="22">
        <f t="shared" ref="CX6:DF6" si="11">IF(CX7="",NA(),CX7)</f>
        <v>89.24</v>
      </c>
      <c r="CY6" s="22">
        <f t="shared" si="11"/>
        <v>90.12</v>
      </c>
      <c r="CZ6" s="22">
        <f t="shared" si="11"/>
        <v>89.84</v>
      </c>
      <c r="DA6" s="22">
        <f t="shared" si="11"/>
        <v>87.42</v>
      </c>
      <c r="DB6" s="22">
        <f t="shared" si="11"/>
        <v>91.58</v>
      </c>
      <c r="DC6" s="22">
        <f t="shared" si="11"/>
        <v>91.48</v>
      </c>
      <c r="DD6" s="22">
        <f t="shared" si="11"/>
        <v>91.64</v>
      </c>
      <c r="DE6" s="22">
        <f t="shared" si="11"/>
        <v>92.09</v>
      </c>
      <c r="DF6" s="22">
        <f t="shared" si="11"/>
        <v>91.76</v>
      </c>
      <c r="DG6" s="21" t="str">
        <f>IF(DG7="","",IF(DG7="-","【-】","【"&amp;SUBSTITUTE(TEXT(DG7,"#,##0.00"),"-","△")&amp;"】"))</f>
        <v>【89.76】</v>
      </c>
      <c r="DH6" s="22">
        <f>IF(DH7="",NA(),DH7)</f>
        <v>50.53</v>
      </c>
      <c r="DI6" s="22">
        <f t="shared" ref="DI6:DQ6" si="12">IF(DI7="",NA(),DI7)</f>
        <v>51.89</v>
      </c>
      <c r="DJ6" s="22">
        <f t="shared" si="12"/>
        <v>52.05</v>
      </c>
      <c r="DK6" s="22">
        <f t="shared" si="12"/>
        <v>52.87</v>
      </c>
      <c r="DL6" s="22">
        <f t="shared" si="12"/>
        <v>52.54</v>
      </c>
      <c r="DM6" s="22">
        <f t="shared" si="12"/>
        <v>50.41</v>
      </c>
      <c r="DN6" s="22">
        <f t="shared" si="12"/>
        <v>51.13</v>
      </c>
      <c r="DO6" s="22">
        <f t="shared" si="12"/>
        <v>51.62</v>
      </c>
      <c r="DP6" s="22">
        <f t="shared" si="12"/>
        <v>52.16</v>
      </c>
      <c r="DQ6" s="22">
        <f t="shared" si="12"/>
        <v>52.59</v>
      </c>
      <c r="DR6" s="21" t="str">
        <f>IF(DR7="","",IF(DR7="-","【-】","【"&amp;SUBSTITUTE(TEXT(DR7,"#,##0.00"),"-","△")&amp;"】"))</f>
        <v>【51.51】</v>
      </c>
      <c r="DS6" s="22">
        <f>IF(DS7="",NA(),DS7)</f>
        <v>13.85</v>
      </c>
      <c r="DT6" s="22">
        <f t="shared" ref="DT6:EB6" si="13">IF(DT7="",NA(),DT7)</f>
        <v>15.46</v>
      </c>
      <c r="DU6" s="22">
        <f t="shared" si="13"/>
        <v>17.09</v>
      </c>
      <c r="DV6" s="22">
        <f t="shared" si="13"/>
        <v>18.38</v>
      </c>
      <c r="DW6" s="22">
        <f t="shared" si="13"/>
        <v>21.15</v>
      </c>
      <c r="DX6" s="22">
        <f t="shared" si="13"/>
        <v>20.36</v>
      </c>
      <c r="DY6" s="22">
        <f t="shared" si="13"/>
        <v>22.41</v>
      </c>
      <c r="DZ6" s="22">
        <f t="shared" si="13"/>
        <v>23.68</v>
      </c>
      <c r="EA6" s="22">
        <f t="shared" si="13"/>
        <v>25.76</v>
      </c>
      <c r="EB6" s="22">
        <f t="shared" si="13"/>
        <v>27.51</v>
      </c>
      <c r="EC6" s="21" t="str">
        <f>IF(EC7="","",IF(EC7="-","【-】","【"&amp;SUBSTITUTE(TEXT(EC7,"#,##0.00"),"-","△")&amp;"】"))</f>
        <v>【23.75】</v>
      </c>
      <c r="ED6" s="22">
        <f>IF(ED7="",NA(),ED7)</f>
        <v>0.25</v>
      </c>
      <c r="EE6" s="22">
        <f t="shared" ref="EE6:EM6" si="14">IF(EE7="",NA(),EE7)</f>
        <v>0.27</v>
      </c>
      <c r="EF6" s="22">
        <f t="shared" si="14"/>
        <v>0.8</v>
      </c>
      <c r="EG6" s="22">
        <f t="shared" si="14"/>
        <v>0.76</v>
      </c>
      <c r="EH6" s="22">
        <f t="shared" si="14"/>
        <v>0.55000000000000004</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92011</v>
      </c>
      <c r="D7" s="24">
        <v>46</v>
      </c>
      <c r="E7" s="24">
        <v>1</v>
      </c>
      <c r="F7" s="24">
        <v>0</v>
      </c>
      <c r="G7" s="24">
        <v>1</v>
      </c>
      <c r="H7" s="24" t="s">
        <v>93</v>
      </c>
      <c r="I7" s="24" t="s">
        <v>94</v>
      </c>
      <c r="J7" s="24" t="s">
        <v>95</v>
      </c>
      <c r="K7" s="24" t="s">
        <v>96</v>
      </c>
      <c r="L7" s="24" t="s">
        <v>97</v>
      </c>
      <c r="M7" s="24" t="s">
        <v>98</v>
      </c>
      <c r="N7" s="25" t="s">
        <v>99</v>
      </c>
      <c r="O7" s="25">
        <v>77.42</v>
      </c>
      <c r="P7" s="25">
        <v>97.49</v>
      </c>
      <c r="Q7" s="25">
        <v>2860</v>
      </c>
      <c r="R7" s="25">
        <v>517497</v>
      </c>
      <c r="S7" s="25">
        <v>416.85</v>
      </c>
      <c r="T7" s="25">
        <v>1241.45</v>
      </c>
      <c r="U7" s="25">
        <v>502969</v>
      </c>
      <c r="V7" s="25">
        <v>355.18</v>
      </c>
      <c r="W7" s="25">
        <v>1416.1</v>
      </c>
      <c r="X7" s="25">
        <v>123.59</v>
      </c>
      <c r="Y7" s="25">
        <v>122.33</v>
      </c>
      <c r="Z7" s="25">
        <v>121.53</v>
      </c>
      <c r="AA7" s="25">
        <v>120.13</v>
      </c>
      <c r="AB7" s="25">
        <v>115.7</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347.93</v>
      </c>
      <c r="AU7" s="25">
        <v>302.36</v>
      </c>
      <c r="AV7" s="25">
        <v>282.94</v>
      </c>
      <c r="AW7" s="25">
        <v>307.89999999999998</v>
      </c>
      <c r="AX7" s="25">
        <v>291.82</v>
      </c>
      <c r="AY7" s="25">
        <v>258.22000000000003</v>
      </c>
      <c r="AZ7" s="25">
        <v>250.03</v>
      </c>
      <c r="BA7" s="25">
        <v>239.45</v>
      </c>
      <c r="BB7" s="25">
        <v>246.01</v>
      </c>
      <c r="BC7" s="25">
        <v>228.89</v>
      </c>
      <c r="BD7" s="25">
        <v>252.29</v>
      </c>
      <c r="BE7" s="25">
        <v>295.8</v>
      </c>
      <c r="BF7" s="25">
        <v>277.13</v>
      </c>
      <c r="BG7" s="25">
        <v>251.44</v>
      </c>
      <c r="BH7" s="25">
        <v>241.55</v>
      </c>
      <c r="BI7" s="25">
        <v>271.92</v>
      </c>
      <c r="BJ7" s="25">
        <v>255.12</v>
      </c>
      <c r="BK7" s="25">
        <v>254.19</v>
      </c>
      <c r="BL7" s="25">
        <v>259.56</v>
      </c>
      <c r="BM7" s="25">
        <v>248.92</v>
      </c>
      <c r="BN7" s="25">
        <v>251.26</v>
      </c>
      <c r="BO7" s="25">
        <v>268.07</v>
      </c>
      <c r="BP7" s="25">
        <v>115.64</v>
      </c>
      <c r="BQ7" s="25">
        <v>114.46</v>
      </c>
      <c r="BR7" s="25">
        <v>114.67</v>
      </c>
      <c r="BS7" s="25">
        <v>112.62</v>
      </c>
      <c r="BT7" s="25">
        <v>101</v>
      </c>
      <c r="BU7" s="25">
        <v>109.12</v>
      </c>
      <c r="BV7" s="25">
        <v>107.42</v>
      </c>
      <c r="BW7" s="25">
        <v>105.07</v>
      </c>
      <c r="BX7" s="25">
        <v>107.54</v>
      </c>
      <c r="BY7" s="25">
        <v>101.93</v>
      </c>
      <c r="BZ7" s="25">
        <v>97.47</v>
      </c>
      <c r="CA7" s="25">
        <v>155.25</v>
      </c>
      <c r="CB7" s="25">
        <v>156.47</v>
      </c>
      <c r="CC7" s="25">
        <v>153.84</v>
      </c>
      <c r="CD7" s="25">
        <v>156.68</v>
      </c>
      <c r="CE7" s="25">
        <v>156.19</v>
      </c>
      <c r="CF7" s="25">
        <v>153.88</v>
      </c>
      <c r="CG7" s="25">
        <v>157.19</v>
      </c>
      <c r="CH7" s="25">
        <v>153.71</v>
      </c>
      <c r="CI7" s="25">
        <v>155.9</v>
      </c>
      <c r="CJ7" s="25">
        <v>162.47</v>
      </c>
      <c r="CK7" s="25">
        <v>174.75</v>
      </c>
      <c r="CL7" s="25">
        <v>76.25</v>
      </c>
      <c r="CM7" s="25">
        <v>76.099999999999994</v>
      </c>
      <c r="CN7" s="25">
        <v>76.81</v>
      </c>
      <c r="CO7" s="25">
        <v>76.34</v>
      </c>
      <c r="CP7" s="25">
        <v>76.72</v>
      </c>
      <c r="CQ7" s="25">
        <v>63.53</v>
      </c>
      <c r="CR7" s="25">
        <v>63.16</v>
      </c>
      <c r="CS7" s="25">
        <v>64.41</v>
      </c>
      <c r="CT7" s="25">
        <v>64.11</v>
      </c>
      <c r="CU7" s="25">
        <v>63.81</v>
      </c>
      <c r="CV7" s="25">
        <v>59.97</v>
      </c>
      <c r="CW7" s="25">
        <v>90.28</v>
      </c>
      <c r="CX7" s="25">
        <v>89.24</v>
      </c>
      <c r="CY7" s="25">
        <v>90.12</v>
      </c>
      <c r="CZ7" s="25">
        <v>89.84</v>
      </c>
      <c r="DA7" s="25">
        <v>87.42</v>
      </c>
      <c r="DB7" s="25">
        <v>91.58</v>
      </c>
      <c r="DC7" s="25">
        <v>91.48</v>
      </c>
      <c r="DD7" s="25">
        <v>91.64</v>
      </c>
      <c r="DE7" s="25">
        <v>92.09</v>
      </c>
      <c r="DF7" s="25">
        <v>91.76</v>
      </c>
      <c r="DG7" s="25">
        <v>89.76</v>
      </c>
      <c r="DH7" s="25">
        <v>50.53</v>
      </c>
      <c r="DI7" s="25">
        <v>51.89</v>
      </c>
      <c r="DJ7" s="25">
        <v>52.05</v>
      </c>
      <c r="DK7" s="25">
        <v>52.87</v>
      </c>
      <c r="DL7" s="25">
        <v>52.54</v>
      </c>
      <c r="DM7" s="25">
        <v>50.41</v>
      </c>
      <c r="DN7" s="25">
        <v>51.13</v>
      </c>
      <c r="DO7" s="25">
        <v>51.62</v>
      </c>
      <c r="DP7" s="25">
        <v>52.16</v>
      </c>
      <c r="DQ7" s="25">
        <v>52.59</v>
      </c>
      <c r="DR7" s="25">
        <v>51.51</v>
      </c>
      <c r="DS7" s="25">
        <v>13.85</v>
      </c>
      <c r="DT7" s="25">
        <v>15.46</v>
      </c>
      <c r="DU7" s="25">
        <v>17.09</v>
      </c>
      <c r="DV7" s="25">
        <v>18.38</v>
      </c>
      <c r="DW7" s="25">
        <v>21.15</v>
      </c>
      <c r="DX7" s="25">
        <v>20.36</v>
      </c>
      <c r="DY7" s="25">
        <v>22.41</v>
      </c>
      <c r="DZ7" s="25">
        <v>23.68</v>
      </c>
      <c r="EA7" s="25">
        <v>25.76</v>
      </c>
      <c r="EB7" s="25">
        <v>27.51</v>
      </c>
      <c r="EC7" s="25">
        <v>23.75</v>
      </c>
      <c r="ED7" s="25">
        <v>0.25</v>
      </c>
      <c r="EE7" s="25">
        <v>0.27</v>
      </c>
      <c r="EF7" s="25">
        <v>0.8</v>
      </c>
      <c r="EG7" s="25">
        <v>0.76</v>
      </c>
      <c r="EH7" s="25">
        <v>0.55000000000000004</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2024-01-30T02:29:25Z</cp:lastPrinted>
  <dcterms:created xsi:type="dcterms:W3CDTF">2023-12-05T00:50:24Z</dcterms:created>
  <dcterms:modified xsi:type="dcterms:W3CDTF">2024-03-01T08:51:40Z</dcterms:modified>
  <cp:category/>
</cp:coreProperties>
</file>