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5下水（特環）\"/>
    </mc:Choice>
  </mc:AlternateContent>
  <workbookProtection workbookAlgorithmName="SHA-512" workbookHashValue="IgiH6CW/LeV1Z6tpjR1g57Vjs80iDb8SgB5KXJZQjqs1Qu4zqSYR5ohre3oF46uAGkHrdwbtVjcC7Ri/OOtNxw==" workbookSaltValue="Fswh3zdYLKUS+r02WDgIeA==" workbookSpinCount="100000" lockStructure="1"/>
  <bookViews>
    <workbookView xWindow="0" yWindow="0" windowWidth="20490" windowHeight="760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B10" i="4" s="1"/>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F85" i="4"/>
  <c r="AT10" i="4"/>
  <c r="AL10" i="4"/>
  <c r="AD10" i="4"/>
  <c r="W10" i="4"/>
  <c r="I10" i="4"/>
  <c r="BB8" i="4"/>
  <c r="I8" i="4"/>
  <c r="B8"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<sst xmlns="http://schemas.openxmlformats.org/spreadsheetml/2006/main" count="236" uniqueCount="116">
  <si>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</si>
  <si>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</si>
  <si>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</si>
  <si>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</si>
  <si>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</si>
  <si>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</si>
  <si>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</si>
  <si>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</si>
  <si>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</si>
  <si>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</si>
  <si>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</si>
  <si>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</si>
  <si>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</si>
  <si>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</si>
  <si>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</si>
  <si>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</si>
  <si>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</si>
  <si>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</si>
  <si>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</si>
  <si>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</si>
  <si>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</si>
  <si>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</si>
  <si>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</si>
  <si>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</si>
  <si>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</si>
  <si>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</si>
  <si>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</si>
  <si>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</si>
  <si>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</si>
  <si>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</si>
  <si>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</si>
  <si>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</si>
  <si>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</si>
  <si>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</si>
  <si>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</si>
  <si>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</si>
  <si>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</si>
  <si>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</si>
  <si>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</si>
  <si>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</si>
  <si>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</si>
  <si>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</si>
  <si>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</si>
  <si>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</si>
  <si>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</si>
  <si>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</si>
  <si>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</si>
  <si>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</si>
  <si>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</si>
  <si>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</si>
  <si>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</si>
  <si>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</si>
  <si>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</si>
  <si>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</si>
  <si>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</si>
  <si>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</si>
  <si>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</si>
  <si>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</si>
  <si>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</si>
  <si>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</si>
  <si>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</si>
  <si>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</si>
  <si>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</si>
  <si>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</si>
  <si>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</si>
  <si>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</si>
  <si>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</si>
  <si>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</si>
  <si>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</si>
  <si>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</si>
  <si>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</si>
  <si>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</si>
  <si>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</si>
  <si>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</si>
  <si>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</si>
  <si>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</si>
  <si>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</si>
  <si>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</si>
  <si>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</si>
  <si>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</si>
  <si>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</si>
  <si>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</si>
  <si>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</si>
  <si>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</si>
  <si>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</si>
  <si>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</si>
  <si>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</si>
  <si>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</si>
  <si>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</si>
  <si>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</si>
  <si>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</si>
  <si>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</si>
  <si>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</si>
  <si>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</si>
  <si>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</si>
  <si>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</si>
  <si>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</si>
  <si>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</si>
  <si>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</si>
  <si>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</si>
  <si>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</si>
  <si>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</si>
  <si>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</si>
  <si>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</si>
  <si>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</si>
  <si>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</si>
  <si>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</si>
  <si>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</si>
  <si>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</si>
  <si>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</si>
  <si>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</si>
  <si>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</si>
  <si>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</si>
  <si>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前年度と同様に100％を超えたが，経常収益における一般会計負担金の減などにより前年度比で低下した。今後は，施設を効率的に維持管理するなど，経費の抑制に，より一層努める必要がある。
　「④企業債残高対事業規模比率」は,類似団体の平均値を上回ってはいるが，企業債残高縮減の取組により，年々，改善傾向にある。
　また，「⑥汚水処理原価」は前年度比で減少したが，これは，汚水維持管理費の減少によるものである。
　さらに，「⑧水洗化率」は，類似団体の平均値を下回ってはいるが，下水道の普及促進の取組により年々上昇している。
　以上のことから，本市の特定環境保全公共下水道事業は，維持管理費などの費用が収益で賄えている。今後，より一層費用の抑制に努めるとともに，下水道利用者の増加に向けた取組を促進し，使用料収入を確保することで，各指標は改善される見通しである。</t>
    <rPh sb="56" eb="58">
      <t>テイカ</t>
    </rPh>
    <rPh sb="88" eb="90">
      <t>アッカ</t>
    </rPh>
    <rPh sb="220" eb="223">
      <t>スイセンカ</t>
    </rPh>
    <rPh sb="223" eb="224">
      <t>リツ</t>
    </rPh>
    <rPh sb="236" eb="237">
      <t>シタ</t>
    </rPh>
    <rPh sb="261" eb="263">
      <t>ジョウショウ</t>
    </rPh>
    <rPh sb="263" eb="266">
      <t>ゲスイドウ</t>
    </rPh>
    <rPh sb="267" eb="269">
      <t>フキュウ</t>
    </rPh>
    <rPh sb="269" eb="271">
      <t>ソクシン</t>
    </rPh>
    <rPh sb="272" eb="273">
      <t>ト</t>
    </rPh>
    <rPh sb="273" eb="274">
      <t>ク</t>
    </rPh>
    <rPh sb="277" eb="279">
      <t>ネンネン</t>
    </rPh>
    <rPh sb="279" eb="281">
      <t>ゾウカ</t>
    </rPh>
    <rPh sb="316" eb="318">
      <t>コンゴ</t>
    </rPh>
    <rPh sb="351" eb="353">
      <t>オスイ</t>
    </rPh>
    <rPh sb="357" eb="358">
      <t>マカナ</t>
    </rPh>
    <rPh sb="365" eb="367">
      <t>コンゴ</t>
    </rPh>
    <rPh sb="369" eb="371">
      <t>イッソウ</t>
    </rPh>
    <rPh sb="371" eb="374">
      <t>カクシヒョウ</t>
    </rPh>
    <rPh sb="379" eb="381">
      <t>キギョウ</t>
    </rPh>
    <rPh sb="381" eb="382">
      <t>サイ</t>
    </rPh>
    <rPh sb="382" eb="384">
      <t>ザンダカ</t>
    </rPh>
    <rPh sb="384" eb="385">
      <t>タイ</t>
    </rPh>
    <rPh sb="385" eb="387">
      <t>ジギョウキボヒリツカイゼンミトオツトゲスイドウリヨウシャゾウカムトクソクシンヒツヨウ</t>
    </rPh>
    <phoneticPr fontId="4"/>
  </si>
  <si>
    <t>　「②管渠の老朽化率」は，法定耐用年数を超過した管渠が無いため，0％である。
　今後は，老朽化の進行に合わせて点検・調査結果を踏まえ，状態を把握しながら計画的に老朽化対策を実施していく。</t>
    <rPh sb="60" eb="62">
      <t>ケッカ</t>
    </rPh>
    <rPh sb="63" eb="64">
      <t>フ</t>
    </rPh>
    <phoneticPr fontId="4"/>
  </si>
  <si>
    <t>　下水道の更なる普及促進に努めることで，水洗化率を向上させ，汚水処理に充てられる下水道使用料など経常収益を適切に確保するとともに，施設を効率的に維持管理することで汚水処理費用の更なる抑制に努め，経営の健全化・効率化を推進する必要がある。
　また，管渠の更新については，将来的には更新需要が見込まれることから，適切に企業債等を活用し，財政収支の整合を図りながら計画的に取り組む必要がある。</t>
    <rPh sb="1" eb="4">
      <t>ゲスイドウ</t>
    </rPh>
    <rPh sb="5" eb="6">
      <t>サラ</t>
    </rPh>
    <rPh sb="8" eb="10">
      <t>フキュウ</t>
    </rPh>
    <rPh sb="10" eb="12">
      <t>ソクシン</t>
    </rPh>
    <rPh sb="13" eb="1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</si>
</sst>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0.48</c:v>
                </c:pt>
                <c:pt idx="1">
                  <c:v>0</c:v>
                </c:pt>
                <c:pt idx="2" formatCode="#,##0.00;&quot;△&quot;#,##0.00;&quot;-&quot;">
                  <c:v>0.11</c:v>
                </c:pt>
                <c:pt idx="3" formatCode="#,##0.00;&quot;△&quot;#,##0.00;&quot;-&quot;">
                  <c:v>0.01</c:v>
                </c:pt>
                <c:pt idx="4" formatCode="#,##0.00;&quot;△&quot;#,##0.00;&quot;-&quot;">
                  <c:v>0.01</c:v>
                </c:pt>
              </c:numCache>
            </c:numRef>
          </c:val>
          <c:extLst>
            <c:ext xmlns:c16="http://schemas.microsoft.com/office/drawing/2014/chart" uri="{C3380CC4-5D6E-409C-BE32-E72D297353CC}">
              <c16:uniqueId val="{00000000-1BB4-4EB8-860B-B69B17DC38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0.15</c:v>
                </c:pt>
                <c:pt idx="3">
                  <c:v>0.06</c:v>
                </c:pt>
                <c:pt idx="4">
                  <c:v>0.04</c:v>
                </c:pt>
              </c:numCache>
            </c:numRef>
          </c:val>
          <c:smooth val="0"/>
          <c:extLst>
            <c:ext xmlns:c16="http://schemas.microsoft.com/office/drawing/2014/chart" uri="{C3380CC4-5D6E-409C-BE32-E72D297353CC}">
              <c16:uniqueId val="{00000001-1BB4-4EB8-860B-B69B17DC38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2B-4350-867F-6C176802E52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43.18</c:v>
                </c:pt>
                <c:pt idx="2">
                  <c:v>42.38</c:v>
                </c:pt>
                <c:pt idx="3">
                  <c:v>46.17</c:v>
                </c:pt>
                <c:pt idx="4">
                  <c:v>45.68</c:v>
                </c:pt>
              </c:numCache>
            </c:numRef>
          </c:val>
          <c:smooth val="0"/>
          <c:extLst>
            <c:ext xmlns:c16="http://schemas.microsoft.com/office/drawing/2014/chart" uri="{C3380CC4-5D6E-409C-BE32-E72D297353CC}">
              <c16:uniqueId val="{00000001-682B-4350-867F-6C176802E52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69.31</c:v>
                </c:pt>
                <c:pt idx="1">
                  <c:v>75.47</c:v>
                </c:pt>
                <c:pt idx="2">
                  <c:v>77.22</c:v>
                </c:pt>
                <c:pt idx="3">
                  <c:v>79.38</c:v>
                </c:pt>
                <c:pt idx="4">
                  <c:v>80.73</c:v>
                </c:pt>
              </c:numCache>
            </c:numRef>
          </c:val>
          <c:extLst>
            <c:ext xmlns:c16="http://schemas.microsoft.com/office/drawing/2014/chart" uri="{C3380CC4-5D6E-409C-BE32-E72D297353CC}">
              <c16:uniqueId val="{00000000-709D-46B9-9294-5BFB659E53F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86.43</c:v>
                </c:pt>
                <c:pt idx="2">
                  <c:v>87.01</c:v>
                </c:pt>
                <c:pt idx="3">
                  <c:v>87.84</c:v>
                </c:pt>
                <c:pt idx="4">
                  <c:v>87.96</c:v>
                </c:pt>
              </c:numCache>
            </c:numRef>
          </c:val>
          <c:smooth val="0"/>
          <c:extLst>
            <c:ext xmlns:c16="http://schemas.microsoft.com/office/drawing/2014/chart" uri="{C3380CC4-5D6E-409C-BE32-E72D297353CC}">
              <c16:uniqueId val="{00000001-709D-46B9-9294-5BFB659E53F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106.55</c:v>
                </c:pt>
                <c:pt idx="1">
                  <c:v>100.01</c:v>
                </c:pt>
                <c:pt idx="2">
                  <c:v>106.81</c:v>
                </c:pt>
                <c:pt idx="3">
                  <c:v>106.69</c:v>
                </c:pt>
                <c:pt idx="4">
                  <c:v>100.35</c:v>
                </c:pt>
              </c:numCache>
            </c:numRef>
          </c:val>
          <c:extLst>
            <c:ext xmlns:c16="http://schemas.microsoft.com/office/drawing/2014/chart" uri="{C3380CC4-5D6E-409C-BE32-E72D297353CC}">
              <c16:uniqueId val="{00000000-802E-453D-AA36-EF822C7BAC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101.17</c:v>
                </c:pt>
                <c:pt idx="2">
                  <c:v>103.61</c:v>
                </c:pt>
                <c:pt idx="3">
                  <c:v>102.95</c:v>
                </c:pt>
                <c:pt idx="4">
                  <c:v>103.34</c:v>
                </c:pt>
              </c:numCache>
            </c:numRef>
          </c:val>
          <c:smooth val="0"/>
          <c:extLst>
            <c:ext xmlns:c16="http://schemas.microsoft.com/office/drawing/2014/chart" uri="{C3380CC4-5D6E-409C-BE32-E72D297353CC}">
              <c16:uniqueId val="{00000001-802E-453D-AA36-EF822C7BAC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28.32</c:v>
                </c:pt>
                <c:pt idx="1">
                  <c:v>41.77</c:v>
                </c:pt>
                <c:pt idx="2">
                  <c:v>42.07</c:v>
                </c:pt>
                <c:pt idx="3">
                  <c:v>43.37</c:v>
                </c:pt>
                <c:pt idx="4">
                  <c:v>45.13</c:v>
                </c:pt>
              </c:numCache>
            </c:numRef>
          </c:val>
          <c:extLst>
            <c:ext xmlns:c16="http://schemas.microsoft.com/office/drawing/2014/chart" uri="{C3380CC4-5D6E-409C-BE32-E72D297353CC}">
              <c16:uniqueId val="{00000000-953D-497D-ABDD-CF301EB32AE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28.48</c:v>
                </c:pt>
                <c:pt idx="2">
                  <c:v>28.59</c:v>
                </c:pt>
                <c:pt idx="3">
                  <c:v>26.56</c:v>
                </c:pt>
                <c:pt idx="4">
                  <c:v>27.82</c:v>
                </c:pt>
              </c:numCache>
            </c:numRef>
          </c:val>
          <c:smooth val="0"/>
          <c:extLst>
            <c:ext xmlns:c16="http://schemas.microsoft.com/office/drawing/2014/chart" uri="{C3380CC4-5D6E-409C-BE32-E72D297353CC}">
              <c16:uniqueId val="{00000001-953D-497D-ABDD-CF301EB32AE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42-449E-9126-477AEBDFAB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c:v>0</c:v>
                </c:pt>
                <c:pt idx="4">
                  <c:v>0</c:v>
                </c:pt>
              </c:numCache>
            </c:numRef>
          </c:val>
          <c:smooth val="0"/>
          <c:extLst>
            <c:ext xmlns:c16="http://schemas.microsoft.com/office/drawing/2014/chart" uri="{C3380CC4-5D6E-409C-BE32-E72D297353CC}">
              <c16:uniqueId val="{00000001-3D42-449E-9126-477AEBDFAB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FB-4FD6-BED5-2A86B2A731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68.930000000000007</c:v>
                </c:pt>
                <c:pt idx="2">
                  <c:v>80.63</c:v>
                </c:pt>
                <c:pt idx="3">
                  <c:v>27.02</c:v>
                </c:pt>
                <c:pt idx="4">
                  <c:v>29.74</c:v>
                </c:pt>
              </c:numCache>
            </c:numRef>
          </c:val>
          <c:smooth val="0"/>
          <c:extLst>
            <c:ext xmlns:c16="http://schemas.microsoft.com/office/drawing/2014/chart" uri="{C3380CC4-5D6E-409C-BE32-E72D297353CC}">
              <c16:uniqueId val="{00000001-34FB-4FD6-BED5-2A86B2A731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43.51</c:v>
                </c:pt>
                <c:pt idx="1">
                  <c:v>42.61</c:v>
                </c:pt>
                <c:pt idx="2">
                  <c:v>64.569999999999993</c:v>
                </c:pt>
                <c:pt idx="3">
                  <c:v>69.900000000000006</c:v>
                </c:pt>
                <c:pt idx="4">
                  <c:v>36.82</c:v>
                </c:pt>
              </c:numCache>
            </c:numRef>
          </c:val>
          <c:extLst>
            <c:ext xmlns:c16="http://schemas.microsoft.com/office/drawing/2014/chart" uri="{C3380CC4-5D6E-409C-BE32-E72D297353CC}">
              <c16:uniqueId val="{00000000-5DA8-427F-9909-7FD076D5D5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70.42</c:v>
                </c:pt>
                <c:pt idx="2">
                  <c:v>70.92</c:v>
                </c:pt>
                <c:pt idx="3">
                  <c:v>60.67</c:v>
                </c:pt>
                <c:pt idx="4">
                  <c:v>53.44</c:v>
                </c:pt>
              </c:numCache>
            </c:numRef>
          </c:val>
          <c:smooth val="0"/>
          <c:extLst>
            <c:ext xmlns:c16="http://schemas.microsoft.com/office/drawing/2014/chart" uri="{C3380CC4-5D6E-409C-BE32-E72D297353CC}">
              <c16:uniqueId val="{00000001-5DA8-427F-9909-7FD076D5D5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1098.9000000000001</c:v>
                </c:pt>
                <c:pt idx="1">
                  <c:v>1992.8</c:v>
                </c:pt>
                <c:pt idx="2">
                  <c:v>1825.77</c:v>
                </c:pt>
                <c:pt idx="3">
                  <c:v>1707.63</c:v>
                </c:pt>
                <c:pt idx="4">
                  <c:v>1650.21</c:v>
                </c:pt>
              </c:numCache>
            </c:numRef>
          </c:val>
          <c:extLst>
            <c:ext xmlns:c16="http://schemas.microsoft.com/office/drawing/2014/chart" uri="{C3380CC4-5D6E-409C-BE32-E72D297353CC}">
              <c16:uniqueId val="{00000000-B222-4245-A1DE-FCD8807EC8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1467.94</c:v>
                </c:pt>
                <c:pt idx="2">
                  <c:v>1144.94</c:v>
                </c:pt>
                <c:pt idx="3">
                  <c:v>1252.71</c:v>
                </c:pt>
                <c:pt idx="4">
                  <c:v>1267.3900000000001</c:v>
                </c:pt>
              </c:numCache>
            </c:numRef>
          </c:val>
          <c:smooth val="0"/>
          <c:extLst>
            <c:ext xmlns:c16="http://schemas.microsoft.com/office/drawing/2014/chart" uri="{C3380CC4-5D6E-409C-BE32-E72D297353CC}">
              <c16:uniqueId val="{00000001-B222-4245-A1DE-FCD8807EC8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126.99</c:v>
                </c:pt>
                <c:pt idx="1">
                  <c:v>80.8</c:v>
                </c:pt>
                <c:pt idx="2">
                  <c:v>87.46</c:v>
                </c:pt>
                <c:pt idx="3">
                  <c:v>98.34</c:v>
                </c:pt>
                <c:pt idx="4">
                  <c:v>98.27</c:v>
                </c:pt>
              </c:numCache>
            </c:numRef>
          </c:val>
          <c:extLst>
            <c:ext xmlns:c16="http://schemas.microsoft.com/office/drawing/2014/chart" uri="{C3380CC4-5D6E-409C-BE32-E72D297353CC}">
              <c16:uniqueId val="{00000000-149C-47D3-BC4F-1D20EF1196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83.3</c:v>
                </c:pt>
                <c:pt idx="2">
                  <c:v>88.16</c:v>
                </c:pt>
                <c:pt idx="3">
                  <c:v>87.03</c:v>
                </c:pt>
                <c:pt idx="4">
                  <c:v>84.3</c:v>
                </c:pt>
              </c:numCache>
            </c:numRef>
          </c:val>
          <c:smooth val="0"/>
          <c:extLst>
            <c:ext xmlns:c16="http://schemas.microsoft.com/office/drawing/2014/chart" uri="{C3380CC4-5D6E-409C-BE32-E72D297353CC}">
              <c16:uniqueId val="{00000001-149C-47D3-BC4F-1D20EF1196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119.14</c:v>
                </c:pt>
                <c:pt idx="1">
                  <c:v>187.68</c:v>
                </c:pt>
                <c:pt idx="2">
                  <c:v>173.57</c:v>
                </c:pt>
                <c:pt idx="3">
                  <c:v>154.41999999999999</c:v>
                </c:pt>
                <c:pt idx="4">
                  <c:v>153.72</c:v>
                </c:pt>
              </c:numCache>
            </c:numRef>
          </c:val>
          <c:extLst>
            <c:ext xmlns:c16="http://schemas.microsoft.com/office/drawing/2014/chart" uri="{C3380CC4-5D6E-409C-BE32-E72D297353CC}">
              <c16:uniqueId val="{00000000-9FC7-4A82-B485-B0215AA3EC1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184.56</c:v>
                </c:pt>
                <c:pt idx="2">
                  <c:v>173.89</c:v>
                </c:pt>
                <c:pt idx="3">
                  <c:v>177.02</c:v>
                </c:pt>
                <c:pt idx="4">
                  <c:v>185.47</c:v>
                </c:pt>
              </c:numCache>
            </c:numRef>
          </c:val>
          <c:smooth val="0"/>
          <c:extLst>
            <c:ext xmlns:c16="http://schemas.microsoft.com/office/drawing/2014/chart" uri="{C3380CC4-5D6E-409C-BE32-E72D297353CC}">
              <c16:uniqueId val="{00000001-9FC7-4A82-B485-B0215AA3EC1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宇都宮市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自治体職員</v>
      </c>
      <c r="AE8" s="73"/>
      <c r="AF8" s="73"/>
      <c r="AG8" s="73"/>
      <c r="AH8" s="73"/>
      <c r="AI8" s="73"/>
      <c r="AJ8" s="73"/>
      <c r="AK8" s="3"/>
      <c r="AL8" s="69">
        <f>データ!S6</f>
        <v>521754</v>
      </c>
      <c r="AM8" s="69"/>
      <c r="AN8" s="69"/>
      <c r="AO8" s="69"/>
      <c r="AP8" s="69"/>
      <c r="AQ8" s="69"/>
      <c r="AR8" s="69"/>
      <c r="AS8" s="69"/>
      <c r="AT8" s="68">
        <f>データ!T6</f>
        <v>416.85</v>
      </c>
      <c r="AU8" s="68"/>
      <c r="AV8" s="68"/>
      <c r="AW8" s="68"/>
      <c r="AX8" s="68"/>
      <c r="AY8" s="68"/>
      <c r="AZ8" s="68"/>
      <c r="BA8" s="68"/>
      <c r="BB8" s="68">
        <f>データ!U6</f>
        <v>1251.6600000000001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51.7</v>
      </c>
      <c r="J10" s="68"/>
      <c r="K10" s="68"/>
      <c r="L10" s="68"/>
      <c r="M10" s="68"/>
      <c r="N10" s="68"/>
      <c r="O10" s="68"/>
      <c r="P10" s="68">
        <f>データ!P6</f>
        <v>6.25</v>
      </c>
      <c r="Q10" s="68"/>
      <c r="R10" s="68"/>
      <c r="S10" s="68"/>
      <c r="T10" s="68"/>
      <c r="U10" s="68"/>
      <c r="V10" s="68"/>
      <c r="W10" s="68">
        <f>データ!Q6</f>
        <v>64.989999999999995</v>
      </c>
      <c r="X10" s="68"/>
      <c r="Y10" s="68"/>
      <c r="Z10" s="68"/>
      <c r="AA10" s="68"/>
      <c r="AB10" s="68"/>
      <c r="AC10" s="68"/>
      <c r="AD10" s="69">
        <f>データ!R6</f>
        <v>2695</v>
      </c>
      <c r="AE10" s="69"/>
      <c r="AF10" s="69"/>
      <c r="AG10" s="69"/>
      <c r="AH10" s="69"/>
      <c r="AI10" s="69"/>
      <c r="AJ10" s="69"/>
      <c r="AK10" s="2"/>
      <c r="AL10" s="69">
        <f>データ!V6</f>
        <v>32550</v>
      </c>
      <c r="AM10" s="69"/>
      <c r="AN10" s="69"/>
      <c r="AO10" s="69"/>
      <c r="AP10" s="69"/>
      <c r="AQ10" s="69"/>
      <c r="AR10" s="69"/>
      <c r="AS10" s="69"/>
      <c r="AT10" s="68">
        <f>データ!W6</f>
        <v>14.91</v>
      </c>
      <c r="AU10" s="68"/>
      <c r="AV10" s="68"/>
      <c r="AW10" s="68"/>
      <c r="AX10" s="68"/>
      <c r="AY10" s="68"/>
      <c r="AZ10" s="68"/>
      <c r="BA10" s="68"/>
      <c r="BB10" s="68">
        <f>データ!X6</f>
        <v>2183.1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cCwIGWeJXPZhDc8uag80/K+sDEpWDkRBDP+fUbZIgdsx+UULRmHhh2/4dFTqCB/qq15ZlAuSoGLxbLKSmOD/Wg==" saltValue="MdNkrauKSypmK1Q7rR1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92011</v>
      </c>
      <c r="D6" s="33">
        <f t="shared" si="3"/>
        <v>46</v>
      </c>
      <c r="E6" s="33">
        <f t="shared" si="3"/>
        <v>17</v>
      </c>
      <c r="F6" s="33">
        <f t="shared" si="3"/>
        <v>4</v>
      </c>
      <c r="G6" s="33">
        <f t="shared" si="3"/>
        <v>0</v>
      </c>
      <c r="H6" s="33" t="str">
        <f t="shared" si="3"/>
        <v>栃木県　宇都宮市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51.7</v>
      </c>
      <c r="P6" s="34">
        <f t="shared" si="3"/>
        <v>6.25</v>
      </c>
      <c r="Q6" s="34">
        <f t="shared" si="3"/>
        <v>64.989999999999995</v>
      </c>
      <c r="R6" s="34">
        <f t="shared" si="3"/>
        <v>2695</v>
      </c>
      <c r="S6" s="34">
        <f t="shared" si="3"/>
        <v>521754</v>
      </c>
      <c r="T6" s="34">
        <f t="shared" si="3"/>
        <v>416.85</v>
      </c>
      <c r="U6" s="34">
        <f t="shared" si="3"/>
        <v>1251.6600000000001</v>
      </c>
      <c r="V6" s="34">
        <f t="shared" si="3"/>
        <v>32550</v>
      </c>
      <c r="W6" s="34">
        <f t="shared" si="3"/>
        <v>14.91</v>
      </c>
      <c r="X6" s="34">
        <f t="shared" si="3"/>
        <v>2183.1</v>
      </c>
      <c r="Y6" s="35">
        <f>IF(Y7="",NA(),Y7)</f>
        <v>106.55</v>
      </c>
      <c r="Z6" s="35">
        <f t="shared" ref="Z6:AH6" si="4">IF(Z7="",NA(),Z7)</f>
        <v>100.01</v>
      </c>
      <c r="AA6" s="35">
        <f t="shared" si="4"/>
        <v>106.81</v>
      </c>
      <c r="AB6" s="35">
        <f t="shared" si="4"/>
        <v>106.69</v>
      </c>
      <c r="AC6" s="35">
        <f t="shared" si="4"/>
        <v>100.35</v>
      </c>
      <c r="AD6" s="35">
        <f t="shared" si="4"/>
        <v>100.94</v>
      </c>
      <c r="AE6" s="35">
        <f t="shared" si="4"/>
        <v>101.17</v>
      </c>
      <c r="AF6" s="35">
        <f t="shared" si="4"/>
        <v>103.61</v>
      </c>
      <c r="AG6" s="35">
        <f t="shared" si="4"/>
        <v>102.95</v>
      </c>
      <c r="AH6" s="35">
        <f t="shared" si="4"/>
        <v>103.34</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68.930000000000007</v>
      </c>
      <c r="AQ6" s="35">
        <f t="shared" si="5"/>
        <v>80.63</v>
      </c>
      <c r="AR6" s="35">
        <f t="shared" si="5"/>
        <v>27.02</v>
      </c>
      <c r="AS6" s="35">
        <f t="shared" si="5"/>
        <v>29.74</v>
      </c>
      <c r="AT6" s="34" t="str">
        <f>IF(AT7="","",IF(AT7="-","【-】","【"&amp;SUBSTITUTE(TEXT(AT7,"#,##0.00"),"-","△")&amp;"】"))</f>
        <v>【76.63】</v>
      </c>
      <c r="AU6" s="35">
        <f>IF(AU7="",NA(),AU7)</f>
        <v>43.51</v>
      </c>
      <c r="AV6" s="35">
        <f t="shared" ref="AV6:BD6" si="6">IF(AV7="",NA(),AV7)</f>
        <v>42.61</v>
      </c>
      <c r="AW6" s="35">
        <f t="shared" si="6"/>
        <v>64.569999999999993</v>
      </c>
      <c r="AX6" s="35">
        <f t="shared" si="6"/>
        <v>69.900000000000006</v>
      </c>
      <c r="AY6" s="35">
        <f t="shared" si="6"/>
        <v>36.82</v>
      </c>
      <c r="AZ6" s="35">
        <f t="shared" si="6"/>
        <v>49.07</v>
      </c>
      <c r="BA6" s="35">
        <f t="shared" si="6"/>
        <v>70.42</v>
      </c>
      <c r="BB6" s="35">
        <f t="shared" si="6"/>
        <v>70.92</v>
      </c>
      <c r="BC6" s="35">
        <f t="shared" si="6"/>
        <v>60.67</v>
      </c>
      <c r="BD6" s="35">
        <f t="shared" si="6"/>
        <v>53.44</v>
      </c>
      <c r="BE6" s="34" t="str">
        <f>IF(BE7="","",IF(BE7="-","【-】","【"&amp;SUBSTITUTE(TEXT(BE7,"#,##0.00"),"-","△")&amp;"】"))</f>
        <v>【49.61】</v>
      </c>
      <c r="BF6" s="35">
        <f>IF(BF7="",NA(),BF7)</f>
        <v>1098.9000000000001</v>
      </c>
      <c r="BG6" s="35">
        <f t="shared" ref="BG6:BO6" si="7">IF(BG7="",NA(),BG7)</f>
        <v>1992.8</v>
      </c>
      <c r="BH6" s="35">
        <f t="shared" si="7"/>
        <v>1825.77</v>
      </c>
      <c r="BI6" s="35">
        <f t="shared" si="7"/>
        <v>1707.63</v>
      </c>
      <c r="BJ6" s="35">
        <f t="shared" si="7"/>
        <v>1650.21</v>
      </c>
      <c r="BK6" s="35">
        <f t="shared" si="7"/>
        <v>1434.89</v>
      </c>
      <c r="BL6" s="35">
        <f t="shared" si="7"/>
        <v>1467.94</v>
      </c>
      <c r="BM6" s="35">
        <f t="shared" si="7"/>
        <v>1144.94</v>
      </c>
      <c r="BN6" s="35">
        <f t="shared" si="7"/>
        <v>1252.71</v>
      </c>
      <c r="BO6" s="35">
        <f t="shared" si="7"/>
        <v>1267.3900000000001</v>
      </c>
      <c r="BP6" s="34" t="str">
        <f>IF(BP7="","",IF(BP7="-","【-】","【"&amp;SUBSTITUTE(TEXT(BP7,"#,##0.00"),"-","△")&amp;"】"))</f>
        <v>【1,218.70】</v>
      </c>
      <c r="BQ6" s="35">
        <f>IF(BQ7="",NA(),BQ7)</f>
        <v>126.99</v>
      </c>
      <c r="BR6" s="35">
        <f t="shared" ref="BR6:BZ6" si="8">IF(BR7="",NA(),BR7)</f>
        <v>80.8</v>
      </c>
      <c r="BS6" s="35">
        <f t="shared" si="8"/>
        <v>87.46</v>
      </c>
      <c r="BT6" s="35">
        <f t="shared" si="8"/>
        <v>98.34</v>
      </c>
      <c r="BU6" s="35">
        <f t="shared" si="8"/>
        <v>98.27</v>
      </c>
      <c r="BV6" s="35">
        <f t="shared" si="8"/>
        <v>66.22</v>
      </c>
      <c r="BW6" s="35">
        <f t="shared" si="8"/>
        <v>83.3</v>
      </c>
      <c r="BX6" s="35">
        <f t="shared" si="8"/>
        <v>88.16</v>
      </c>
      <c r="BY6" s="35">
        <f t="shared" si="8"/>
        <v>87.03</v>
      </c>
      <c r="BZ6" s="35">
        <f t="shared" si="8"/>
        <v>84.3</v>
      </c>
      <c r="CA6" s="34" t="str">
        <f>IF(CA7="","",IF(CA7="-","【-】","【"&amp;SUBSTITUTE(TEXT(CA7,"#,##0.00"),"-","△")&amp;"】"))</f>
        <v>【74.17】</v>
      </c>
      <c r="CB6" s="35">
        <f>IF(CB7="",NA(),CB7)</f>
        <v>119.14</v>
      </c>
      <c r="CC6" s="35">
        <f t="shared" ref="CC6:CK6" si="9">IF(CC7="",NA(),CC7)</f>
        <v>187.68</v>
      </c>
      <c r="CD6" s="35">
        <f t="shared" si="9"/>
        <v>173.57</v>
      </c>
      <c r="CE6" s="35">
        <f t="shared" si="9"/>
        <v>154.41999999999999</v>
      </c>
      <c r="CF6" s="35">
        <f t="shared" si="9"/>
        <v>153.72</v>
      </c>
      <c r="CG6" s="35">
        <f t="shared" si="9"/>
        <v>246.72</v>
      </c>
      <c r="CH6" s="35">
        <f t="shared" si="9"/>
        <v>184.56</v>
      </c>
      <c r="CI6" s="35">
        <f t="shared" si="9"/>
        <v>173.89</v>
      </c>
      <c r="CJ6" s="35">
        <f t="shared" si="9"/>
        <v>177.02</v>
      </c>
      <c r="CK6" s="35">
        <f t="shared" si="9"/>
        <v>185.47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43.18</v>
      </c>
      <c r="CT6" s="35">
        <f t="shared" si="10"/>
        <v>42.38</v>
      </c>
      <c r="CU6" s="35">
        <f t="shared" si="10"/>
        <v>46.17</v>
      </c>
      <c r="CV6" s="35">
        <f t="shared" si="10"/>
        <v>45.68</v>
      </c>
      <c r="CW6" s="34" t="str">
        <f>IF(CW7="","",IF(CW7="-","【-】","【"&amp;SUBSTITUTE(TEXT(CW7,"#,##0.00"),"-","△")&amp;"】"))</f>
        <v>【42.86】</v>
      </c>
      <c r="CX6" s="35">
        <f>IF(CX7="",NA(),CX7)</f>
        <v>69.31</v>
      </c>
      <c r="CY6" s="35">
        <f t="shared" ref="CY6:DG6" si="11">IF(CY7="",NA(),CY7)</f>
        <v>75.47</v>
      </c>
      <c r="CZ6" s="35">
        <f t="shared" si="11"/>
        <v>77.22</v>
      </c>
      <c r="DA6" s="35">
        <f t="shared" si="11"/>
        <v>79.38</v>
      </c>
      <c r="DB6" s="35">
        <f t="shared" si="11"/>
        <v>80.73</v>
      </c>
      <c r="DC6" s="35">
        <f t="shared" si="11"/>
        <v>82.9</v>
      </c>
      <c r="DD6" s="35">
        <f t="shared" si="11"/>
        <v>86.43</v>
      </c>
      <c r="DE6" s="35">
        <f t="shared" si="11"/>
        <v>87.01</v>
      </c>
      <c r="DF6" s="35">
        <f t="shared" si="11"/>
        <v>87.84</v>
      </c>
      <c r="DG6" s="35">
        <f t="shared" si="11"/>
        <v>87.96</v>
      </c>
      <c r="DH6" s="34" t="str">
        <f>IF(DH7="","",IF(DH7="-","【-】","【"&amp;SUBSTITUTE(TEXT(DH7,"#,##0.00"),"-","△")&amp;"】"))</f>
        <v>【84.20】</v>
      </c>
      <c r="DI6" s="35">
        <f>IF(DI7="",NA(),DI7)</f>
        <v>28.32</v>
      </c>
      <c r="DJ6" s="35">
        <f t="shared" ref="DJ6:DR6" si="12">IF(DJ7="",NA(),DJ7)</f>
        <v>41.77</v>
      </c>
      <c r="DK6" s="35">
        <f t="shared" si="12"/>
        <v>42.07</v>
      </c>
      <c r="DL6" s="35">
        <f t="shared" si="12"/>
        <v>43.37</v>
      </c>
      <c r="DM6" s="35">
        <f t="shared" si="12"/>
        <v>45.13</v>
      </c>
      <c r="DN6" s="35">
        <f t="shared" si="12"/>
        <v>22.79</v>
      </c>
      <c r="DO6" s="35">
        <f t="shared" si="12"/>
        <v>28.48</v>
      </c>
      <c r="DP6" s="35">
        <f t="shared" si="12"/>
        <v>28.59</v>
      </c>
      <c r="DQ6" s="35">
        <f t="shared" si="12"/>
        <v>26.56</v>
      </c>
      <c r="DR6" s="35">
        <f t="shared" si="12"/>
        <v>27.82</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4">
        <f t="shared" si="13"/>
        <v>0</v>
      </c>
      <c r="EC6" s="34">
        <f t="shared" si="13"/>
        <v>0</v>
      </c>
      <c r="ED6" s="34" t="str">
        <f>IF(ED7="","",IF(ED7="-","【-】","【"&amp;SUBSTITUTE(TEXT(ED7,"#,##0.00"),"-","△")&amp;"】"))</f>
        <v>【6.20】</v>
      </c>
      <c r="EE6" s="35">
        <f>IF(EE7="",NA(),EE7)</f>
        <v>0.48</v>
      </c>
      <c r="EF6" s="34">
        <f t="shared" ref="EF6:EN6" si="14">IF(EF7="",NA(),EF7)</f>
        <v>0</v>
      </c>
      <c r="EG6" s="35">
        <f t="shared" si="14"/>
        <v>0.11</v>
      </c>
      <c r="EH6" s="35">
        <f t="shared" si="14"/>
        <v>0.01</v>
      </c>
      <c r="EI6" s="35">
        <f t="shared" si="14"/>
        <v>0.01</v>
      </c>
      <c r="EJ6" s="35">
        <f t="shared" si="14"/>
        <v>7.0000000000000007E-2</v>
      </c>
      <c r="EK6" s="35">
        <f t="shared" si="14"/>
        <v>0.04</v>
      </c>
      <c r="EL6" s="35">
        <f t="shared" si="14"/>
        <v>0.15</v>
      </c>
      <c r="EM6" s="35">
        <f t="shared" si="14"/>
        <v>0.06</v>
      </c>
      <c r="EN6" s="35">
        <f t="shared" si="14"/>
        <v>0.04</v>
      </c>
      <c r="EO6" s="34" t="str">
        <f>IF(EO7="","",IF(EO7="-","【-】","【"&amp;SUBSTITUTE(TEXT(EO7,"#,##0.00"),"-","△")&amp;"】"))</f>
        <v>【0.28】</v>
      </c>
    </row>
    <row r="7" spans="1:148" s="36" customFormat="1" x14ac:dyDescent="0.15">
      <c r="A7" s="28"/>
      <c r="B7" s="37">
        <v>2019</v>
      </c>
      <c r="C7" s="37">
        <v>92011</v>
      </c>
      <c r="D7" s="37">
        <v>46</v>
      </c>
      <c r="E7" s="37">
        <v>17</v>
      </c>
      <c r="F7" s="37">
        <v>4</v>
      </c>
      <c r="G7" s="37">
        <v>0</v>
      </c>
      <c r="H7" s="37" t="s">
        <v>96</v>
      </c>
      <c r="I7" s="37" t="s">
        <v>97</v>
      </c>
      <c r="J7" s="37" t="s">
        <v>98</v>
      </c>
      <c r="K7" s="37" t="s">
        <v>99</v>
      </c>
      <c r="L7" s="37" t="s">
        <v>100</v>
      </c>
      <c r="M7" s="37" t="s">
        <v>101</v>
      </c>
      <c r="N7" s="38" t="s">
        <v>102</v>
      </c>
      <c r="O7" s="38">
        <v>51.7</v>
      </c>
      <c r="P7" s="38">
        <v>6.25</v>
      </c>
      <c r="Q7" s="38">
        <v>64.989999999999995</v>
      </c>
      <c r="R7" s="38">
        <v>2695</v>
      </c>
      <c r="S7" s="38">
        <v>521754</v>
      </c>
      <c r="T7" s="38">
        <v>416.85</v>
      </c>
      <c r="U7" s="38">
        <v>1251.6600000000001</v>
      </c>
      <c r="V7" s="38">
        <v>32550</v>
      </c>
      <c r="W7" s="38">
        <v>14.91</v>
      </c>
      <c r="X7" s="38">
        <v>2183.1</v>
      </c>
      <c r="Y7" s="38">
        <v>106.55</v>
      </c>
      <c r="Z7" s="38">
        <v>100.01</v>
      </c>
      <c r="AA7" s="38">
        <v>106.81</v>
      </c>
      <c r="AB7" s="38">
        <v>106.69</v>
      </c>
      <c r="AC7" s="38">
        <v>100.35</v>
      </c>
      <c r="AD7" s="38">
        <v>100.94</v>
      </c>
      <c r="AE7" s="38">
        <v>101.17</v>
      </c>
      <c r="AF7" s="38">
        <v>103.61</v>
      </c>
      <c r="AG7" s="38">
        <v>102.95</v>
      </c>
      <c r="AH7" s="38">
        <v>103.34</v>
      </c>
      <c r="AI7" s="38">
        <v>102.87</v>
      </c>
      <c r="AJ7" s="38">
        <v>0</v>
      </c>
      <c r="AK7" s="38">
        <v>0</v>
      </c>
      <c r="AL7" s="38">
        <v>0</v>
      </c>
      <c r="AM7" s="38">
        <v>0</v>
      </c>
      <c r="AN7" s="38">
        <v>0</v>
      </c>
      <c r="AO7" s="38">
        <v>101.85</v>
      </c>
      <c r="AP7" s="38">
        <v>68.930000000000007</v>
      </c>
      <c r="AQ7" s="38">
        <v>80.63</v>
      </c>
      <c r="AR7" s="38">
        <v>27.02</v>
      </c>
      <c r="AS7" s="38">
        <v>29.74</v>
      </c>
      <c r="AT7" s="38">
        <v>76.63</v>
      </c>
      <c r="AU7" s="38">
        <v>43.51</v>
      </c>
      <c r="AV7" s="38">
        <v>42.61</v>
      </c>
      <c r="AW7" s="38">
        <v>64.569999999999993</v>
      </c>
      <c r="AX7" s="38">
        <v>69.900000000000006</v>
      </c>
      <c r="AY7" s="38">
        <v>36.82</v>
      </c>
      <c r="AZ7" s="38">
        <v>49.07</v>
      </c>
      <c r="BA7" s="38">
        <v>70.42</v>
      </c>
      <c r="BB7" s="38">
        <v>70.92</v>
      </c>
      <c r="BC7" s="38">
        <v>60.67</v>
      </c>
      <c r="BD7" s="38">
        <v>53.44</v>
      </c>
      <c r="BE7" s="38">
        <v>49.61</v>
      </c>
      <c r="BF7" s="38">
        <v>1098.9000000000001</v>
      </c>
      <c r="BG7" s="38">
        <v>1992.8</v>
      </c>
      <c r="BH7" s="38">
        <v>1825.77</v>
      </c>
      <c r="BI7" s="38">
        <v>1707.63</v>
      </c>
      <c r="BJ7" s="38">
        <v>1650.21</v>
      </c>
      <c r="BK7" s="38">
        <v>1434.89</v>
      </c>
      <c r="BL7" s="38">
        <v>1467.94</v>
      </c>
      <c r="BM7" s="38">
        <v>1144.94</v>
      </c>
      <c r="BN7" s="38">
        <v>1252.71</v>
      </c>
      <c r="BO7" s="38">
        <v>1267.3900000000001</v>
      </c>
      <c r="BP7" s="38">
        <v>1218.7</v>
      </c>
      <c r="BQ7" s="38">
        <v>126.99</v>
      </c>
      <c r="BR7" s="38">
        <v>80.8</v>
      </c>
      <c r="BS7" s="38">
        <v>87.46</v>
      </c>
      <c r="BT7" s="38">
        <v>98.34</v>
      </c>
      <c r="BU7" s="38">
        <v>98.27</v>
      </c>
      <c r="BV7" s="38">
        <v>66.22</v>
      </c>
      <c r="BW7" s="38">
        <v>83.3</v>
      </c>
      <c r="BX7" s="38">
        <v>88.16</v>
      </c>
      <c r="BY7" s="38">
        <v>87.03</v>
      </c>
      <c r="BZ7" s="38">
        <v>84.3</v>
      </c>
      <c r="CA7" s="38">
        <v>74.17</v>
      </c>
      <c r="CB7" s="38">
        <v>119.14</v>
      </c>
      <c r="CC7" s="38">
        <v>187.68</v>
      </c>
      <c r="CD7" s="38">
        <v>173.57</v>
      </c>
      <c r="CE7" s="38">
        <v>154.41999999999999</v>
      </c>
      <c r="CF7" s="38">
        <v>153.72</v>
      </c>
      <c r="CG7" s="38">
        <v>246.72</v>
      </c>
      <c r="CH7" s="38">
        <v>184.56</v>
      </c>
      <c r="CI7" s="38">
        <v>173.89</v>
      </c>
      <c r="CJ7" s="38">
        <v>177.02</v>
      </c>
      <c r="CK7" s="38">
        <v>185.47</v>
      </c>
      <c r="CL7" s="38">
        <v>218.56</v>
      </c>
      <c r="CM7" s="38" t="s">
        <v>102</v>
      </c>
      <c r="CN7" s="38" t="s">
        <v>102</v>
      </c>
      <c r="CO7" s="38" t="s">
        <v>102</v>
      </c>
      <c r="CP7" s="38" t="s">
        <v>102</v>
      </c>
      <c r="CQ7" s="38" t="s">
        <v>102</v>
      </c>
      <c r="CR7" s="38">
        <v>41.35</v>
      </c>
      <c r="CS7" s="38">
        <v>43.18</v>
      </c>
      <c r="CT7" s="38">
        <v>42.38</v>
      </c>
      <c r="CU7" s="38">
        <v>46.17</v>
      </c>
      <c r="CV7" s="38">
        <v>45.68</v>
      </c>
      <c r="CW7" s="38">
        <v>42.86</v>
      </c>
      <c r="CX7" s="38">
        <v>69.31</v>
      </c>
      <c r="CY7" s="38">
        <v>75.47</v>
      </c>
      <c r="CZ7" s="38">
        <v>77.22</v>
      </c>
      <c r="DA7" s="38">
        <v>79.38</v>
      </c>
      <c r="DB7" s="38">
        <v>80.73</v>
      </c>
      <c r="DC7" s="38">
        <v>82.9</v>
      </c>
      <c r="DD7" s="38">
        <v>86.43</v>
      </c>
      <c r="DE7" s="38">
        <v>87.01</v>
      </c>
      <c r="DF7" s="38">
        <v>87.84</v>
      </c>
      <c r="DG7" s="38">
        <v>87.96</v>
      </c>
      <c r="DH7" s="38">
        <v>84.2</v>
      </c>
      <c r="DI7" s="38">
        <v>28.32</v>
      </c>
      <c r="DJ7" s="38">
        <v>41.77</v>
      </c>
      <c r="DK7" s="38">
        <v>42.07</v>
      </c>
      <c r="DL7" s="38">
        <v>43.37</v>
      </c>
      <c r="DM7" s="38">
        <v>45.13</v>
      </c>
      <c r="DN7" s="38">
        <v>22.79</v>
      </c>
      <c r="DO7" s="38">
        <v>28.48</v>
      </c>
      <c r="DP7" s="38">
        <v>28.59</v>
      </c>
      <c r="DQ7" s="38">
        <v>26.56</v>
      </c>
      <c r="DR7" s="38">
        <v>27.82</v>
      </c>
      <c r="DS7" s="38">
        <v>25.37</v>
      </c>
      <c r="DT7" s="38">
        <v>0</v>
      </c>
      <c r="DU7" s="38">
        <v>0</v>
      </c>
      <c r="DV7" s="38">
        <v>0</v>
      </c>
      <c r="DW7" s="38">
        <v>0</v>
      </c>
      <c r="DX7" s="38">
        <v>0</v>
      </c>
      <c r="DY7" s="38">
        <v>0.04</v>
      </c>
      <c r="DZ7" s="38">
        <v>0</v>
      </c>
      <c r="EA7" s="38">
        <v>0</v>
      </c>
      <c r="EB7" s="38">
        <v>0</v>
      </c>
      <c r="EC7" s="38">
        <v>0</v>
      </c>
      <c r="ED7" s="38">
        <v>6.2</v>
      </c>
      <c r="EE7" s="38">
        <v>0.48</v>
      </c>
      <c r="EF7" s="38">
        <v>0</v>
      </c>
      <c r="EG7" s="38">
        <v>0.11</v>
      </c>
      <c r="EH7" s="38">
        <v>0.01</v>
      </c>
      <c r="EI7" s="38">
        <v>0.01</v>
      </c>
      <c r="EJ7" s="38">
        <v>7.0000000000000007E-2</v>
      </c>
      <c r="EK7" s="38">
        <v>0.04</v>
      </c>
      <c r="EL7" s="38">
        <v>0.15</v>
      </c>
      <c r="EM7" s="38">
        <v>0.06</v>
      </c>
      <c r="EN7" s="38">
        <v>0.04</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2021-02-03T02:32:26Z</cp:lastPrinted>
  <dcterms:created xsi:type="dcterms:W3CDTF">2020-12-04T02:32:06Z</dcterms:created>
  <dcterms:modified xsi:type="dcterms:W3CDTF">2021-02-20T02:10:37Z</dcterms:modified>
  <cp:category/>
</cp:coreProperties>
</file>