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L:\05財政担当\R5（2023）\④公営企業\02 公営企業決算統計\16 公営企業に係る経営比較分析表（令和４年度決算）の分析等について\03 市町等→県\01宇都宮市(再送依頼)\02 差し替え\宇都宮市\宇都宮市\宇都宮市上下水道局\"/>
    </mc:Choice>
  </mc:AlternateContent>
  <xr:revisionPtr revIDLastSave="0" documentId="13_ncr:1_{5242382A-B05D-4EF9-A155-46404743F02B}" xr6:coauthVersionLast="47" xr6:coauthVersionMax="47" xr10:uidLastSave="{00000000-0000-0000-0000-000000000000}"/>
  <workbookProtection workbookAlgorithmName="SHA-512" workbookHashValue="+Hzg1hhod5D/gqIiopsOpViBRriDrfE/aYUd/YgZGHn8ttPhdUrydkd/bJwISlZnLcgnPUBxlja6e2T+/2h7ug==" workbookSaltValue="uSIUsuGNA0wumGHPmSknXw==" workbookSpinCount="100000" lockStructure="1"/>
  <bookViews>
    <workbookView xWindow="28680" yWindow="16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H85" i="4"/>
  <c r="G85" i="4"/>
  <c r="BB10" i="4"/>
  <c r="P10" i="4"/>
  <c r="I10" i="4"/>
  <c r="BB8" i="4"/>
  <c r="AT8" i="4"/>
  <c r="W8" i="4"/>
  <c r="B8" i="4"/>
  <c r="B6" i="4"/>
</calcChain>
</file>

<file path=xl/sharedStrings.xml><?xml version="1.0" encoding="utf-8"?>
<sst xmlns="http://schemas.openxmlformats.org/spreadsheetml/2006/main" count="236" uniqueCount="118">
  <si>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</si>
  <si>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</si>
  <si>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</si>
  <si>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</si>
  <si>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</si>
  <si>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</si>
  <si>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</si>
  <si>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</si>
  <si>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</si>
  <si>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</si>
  <si>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</si>
  <si>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</si>
  <si>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</si>
  <si>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</si>
  <si>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</si>
  <si>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</si>
  <si>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</si>
  <si>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</si>
  <si>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</si>
  <si>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</si>
  <si>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</si>
  <si>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</si>
  <si>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</si>
  <si>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</si>
  <si>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</si>
  <si>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</si>
  <si>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</si>
  <si>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</si>
  <si>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</si>
  <si>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</si>
  <si>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</si>
  <si>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</si>
  <si>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</si>
  <si>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</si>
  <si>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</si>
  <si>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</si>
  <si>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</si>
  <si>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</si>
  <si>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</si>
  <si>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</si>
  <si>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</si>
  <si>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</si>
  <si>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</si>
  <si>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</si>
  <si>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</si>
  <si>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</si>
  <si>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</si>
  <si>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</si>
  <si>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</si>
  <si>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</si>
  <si>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</si>
  <si>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</si>
  <si>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</si>
  <si>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</si>
  <si>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</si>
  <si>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</si>
  <si>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</si>
  <si>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</si>
  <si>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</si>
  <si>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</si>
  <si>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</si>
  <si>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</si>
  <si>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</si>
  <si>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</si>
  <si>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</si>
  <si>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</si>
  <si>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</si>
  <si>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</si>
  <si>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</si>
  <si>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</si>
  <si>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</si>
  <si>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</si>
  <si>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</si>
  <si>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</si>
  <si>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</si>
  <si>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</si>
  <si>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</si>
  <si>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</si>
  <si>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</si>
  <si>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</si>
  <si>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</si>
  <si>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</si>
  <si>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</si>
  <si>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</si>
  <si>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</si>
  <si>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</si>
  <si>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</si>
  <si>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</si>
  <si>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</si>
  <si>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</si>
  <si>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</si>
  <si>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</si>
  <si>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</si>
  <si>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</si>
  <si>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</si>
  <si>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</si>
  <si>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宇都宮市</t>
  </si>
  <si>
    <t>法適用</t>
  </si>
  <si>
    <t>下水道事業</t>
  </si>
  <si>
    <t>特定環境保全公共下水道</t>
  </si>
  <si>
    <t>D1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</si>
  <si>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</si>
  <si>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</si>
  <si>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</si>
  <si>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</si>
  <si>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</si>
  <si>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</si>
  <si>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</si>
  <si>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</si>
  <si>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</si>
  <si>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</si>
  <si>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</si>
  <si>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</si>
  <si>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</si>
  <si>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</si>
  <si>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類似都市に比べ効率的な経営が図られているが，老朽化が進行しており，今後，点検・調査結果を踏まえ，着実かつ計画的に更新工事などを進めるとともに，特定環境保全公共下水道事業を円滑に進めていくためには，資金需要などに対応できる経営基盤を確立していく必要がある。
　そのため，ＤＸの推進や施設の効率的な維持管理など，汚水・雨水の処理費用の更なる抑制に取り組むとともに，経常収益の適切な確保に努めることで，経営の健全化・効率化を図っていく。</t>
    <rPh sb="72" eb="74">
      <t>トクテイ</t>
    </rPh>
    <rPh sb="74" eb="76">
      <t>カンキョウ</t>
    </rPh>
    <rPh sb="76" eb="78">
      <t>ホゼン</t>
    </rPh>
    <rPh sb="78" eb="80">
      <t>コウキョウ</t>
    </rPh>
    <rPh sb="80" eb="83">
      <t>ゲスイドウ</t>
    </rPh>
    <phoneticPr fontId="4"/>
  </si>
  <si>
    <t xml:space="preserve"> 「①有形固定資産減価償却率」は，老朽化の進行により，上昇傾向にある。
 「②管渠老朽化率」は，耐用年数を迎えた管渠はなく，0％となっている。
 「③管渠改善率」については，他事業に伴う管渠移設工事のあった平成30年度，令和元年度以外は，0％となっている。
　類似団体と比較すると，「①有形固定資産減価償却率」において，類似団体より高くなっており，主に施設において，老朽化が進行している。</t>
    <rPh sb="166" eb="167">
      <t>タカ</t>
    </rPh>
    <phoneticPr fontId="4"/>
  </si>
  <si>
    <t xml:space="preserve"> 「①経常収支比率」は， 概ね100％を上回っており，処理に係る費用を経常的な収益で賄えている状況にある。
 「③流動比率」は，翌年度当初の支払に備えるため，主に現金預金が増加し前年度比で増加したが，引き続き100%を下回っている状況にある。
 「④企業債残高対事業規模比率」は，企業債の計画的な抑制を図ってきたことにより，減少傾向にある。
 「⑤経費回収率」は，100％を下回って推移しているものの，令和4年度は，有収水量の増加に伴う「⑥汚水処理原価」の減少により，前年度比で増加した。
 「⑧水洗化率」ほぼ横ばいで推移している。
　類似団体と比較すると，管渠の整備を実施していることから「④企業債残高対事業規模比率」は類似団体より高くなっているものの，「①経常収支比率」は，100％を上回っており，また「⑤経費回収率」についても類似団体より高く推移していることから，一定程度，健全な経営状態にある。</t>
    <rPh sb="239" eb="241">
      <t>ゾウカ</t>
    </rPh>
    <rPh sb="372" eb="373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</si>
</sst>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1-48DE-99DC-1EC8E693A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0.06</c:v>
                </c:pt>
                <c:pt idx="3">
                  <c:v>0.27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1-48DE-99DC-1EC8E693A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4-4FA5-BF3C-ADA07BA5A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46.17</c:v>
                </c:pt>
                <c:pt idx="1">
                  <c:v>45.68</c:v>
                </c:pt>
                <c:pt idx="2">
                  <c:v>45.87</c:v>
                </c:pt>
                <c:pt idx="3">
                  <c:v>44.24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4-4FA5-BF3C-ADA07BA5A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82.55</c:v>
                </c:pt>
                <c:pt idx="1">
                  <c:v>80.73</c:v>
                </c:pt>
                <c:pt idx="2">
                  <c:v>81.83</c:v>
                </c:pt>
                <c:pt idx="3">
                  <c:v>81.849999999999994</c:v>
                </c:pt>
                <c:pt idx="4">
                  <c:v>81.16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E-4882-B87F-3D0F38A26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87.84</c:v>
                </c:pt>
                <c:pt idx="1">
                  <c:v>87.96</c:v>
                </c:pt>
                <c:pt idx="2">
                  <c:v>87.65</c:v>
                </c:pt>
                <c:pt idx="3">
                  <c:v>88.15</c:v>
                </c:pt>
                <c:pt idx="4">
                  <c:v>88.37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E-4882-B87F-3D0F38A26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106.69</c:v>
                </c:pt>
                <c:pt idx="1">
                  <c:v>100.35</c:v>
                </c:pt>
                <c:pt idx="2">
                  <c:v>100.32</c:v>
                </c:pt>
                <c:pt idx="3">
                  <c:v>97.52</c:v>
                </c:pt>
                <c:pt idx="4">
                  <c:v>102.02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5-46B2-97A3-4E42A7548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102.95</c:v>
                </c:pt>
                <c:pt idx="1">
                  <c:v>103.34</c:v>
                </c:pt>
                <c:pt idx="2">
                  <c:v>102.7</c:v>
                </c:pt>
                <c:pt idx="3">
                  <c:v>104.11</c:v>
                </c:pt>
                <c:pt idx="4">
                  <c:v>101.98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5-46B2-97A3-4E42A7548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43.37</c:v>
                </c:pt>
                <c:pt idx="1">
                  <c:v>45.13</c:v>
                </c:pt>
                <c:pt idx="2">
                  <c:v>46.47</c:v>
                </c:pt>
                <c:pt idx="3">
                  <c:v>47.56</c:v>
                </c:pt>
                <c:pt idx="4">
                  <c:v>48.86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C-4BF5-B9BB-46C78747F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26.56</c:v>
                </c:pt>
                <c:pt idx="1">
                  <c:v>27.82</c:v>
                </c:pt>
                <c:pt idx="2">
                  <c:v>29.24</c:v>
                </c:pt>
                <c:pt idx="3">
                  <c:v>31.73</c:v>
                </c:pt>
                <c:pt idx="4">
                  <c:v>32.57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C-4BF5-B9BB-46C78747F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F3-40F3-92FF-62385FFAD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F3-40F3-92FF-62385FFAD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9-4621-850C-E05B16E34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27.02</c:v>
                </c:pt>
                <c:pt idx="1">
                  <c:v>29.74</c:v>
                </c:pt>
                <c:pt idx="2">
                  <c:v>48.2</c:v>
                </c:pt>
                <c:pt idx="3">
                  <c:v>46.91</c:v>
                </c:pt>
                <c:pt idx="4">
                  <c:v>52.27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99-4621-850C-E05B16E34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69.900000000000006</c:v>
                </c:pt>
                <c:pt idx="1">
                  <c:v>36.82</c:v>
                </c:pt>
                <c:pt idx="2">
                  <c:v>25.25</c:v>
                </c:pt>
                <c:pt idx="3">
                  <c:v>18.899999999999999</c:v>
                </c:pt>
                <c:pt idx="4">
                  <c:v>37.979999999999997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4-4086-8875-F09A4F664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60.67</c:v>
                </c:pt>
                <c:pt idx="1">
                  <c:v>53.44</c:v>
                </c:pt>
                <c:pt idx="2">
                  <c:v>46.85</c:v>
                </c:pt>
                <c:pt idx="3">
                  <c:v>44.35</c:v>
                </c:pt>
                <c:pt idx="4">
                  <c:v>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4-4086-8875-F09A4F664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1707.63</c:v>
                </c:pt>
                <c:pt idx="1">
                  <c:v>1650.21</c:v>
                </c:pt>
                <c:pt idx="2">
                  <c:v>1866.54</c:v>
                </c:pt>
                <c:pt idx="3">
                  <c:v>1630.88</c:v>
                </c:pt>
                <c:pt idx="4">
                  <c:v>1470.36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D-432E-BA4B-FE6F01E36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1252.71</c:v>
                </c:pt>
                <c:pt idx="1">
                  <c:v>1267.3900000000001</c:v>
                </c:pt>
                <c:pt idx="2">
                  <c:v>1268.6300000000001</c:v>
                </c:pt>
                <c:pt idx="3">
                  <c:v>1283.69</c:v>
                </c:pt>
                <c:pt idx="4">
                  <c:v>1160.22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DD-432E-BA4B-FE6F01E36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98.34</c:v>
                </c:pt>
                <c:pt idx="1">
                  <c:v>98.27</c:v>
                </c:pt>
                <c:pt idx="2">
                  <c:v>98.02</c:v>
                </c:pt>
                <c:pt idx="3">
                  <c:v>77.489999999999995</c:v>
                </c:pt>
                <c:pt idx="4">
                  <c:v>85.18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8-4388-8BA0-78266EF98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87.03</c:v>
                </c:pt>
                <c:pt idx="1">
                  <c:v>84.3</c:v>
                </c:pt>
                <c:pt idx="2">
                  <c:v>82.88</c:v>
                </c:pt>
                <c:pt idx="3">
                  <c:v>82.53</c:v>
                </c:pt>
                <c:pt idx="4">
                  <c:v>81.81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88-4388-8BA0-78266EF98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154.41999999999999</c:v>
                </c:pt>
                <c:pt idx="1">
                  <c:v>153.72</c:v>
                </c:pt>
                <c:pt idx="2">
                  <c:v>151.43</c:v>
                </c:pt>
                <c:pt idx="3">
                  <c:v>190.75</c:v>
                </c:pt>
                <c:pt idx="4">
                  <c:v>175.45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C-4B96-91DF-4222490D2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177.02</c:v>
                </c:pt>
                <c:pt idx="1">
                  <c:v>185.47</c:v>
                </c:pt>
                <c:pt idx="2">
                  <c:v>187.76</c:v>
                </c:pt>
                <c:pt idx="3">
                  <c:v>190.48</c:v>
                </c:pt>
                <c:pt idx="4">
                  <c:v>193.59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6C-4B96-91DF-4222490D2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栃木県　宇都宮市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D1</v>
      </c>
      <c r="X8" s="65"/>
      <c r="Y8" s="65"/>
      <c r="Z8" s="65"/>
      <c r="AA8" s="65"/>
      <c r="AB8" s="65"/>
      <c r="AC8" s="65"/>
      <c r="AD8" s="66" t="str">
        <f>データ!$M$6</f>
        <v>自治体職員</v>
      </c>
      <c r="AE8" s="66"/>
      <c r="AF8" s="66"/>
      <c r="AG8" s="66"/>
      <c r="AH8" s="66"/>
      <c r="AI8" s="66"/>
      <c r="AJ8" s="66"/>
      <c r="AK8" s="3"/>
      <c r="AL8" s="45">
        <f>データ!S6</f>
        <v>517497</v>
      </c>
      <c r="AM8" s="45"/>
      <c r="AN8" s="45"/>
      <c r="AO8" s="45"/>
      <c r="AP8" s="45"/>
      <c r="AQ8" s="45"/>
      <c r="AR8" s="45"/>
      <c r="AS8" s="45"/>
      <c r="AT8" s="46">
        <f>データ!T6</f>
        <v>416.85</v>
      </c>
      <c r="AU8" s="46"/>
      <c r="AV8" s="46"/>
      <c r="AW8" s="46"/>
      <c r="AX8" s="46"/>
      <c r="AY8" s="46"/>
      <c r="AZ8" s="46"/>
      <c r="BA8" s="46"/>
      <c r="BB8" s="46">
        <f>データ!U6</f>
        <v>1241.45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56.42</v>
      </c>
      <c r="J10" s="46"/>
      <c r="K10" s="46"/>
      <c r="L10" s="46"/>
      <c r="M10" s="46"/>
      <c r="N10" s="46"/>
      <c r="O10" s="46"/>
      <c r="P10" s="46">
        <f>データ!P6</f>
        <v>6.53</v>
      </c>
      <c r="Q10" s="46"/>
      <c r="R10" s="46"/>
      <c r="S10" s="46"/>
      <c r="T10" s="46"/>
      <c r="U10" s="46"/>
      <c r="V10" s="46"/>
      <c r="W10" s="46">
        <f>データ!Q6</f>
        <v>64.849999999999994</v>
      </c>
      <c r="X10" s="46"/>
      <c r="Y10" s="46"/>
      <c r="Z10" s="46"/>
      <c r="AA10" s="46"/>
      <c r="AB10" s="46"/>
      <c r="AC10" s="46"/>
      <c r="AD10" s="45">
        <f>データ!R6</f>
        <v>2695</v>
      </c>
      <c r="AE10" s="45"/>
      <c r="AF10" s="45"/>
      <c r="AG10" s="45"/>
      <c r="AH10" s="45"/>
      <c r="AI10" s="45"/>
      <c r="AJ10" s="45"/>
      <c r="AK10" s="2"/>
      <c r="AL10" s="45">
        <f>データ!V6</f>
        <v>33673</v>
      </c>
      <c r="AM10" s="45"/>
      <c r="AN10" s="45"/>
      <c r="AO10" s="45"/>
      <c r="AP10" s="45"/>
      <c r="AQ10" s="45"/>
      <c r="AR10" s="45"/>
      <c r="AS10" s="45"/>
      <c r="AT10" s="46">
        <f>データ!W6</f>
        <v>15.12</v>
      </c>
      <c r="AU10" s="46"/>
      <c r="AV10" s="46"/>
      <c r="AW10" s="46"/>
      <c r="AX10" s="46"/>
      <c r="AY10" s="46"/>
      <c r="AZ10" s="46"/>
      <c r="BA10" s="46"/>
      <c r="BB10" s="46">
        <f>データ!X6</f>
        <v>2227.0500000000002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Q6mPiiXmQvHLeqR5N7vlYWTzmTKnJSJ6uRdMIcWqyrQBV1ty9COYPr8vch/W7PY95xEw7NAb8ko+snOufS3n8A==" saltValue="TBfktHC1j26BxGKc2KUBn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92011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栃木県　宇都宮市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自治体職員</v>
      </c>
      <c r="N6" s="20" t="str">
        <f t="shared" si="3"/>
        <v>-</v>
      </c>
      <c r="O6" s="20">
        <f t="shared" si="3"/>
        <v>56.42</v>
      </c>
      <c r="P6" s="20">
        <f t="shared" si="3"/>
        <v>6.53</v>
      </c>
      <c r="Q6" s="20">
        <f t="shared" si="3"/>
        <v>64.849999999999994</v>
      </c>
      <c r="R6" s="20">
        <f t="shared" si="3"/>
        <v>2695</v>
      </c>
      <c r="S6" s="20">
        <f t="shared" si="3"/>
        <v>517497</v>
      </c>
      <c r="T6" s="20">
        <f t="shared" si="3"/>
        <v>416.85</v>
      </c>
      <c r="U6" s="20">
        <f t="shared" si="3"/>
        <v>1241.45</v>
      </c>
      <c r="V6" s="20">
        <f t="shared" si="3"/>
        <v>33673</v>
      </c>
      <c r="W6" s="20">
        <f t="shared" si="3"/>
        <v>15.12</v>
      </c>
      <c r="X6" s="20">
        <f t="shared" si="3"/>
        <v>2227.0500000000002</v>
      </c>
      <c r="Y6" s="21">
        <f>IF(Y7="",NA(),Y7)</f>
        <v>106.69</v>
      </c>
      <c r="Z6" s="21">
        <f t="shared" ref="Z6:AH6" si="4">IF(Z7="",NA(),Z7)</f>
        <v>100.35</v>
      </c>
      <c r="AA6" s="21">
        <f t="shared" si="4"/>
        <v>100.32</v>
      </c>
      <c r="AB6" s="21">
        <f t="shared" si="4"/>
        <v>97.52</v>
      </c>
      <c r="AC6" s="21">
        <f t="shared" si="4"/>
        <v>102.02</v>
      </c>
      <c r="AD6" s="21">
        <f t="shared" si="4"/>
        <v>102.95</v>
      </c>
      <c r="AE6" s="21">
        <f t="shared" si="4"/>
        <v>103.34</v>
      </c>
      <c r="AF6" s="21">
        <f t="shared" si="4"/>
        <v>102.7</v>
      </c>
      <c r="AG6" s="21">
        <f t="shared" si="4"/>
        <v>104.11</v>
      </c>
      <c r="AH6" s="21">
        <f t="shared" si="4"/>
        <v>101.98</v>
      </c>
      <c r="AI6" s="20" t="str">
        <f>IF(AI7="","",IF(AI7="-","【-】","【"&amp;SUBSTITUTE(TEXT(AI7,"#,##0.00"),"-","△")&amp;"】"))</f>
        <v>【104.54】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27.02</v>
      </c>
      <c r="AP6" s="21">
        <f t="shared" si="5"/>
        <v>29.74</v>
      </c>
      <c r="AQ6" s="21">
        <f t="shared" si="5"/>
        <v>48.2</v>
      </c>
      <c r="AR6" s="21">
        <f t="shared" si="5"/>
        <v>46.91</v>
      </c>
      <c r="AS6" s="21">
        <f t="shared" si="5"/>
        <v>52.27</v>
      </c>
      <c r="AT6" s="20" t="str">
        <f>IF(AT7="","",IF(AT7="-","【-】","【"&amp;SUBSTITUTE(TEXT(AT7,"#,##0.00"),"-","△")&amp;"】"))</f>
        <v>【65.93】</v>
      </c>
      <c r="AU6" s="21">
        <f>IF(AU7="",NA(),AU7)</f>
        <v>69.900000000000006</v>
      </c>
      <c r="AV6" s="21">
        <f t="shared" ref="AV6:BD6" si="6">IF(AV7="",NA(),AV7)</f>
        <v>36.82</v>
      </c>
      <c r="AW6" s="21">
        <f t="shared" si="6"/>
        <v>25.25</v>
      </c>
      <c r="AX6" s="21">
        <f t="shared" si="6"/>
        <v>18.899999999999999</v>
      </c>
      <c r="AY6" s="21">
        <f t="shared" si="6"/>
        <v>37.979999999999997</v>
      </c>
      <c r="AZ6" s="21">
        <f t="shared" si="6"/>
        <v>60.67</v>
      </c>
      <c r="BA6" s="21">
        <f t="shared" si="6"/>
        <v>53.44</v>
      </c>
      <c r="BB6" s="21">
        <f t="shared" si="6"/>
        <v>46.85</v>
      </c>
      <c r="BC6" s="21">
        <f t="shared" si="6"/>
        <v>44.35</v>
      </c>
      <c r="BD6" s="21">
        <f t="shared" si="6"/>
        <v>41.51</v>
      </c>
      <c r="BE6" s="20" t="str">
        <f>IF(BE7="","",IF(BE7="-","【-】","【"&amp;SUBSTITUTE(TEXT(BE7,"#,##0.00"),"-","△")&amp;"】"))</f>
        <v>【44.25】</v>
      </c>
      <c r="BF6" s="21">
        <f>IF(BF7="",NA(),BF7)</f>
        <v>1707.63</v>
      </c>
      <c r="BG6" s="21">
        <f t="shared" ref="BG6:BO6" si="7">IF(BG7="",NA(),BG7)</f>
        <v>1650.21</v>
      </c>
      <c r="BH6" s="21">
        <f t="shared" si="7"/>
        <v>1866.54</v>
      </c>
      <c r="BI6" s="21">
        <f t="shared" si="7"/>
        <v>1630.88</v>
      </c>
      <c r="BJ6" s="21">
        <f t="shared" si="7"/>
        <v>1470.36</v>
      </c>
      <c r="BK6" s="21">
        <f t="shared" si="7"/>
        <v>1252.71</v>
      </c>
      <c r="BL6" s="21">
        <f t="shared" si="7"/>
        <v>1267.3900000000001</v>
      </c>
      <c r="BM6" s="21">
        <f t="shared" si="7"/>
        <v>1268.6300000000001</v>
      </c>
      <c r="BN6" s="21">
        <f t="shared" si="7"/>
        <v>1283.69</v>
      </c>
      <c r="BO6" s="21">
        <f t="shared" si="7"/>
        <v>1160.22</v>
      </c>
      <c r="BP6" s="20" t="str">
        <f>IF(BP7="","",IF(BP7="-","【-】","【"&amp;SUBSTITUTE(TEXT(BP7,"#,##0.00"),"-","△")&amp;"】"))</f>
        <v>【1,182.11】</v>
      </c>
      <c r="BQ6" s="21">
        <f>IF(BQ7="",NA(),BQ7)</f>
        <v>98.34</v>
      </c>
      <c r="BR6" s="21">
        <f t="shared" ref="BR6:BZ6" si="8">IF(BR7="",NA(),BR7)</f>
        <v>98.27</v>
      </c>
      <c r="BS6" s="21">
        <f t="shared" si="8"/>
        <v>98.02</v>
      </c>
      <c r="BT6" s="21">
        <f t="shared" si="8"/>
        <v>77.489999999999995</v>
      </c>
      <c r="BU6" s="21">
        <f t="shared" si="8"/>
        <v>85.18</v>
      </c>
      <c r="BV6" s="21">
        <f t="shared" si="8"/>
        <v>87.03</v>
      </c>
      <c r="BW6" s="21">
        <f t="shared" si="8"/>
        <v>84.3</v>
      </c>
      <c r="BX6" s="21">
        <f t="shared" si="8"/>
        <v>82.88</v>
      </c>
      <c r="BY6" s="21">
        <f t="shared" si="8"/>
        <v>82.53</v>
      </c>
      <c r="BZ6" s="21">
        <f t="shared" si="8"/>
        <v>81.81</v>
      </c>
      <c r="CA6" s="20" t="str">
        <f>IF(CA7="","",IF(CA7="-","【-】","【"&amp;SUBSTITUTE(TEXT(CA7,"#,##0.00"),"-","△")&amp;"】"))</f>
        <v>【73.78】</v>
      </c>
      <c r="CB6" s="21">
        <f>IF(CB7="",NA(),CB7)</f>
        <v>154.41999999999999</v>
      </c>
      <c r="CC6" s="21">
        <f t="shared" ref="CC6:CK6" si="9">IF(CC7="",NA(),CC7)</f>
        <v>153.72</v>
      </c>
      <c r="CD6" s="21">
        <f t="shared" si="9"/>
        <v>151.43</v>
      </c>
      <c r="CE6" s="21">
        <f t="shared" si="9"/>
        <v>190.75</v>
      </c>
      <c r="CF6" s="21">
        <f t="shared" si="9"/>
        <v>175.45</v>
      </c>
      <c r="CG6" s="21">
        <f t="shared" si="9"/>
        <v>177.02</v>
      </c>
      <c r="CH6" s="21">
        <f t="shared" si="9"/>
        <v>185.47</v>
      </c>
      <c r="CI6" s="21">
        <f t="shared" si="9"/>
        <v>187.76</v>
      </c>
      <c r="CJ6" s="21">
        <f t="shared" si="9"/>
        <v>190.48</v>
      </c>
      <c r="CK6" s="21">
        <f t="shared" si="9"/>
        <v>193.59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46.17</v>
      </c>
      <c r="CS6" s="21">
        <f t="shared" si="10"/>
        <v>45.68</v>
      </c>
      <c r="CT6" s="21">
        <f t="shared" si="10"/>
        <v>45.87</v>
      </c>
      <c r="CU6" s="21">
        <f t="shared" si="10"/>
        <v>44.24</v>
      </c>
      <c r="CV6" s="21">
        <f t="shared" si="10"/>
        <v>45.3</v>
      </c>
      <c r="CW6" s="20" t="str">
        <f>IF(CW7="","",IF(CW7="-","【-】","【"&amp;SUBSTITUTE(TEXT(CW7,"#,##0.00"),"-","△")&amp;"】"))</f>
        <v>【42.22】</v>
      </c>
      <c r="CX6" s="21">
        <f>IF(CX7="",NA(),CX7)</f>
        <v>82.55</v>
      </c>
      <c r="CY6" s="21">
        <f t="shared" ref="CY6:DG6" si="11">IF(CY7="",NA(),CY7)</f>
        <v>80.73</v>
      </c>
      <c r="CZ6" s="21">
        <f t="shared" si="11"/>
        <v>81.83</v>
      </c>
      <c r="DA6" s="21">
        <f t="shared" si="11"/>
        <v>81.849999999999994</v>
      </c>
      <c r="DB6" s="21">
        <f t="shared" si="11"/>
        <v>81.16</v>
      </c>
      <c r="DC6" s="21">
        <f t="shared" si="11"/>
        <v>87.84</v>
      </c>
      <c r="DD6" s="21">
        <f t="shared" si="11"/>
        <v>87.96</v>
      </c>
      <c r="DE6" s="21">
        <f t="shared" si="11"/>
        <v>87.65</v>
      </c>
      <c r="DF6" s="21">
        <f t="shared" si="11"/>
        <v>88.15</v>
      </c>
      <c r="DG6" s="21">
        <f t="shared" si="11"/>
        <v>88.37</v>
      </c>
      <c r="DH6" s="20" t="str">
        <f>IF(DH7="","",IF(DH7="-","【-】","【"&amp;SUBSTITUTE(TEXT(DH7,"#,##0.00"),"-","△")&amp;"】"))</f>
        <v>【85.67】</v>
      </c>
      <c r="DI6" s="21">
        <f>IF(DI7="",NA(),DI7)</f>
        <v>43.37</v>
      </c>
      <c r="DJ6" s="21">
        <f t="shared" ref="DJ6:DR6" si="12">IF(DJ7="",NA(),DJ7)</f>
        <v>45.13</v>
      </c>
      <c r="DK6" s="21">
        <f t="shared" si="12"/>
        <v>46.47</v>
      </c>
      <c r="DL6" s="21">
        <f t="shared" si="12"/>
        <v>47.56</v>
      </c>
      <c r="DM6" s="21">
        <f t="shared" si="12"/>
        <v>48.86</v>
      </c>
      <c r="DN6" s="21">
        <f t="shared" si="12"/>
        <v>26.56</v>
      </c>
      <c r="DO6" s="21">
        <f t="shared" si="12"/>
        <v>27.82</v>
      </c>
      <c r="DP6" s="21">
        <f t="shared" si="12"/>
        <v>29.24</v>
      </c>
      <c r="DQ6" s="21">
        <f t="shared" si="12"/>
        <v>31.73</v>
      </c>
      <c r="DR6" s="21">
        <f t="shared" si="12"/>
        <v>32.57</v>
      </c>
      <c r="DS6" s="20" t="str">
        <f>IF(DS7="","",IF(DS7="-","【-】","【"&amp;SUBSTITUTE(TEXT(DS7,"#,##0.00"),"-","△")&amp;"】"))</f>
        <v>【28.00】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1">
        <f t="shared" si="13"/>
        <v>0.04</v>
      </c>
      <c r="ED6" s="20" t="str">
        <f>IF(ED7="","",IF(ED7="-","【-】","【"&amp;SUBSTITUTE(TEXT(ED7,"#,##0.00"),"-","△")&amp;"】"))</f>
        <v>【0.03】</v>
      </c>
      <c r="EE6" s="21">
        <f>IF(EE7="",NA(),EE7)</f>
        <v>0.01</v>
      </c>
      <c r="EF6" s="21">
        <f t="shared" ref="EF6:EN6" si="14">IF(EF7="",NA(),EF7)</f>
        <v>0.01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0.06</v>
      </c>
      <c r="EK6" s="21">
        <f t="shared" si="14"/>
        <v>0.04</v>
      </c>
      <c r="EL6" s="21">
        <f t="shared" si="14"/>
        <v>0.06</v>
      </c>
      <c r="EM6" s="21">
        <f t="shared" si="14"/>
        <v>0.27</v>
      </c>
      <c r="EN6" s="21">
        <f t="shared" si="14"/>
        <v>0.22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2">
      <c r="A7" s="14"/>
      <c r="B7" s="23">
        <v>2022</v>
      </c>
      <c r="C7" s="23">
        <v>92011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56.42</v>
      </c>
      <c r="P7" s="24">
        <v>6.53</v>
      </c>
      <c r="Q7" s="24">
        <v>64.849999999999994</v>
      </c>
      <c r="R7" s="24">
        <v>2695</v>
      </c>
      <c r="S7" s="24">
        <v>517497</v>
      </c>
      <c r="T7" s="24">
        <v>416.85</v>
      </c>
      <c r="U7" s="24">
        <v>1241.45</v>
      </c>
      <c r="V7" s="24">
        <v>33673</v>
      </c>
      <c r="W7" s="24">
        <v>15.12</v>
      </c>
      <c r="X7" s="24">
        <v>2227.0500000000002</v>
      </c>
      <c r="Y7" s="24">
        <v>106.69</v>
      </c>
      <c r="Z7" s="24">
        <v>100.35</v>
      </c>
      <c r="AA7" s="24">
        <v>100.32</v>
      </c>
      <c r="AB7" s="24">
        <v>97.52</v>
      </c>
      <c r="AC7" s="24">
        <v>102.02</v>
      </c>
      <c r="AD7" s="24">
        <v>102.95</v>
      </c>
      <c r="AE7" s="24">
        <v>103.34</v>
      </c>
      <c r="AF7" s="24">
        <v>102.7</v>
      </c>
      <c r="AG7" s="24">
        <v>104.11</v>
      </c>
      <c r="AH7" s="24">
        <v>101.98</v>
      </c>
      <c r="AI7" s="24">
        <v>104.54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27.02</v>
      </c>
      <c r="AP7" s="24">
        <v>29.74</v>
      </c>
      <c r="AQ7" s="24">
        <v>48.2</v>
      </c>
      <c r="AR7" s="24">
        <v>46.91</v>
      </c>
      <c r="AS7" s="24">
        <v>52.27</v>
      </c>
      <c r="AT7" s="24">
        <v>65.930000000000007</v>
      </c>
      <c r="AU7" s="24">
        <v>69.900000000000006</v>
      </c>
      <c r="AV7" s="24">
        <v>36.82</v>
      </c>
      <c r="AW7" s="24">
        <v>25.25</v>
      </c>
      <c r="AX7" s="24">
        <v>18.899999999999999</v>
      </c>
      <c r="AY7" s="24">
        <v>37.979999999999997</v>
      </c>
      <c r="AZ7" s="24">
        <v>60.67</v>
      </c>
      <c r="BA7" s="24">
        <v>53.44</v>
      </c>
      <c r="BB7" s="24">
        <v>46.85</v>
      </c>
      <c r="BC7" s="24">
        <v>44.35</v>
      </c>
      <c r="BD7" s="24">
        <v>41.51</v>
      </c>
      <c r="BE7" s="24">
        <v>44.25</v>
      </c>
      <c r="BF7" s="24">
        <v>1707.63</v>
      </c>
      <c r="BG7" s="24">
        <v>1650.21</v>
      </c>
      <c r="BH7" s="24">
        <v>1866.54</v>
      </c>
      <c r="BI7" s="24">
        <v>1630.88</v>
      </c>
      <c r="BJ7" s="24">
        <v>1470.36</v>
      </c>
      <c r="BK7" s="24">
        <v>1252.71</v>
      </c>
      <c r="BL7" s="24">
        <v>1267.3900000000001</v>
      </c>
      <c r="BM7" s="24">
        <v>1268.6300000000001</v>
      </c>
      <c r="BN7" s="24">
        <v>1283.69</v>
      </c>
      <c r="BO7" s="24">
        <v>1160.22</v>
      </c>
      <c r="BP7" s="24">
        <v>1182.1099999999999</v>
      </c>
      <c r="BQ7" s="24">
        <v>98.34</v>
      </c>
      <c r="BR7" s="24">
        <v>98.27</v>
      </c>
      <c r="BS7" s="24">
        <v>98.02</v>
      </c>
      <c r="BT7" s="24">
        <v>77.489999999999995</v>
      </c>
      <c r="BU7" s="24">
        <v>85.18</v>
      </c>
      <c r="BV7" s="24">
        <v>87.03</v>
      </c>
      <c r="BW7" s="24">
        <v>84.3</v>
      </c>
      <c r="BX7" s="24">
        <v>82.88</v>
      </c>
      <c r="BY7" s="24">
        <v>82.53</v>
      </c>
      <c r="BZ7" s="24">
        <v>81.81</v>
      </c>
      <c r="CA7" s="24">
        <v>73.78</v>
      </c>
      <c r="CB7" s="24">
        <v>154.41999999999999</v>
      </c>
      <c r="CC7" s="24">
        <v>153.72</v>
      </c>
      <c r="CD7" s="24">
        <v>151.43</v>
      </c>
      <c r="CE7" s="24">
        <v>190.75</v>
      </c>
      <c r="CF7" s="24">
        <v>175.45</v>
      </c>
      <c r="CG7" s="24">
        <v>177.02</v>
      </c>
      <c r="CH7" s="24">
        <v>185.47</v>
      </c>
      <c r="CI7" s="24">
        <v>187.76</v>
      </c>
      <c r="CJ7" s="24">
        <v>190.48</v>
      </c>
      <c r="CK7" s="24">
        <v>193.59</v>
      </c>
      <c r="CL7" s="24">
        <v>220.62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46.17</v>
      </c>
      <c r="CS7" s="24">
        <v>45.68</v>
      </c>
      <c r="CT7" s="24">
        <v>45.87</v>
      </c>
      <c r="CU7" s="24">
        <v>44.24</v>
      </c>
      <c r="CV7" s="24">
        <v>45.3</v>
      </c>
      <c r="CW7" s="24">
        <v>42.22</v>
      </c>
      <c r="CX7" s="24">
        <v>82.55</v>
      </c>
      <c r="CY7" s="24">
        <v>80.73</v>
      </c>
      <c r="CZ7" s="24">
        <v>81.83</v>
      </c>
      <c r="DA7" s="24">
        <v>81.849999999999994</v>
      </c>
      <c r="DB7" s="24">
        <v>81.16</v>
      </c>
      <c r="DC7" s="24">
        <v>87.84</v>
      </c>
      <c r="DD7" s="24">
        <v>87.96</v>
      </c>
      <c r="DE7" s="24">
        <v>87.65</v>
      </c>
      <c r="DF7" s="24">
        <v>88.15</v>
      </c>
      <c r="DG7" s="24">
        <v>88.37</v>
      </c>
      <c r="DH7" s="24">
        <v>85.67</v>
      </c>
      <c r="DI7" s="24">
        <v>43.37</v>
      </c>
      <c r="DJ7" s="24">
        <v>45.13</v>
      </c>
      <c r="DK7" s="24">
        <v>46.47</v>
      </c>
      <c r="DL7" s="24">
        <v>47.56</v>
      </c>
      <c r="DM7" s="24">
        <v>48.86</v>
      </c>
      <c r="DN7" s="24">
        <v>26.56</v>
      </c>
      <c r="DO7" s="24">
        <v>27.82</v>
      </c>
      <c r="DP7" s="24">
        <v>29.24</v>
      </c>
      <c r="DQ7" s="24">
        <v>31.73</v>
      </c>
      <c r="DR7" s="24">
        <v>32.57</v>
      </c>
      <c r="DS7" s="24">
        <v>28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0.04</v>
      </c>
      <c r="ED7" s="24">
        <v>0.03</v>
      </c>
      <c r="EE7" s="24">
        <v>0.01</v>
      </c>
      <c r="EF7" s="24">
        <v>0.01</v>
      </c>
      <c r="EG7" s="24">
        <v>0</v>
      </c>
      <c r="EH7" s="24">
        <v>0</v>
      </c>
      <c r="EI7" s="24">
        <v>0</v>
      </c>
      <c r="EJ7" s="24">
        <v>0.06</v>
      </c>
      <c r="EK7" s="24">
        <v>0.04</v>
      </c>
      <c r="EL7" s="24">
        <v>0.06</v>
      </c>
      <c r="EM7" s="24">
        <v>0.27</v>
      </c>
      <c r="EN7" s="24">
        <v>0.22</v>
      </c>
      <c r="EO7" s="24">
        <v>0.13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池田　直斗</cp:lastModifiedBy>
  <cp:lastPrinted>2024-01-29T00:44:29Z</cp:lastPrinted>
  <dcterms:created xsi:type="dcterms:W3CDTF">2023-12-12T00:54:32Z</dcterms:created>
  <dcterms:modified xsi:type="dcterms:W3CDTF">2024-02-26T01:24:34Z</dcterms:modified>
  <cp:category/>
</cp:coreProperties>
</file>