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301公営企業に係る「経営比較分析表」の公表作成について（観光・駐車場整備事業）\03宇都宮市→県\"/>
    </mc:Choice>
  </mc:AlternateContent>
  <workbookProtection workbookPassword="B319" lockStructure="1"/>
  <bookViews>
    <workbookView xWindow="0" yWindow="0" windowWidth="20490" windowHeight="747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KP78" i="4" s="1"/>
  <c r="DE7" i="5"/>
  <c r="KA78" i="4" s="1"/>
  <c r="DD7" i="5"/>
  <c r="MI77" i="4" s="1"/>
  <c r="DC7" i="5"/>
  <c r="DB7" i="5"/>
  <c r="LE77" i="4" s="1"/>
  <c r="DA7" i="5"/>
  <c r="CZ7" i="5"/>
  <c r="CN7" i="5"/>
  <c r="CM7" i="5"/>
  <c r="CV67" i="4" s="1"/>
  <c r="BZ7" i="5"/>
  <c r="BY7" i="5"/>
  <c r="LH53" i="4" s="1"/>
  <c r="BX7" i="5"/>
  <c r="BW7" i="5"/>
  <c r="JV53" i="4" s="1"/>
  <c r="BV7" i="5"/>
  <c r="BU7" i="5"/>
  <c r="BT7" i="5"/>
  <c r="BS7" i="5"/>
  <c r="KO52" i="4" s="1"/>
  <c r="BR7" i="5"/>
  <c r="JV52" i="4" s="1"/>
  <c r="BQ7" i="5"/>
  <c r="JC52" i="4" s="1"/>
  <c r="BO7" i="5"/>
  <c r="BN7" i="5"/>
  <c r="GQ53" i="4" s="1"/>
  <c r="BM7" i="5"/>
  <c r="FX53" i="4" s="1"/>
  <c r="BL7" i="5"/>
  <c r="FE53" i="4" s="1"/>
  <c r="BK7" i="5"/>
  <c r="BJ7" i="5"/>
  <c r="BI7" i="5"/>
  <c r="GQ52" i="4" s="1"/>
  <c r="BH7" i="5"/>
  <c r="FX52" i="4" s="1"/>
  <c r="BG7" i="5"/>
  <c r="BF7" i="5"/>
  <c r="BD7" i="5"/>
  <c r="BC7" i="5"/>
  <c r="BZ53" i="4" s="1"/>
  <c r="BB7" i="5"/>
  <c r="BA7" i="5"/>
  <c r="AN53" i="4" s="1"/>
  <c r="AZ7" i="5"/>
  <c r="AY7" i="5"/>
  <c r="CS52" i="4" s="1"/>
  <c r="AX7" i="5"/>
  <c r="AW7" i="5"/>
  <c r="BG52" i="4" s="1"/>
  <c r="AV7" i="5"/>
  <c r="AU7" i="5"/>
  <c r="AS7" i="5"/>
  <c r="AR7" i="5"/>
  <c r="GQ32" i="4" s="1"/>
  <c r="AQ7" i="5"/>
  <c r="AP7" i="5"/>
  <c r="AO7" i="5"/>
  <c r="AN7" i="5"/>
  <c r="HJ31" i="4" s="1"/>
  <c r="AM7" i="5"/>
  <c r="AL7" i="5"/>
  <c r="AK7" i="5"/>
  <c r="AJ7" i="5"/>
  <c r="EL31" i="4" s="1"/>
  <c r="AH7" i="5"/>
  <c r="CS32" i="4" s="1"/>
  <c r="AG7" i="5"/>
  <c r="BZ32" i="4" s="1"/>
  <c r="AF7" i="5"/>
  <c r="AE7" i="5"/>
  <c r="AN32" i="4" s="1"/>
  <c r="AD7" i="5"/>
  <c r="U32" i="4" s="1"/>
  <c r="AC7" i="5"/>
  <c r="CS31" i="4" s="1"/>
  <c r="AB7" i="5"/>
  <c r="AA7" i="5"/>
  <c r="Z7" i="5"/>
  <c r="AN31" i="4" s="1"/>
  <c r="Y7" i="5"/>
  <c r="U31" i="4" s="1"/>
  <c r="X7" i="5"/>
  <c r="W7" i="5"/>
  <c r="JQ10" i="4" s="1"/>
  <c r="V7" i="5"/>
  <c r="U7" i="5"/>
  <c r="LJ8" i="4" s="1"/>
  <c r="T7" i="5"/>
  <c r="S7" i="5"/>
  <c r="HX8" i="4" s="1"/>
  <c r="R7" i="5"/>
  <c r="DU10" i="4" s="1"/>
  <c r="Q7" i="5"/>
  <c r="CF10" i="4" s="1"/>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LE78" i="4"/>
  <c r="IT78" i="4"/>
  <c r="IE78" i="4"/>
  <c r="HP78" i="4"/>
  <c r="HA78" i="4"/>
  <c r="GL78" i="4"/>
  <c r="BZ78" i="4"/>
  <c r="BK78" i="4"/>
  <c r="AV78" i="4"/>
  <c r="AG78" i="4"/>
  <c r="R78" i="4"/>
  <c r="LT77" i="4"/>
  <c r="KP77" i="4"/>
  <c r="KA77" i="4"/>
  <c r="IT77" i="4"/>
  <c r="IE77" i="4"/>
  <c r="HP77" i="4"/>
  <c r="HA77" i="4"/>
  <c r="GL77" i="4"/>
  <c r="BZ77" i="4"/>
  <c r="BK77" i="4"/>
  <c r="AV77" i="4"/>
  <c r="AG77" i="4"/>
  <c r="R77" i="4"/>
  <c r="CV76" i="4"/>
  <c r="MA53" i="4"/>
  <c r="KO53" i="4"/>
  <c r="JC53" i="4"/>
  <c r="HJ53" i="4"/>
  <c r="EL53" i="4"/>
  <c r="CS53" i="4"/>
  <c r="BG53" i="4"/>
  <c r="U53" i="4"/>
  <c r="MA52" i="4"/>
  <c r="LH52" i="4"/>
  <c r="HJ52" i="4"/>
  <c r="FE52" i="4"/>
  <c r="EL52" i="4"/>
  <c r="BZ52" i="4"/>
  <c r="AN52" i="4"/>
  <c r="U52" i="4"/>
  <c r="MA32" i="4"/>
  <c r="LH32" i="4"/>
  <c r="KO32" i="4"/>
  <c r="JV32" i="4"/>
  <c r="JC32" i="4"/>
  <c r="HJ32" i="4"/>
  <c r="FX32" i="4"/>
  <c r="FE32" i="4"/>
  <c r="EL32" i="4"/>
  <c r="BG32" i="4"/>
  <c r="MA31" i="4"/>
  <c r="LH31" i="4"/>
  <c r="KO31" i="4"/>
  <c r="JV31" i="4"/>
  <c r="JC31" i="4"/>
  <c r="GQ31" i="4"/>
  <c r="FX31" i="4"/>
  <c r="FE31" i="4"/>
  <c r="BZ31" i="4"/>
  <c r="BG31" i="4"/>
  <c r="LJ10" i="4"/>
  <c r="HX10" i="4"/>
  <c r="AQ10" i="4"/>
  <c r="B10" i="4"/>
  <c r="JQ8" i="4"/>
  <c r="CF8" i="4"/>
  <c r="D11" i="5" l="1"/>
  <c r="IT76" i="4"/>
  <c r="CS51" i="4"/>
  <c r="MI76" i="4"/>
  <c r="HJ51" i="4"/>
  <c r="MA30" i="4"/>
  <c r="HJ30" i="4"/>
  <c r="CS30" i="4"/>
  <c r="BZ76" i="4"/>
  <c r="MA51" i="4"/>
  <c r="LE76" i="4"/>
  <c r="C11" i="5"/>
  <c r="E11" i="5"/>
  <c r="B11" i="5"/>
  <c r="HP76" i="4" l="1"/>
  <c r="AV76" i="4"/>
  <c r="KO51" i="4"/>
  <c r="FX30" i="4"/>
  <c r="BG51" i="4"/>
  <c r="FX51" i="4"/>
  <c r="BG30" i="4"/>
  <c r="KO30" i="4"/>
  <c r="BZ30" i="4"/>
  <c r="LH30" i="4"/>
  <c r="BK76" i="4"/>
  <c r="LH51" i="4"/>
  <c r="LT76" i="4"/>
  <c r="IE76" i="4"/>
  <c r="BZ51" i="4"/>
  <c r="GQ30" i="4"/>
  <c r="GQ51" i="4"/>
  <c r="R76" i="4"/>
  <c r="JC51" i="4"/>
  <c r="KA76" i="4"/>
  <c r="EL51" i="4"/>
  <c r="JC30" i="4"/>
  <c r="U51" i="4"/>
  <c r="U30" i="4"/>
  <c r="GL76" i="4"/>
  <c r="EL30" i="4"/>
  <c r="AN30" i="4"/>
  <c r="HA76" i="4"/>
  <c r="AN51" i="4"/>
  <c r="FE30" i="4"/>
  <c r="AG76" i="4"/>
  <c r="JV51" i="4"/>
  <c r="KP76" i="4"/>
  <c r="FE51" i="4"/>
  <c r="JV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<sst xmlns="http://schemas.openxmlformats.org/spreadsheetml/2006/main" count="286" uniqueCount="135">
  <si>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</si>
  <si>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</si>
  <si>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</si>
  <si>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</si>
  <si>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</si>
  <si>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</si>
  <si>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</si>
  <si>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</si>
  <si>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</si>
  <si>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</si>
  <si>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</si>
  <si>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</si>
  <si>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</si>
  <si>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</si>
  <si>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</si>
  <si>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</si>
  <si>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</si>
  <si>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</si>
  <si>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</si>
  <si>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</si>
  <si>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</si>
  <si>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</si>
  <si>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</si>
  <si>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</si>
  <si>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</si>
  <si>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</si>
  <si>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</si>
  <si>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</si>
  <si>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</si>
  <si>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</si>
  <si>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</si>
  <si>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</si>
  <si>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</si>
  <si>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</si>
  <si>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</si>
  <si>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</si>
  <si>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</si>
  <si>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</si>
  <si>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</si>
  <si>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</si>
  <si>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</si>
  <si>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</si>
  <si>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</si>
  <si>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</si>
  <si>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</si>
  <si>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</si>
  <si>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</si>
  <si>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</si>
  <si>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</si>
  <si>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</si>
  <si>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</si>
  <si>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</si>
  <si>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</si>
  <si>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</si>
  <si>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</si>
  <si>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</si>
  <si>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</si>
  <si>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</si>
  <si>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</si>
  <si>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</si>
  <si>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</si>
  <si>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</si>
  <si>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</si>
  <si>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</si>
  <si>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</si>
  <si>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</si>
  <si>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</si>
  <si>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</si>
  <si>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</si>
  <si>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</si>
  <si>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</si>
  <si>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</si>
  <si>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</si>
  <si>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</si>
  <si>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</si>
  <si>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</si>
  <si>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</si>
  <si>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</si>
  <si>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</si>
  <si>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</si>
  <si>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</si>
  <si>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</si>
  <si>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</si>
  <si>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</si>
  <si>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</si>
  <si>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</si>
  <si>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</si>
  <si>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</si>
  <si>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</si>
  <si>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</si>
  <si>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</si>
  <si>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</si>
  <si>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</si>
  <si>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</si>
  <si>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</si>
  <si>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</si>
  <si>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</si>
  <si>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</si>
  <si>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</si>
  <si>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</si>
  <si>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</si>
  <si>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</si>
  <si>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</si>
  <si>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</si>
  <si>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</si>
  <si>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</si>
  <si>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</si>
  <si>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</si>
  <si>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</si>
  <si>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</si>
  <si>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</si>
  <si>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</si>
  <si>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</si>
  <si>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栃木県　宇都宮市</t>
  </si>
  <si>
    <t>相生駐車場</t>
  </si>
  <si>
    <t>法非適用</t>
  </si>
  <si>
    <t>駐車場整備事業</t>
  </si>
  <si>
    <t>-</t>
  </si>
  <si>
    <t>Ａ１Ｂ１</t>
  </si>
  <si>
    <t>該当数値なし</t>
  </si>
  <si>
    <t>届出駐車場</t>
  </si>
  <si>
    <t>立体式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</si>
  <si>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</si>
  <si>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</si>
  <si>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</si>
  <si>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</si>
  <si>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</si>
  <si>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</si>
  <si>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</si>
  <si>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</si>
  <si>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</si>
  <si>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施設単体では，経営収支が赤字で，老朽化が進み，利用者の減少傾向も見られることから，経営としては厳しい状況が続いている。
　このような中，健全な経営に向けて改善を行っていくには，市民サービスの水準を維持したまま，計画的な施設更新により費用の平準化を図り，施設の更なる効率的稼働の推進等による維持管理費の削減に取り組む必要がある。</t>
    <rPh sb="1" eb="3">
      <t>シセツ</t>
    </rPh>
    <rPh sb="3" eb="5">
      <t>タンタイ</t>
    </rPh>
    <rPh sb="8" eb="10">
      <t>ケイエイ</t>
    </rPh>
    <rPh sb="10" eb="12">
      <t>シュウシ</t>
    </rPh>
    <rPh sb="13" eb="15">
      <t>アカジ</t>
    </rPh>
    <rPh sb="17" eb="20">
      <t>ロウキュウカ</t>
    </rPh>
    <rPh sb="21" eb="22">
      <t>スス</t>
    </rPh>
    <rPh sb="24" eb="27">
      <t>リヨウシャ</t>
    </rPh>
    <rPh sb="28" eb="30">
      <t>ゲンショウ</t>
    </rPh>
    <rPh sb="30" eb="32">
      <t>ケイコウ</t>
    </rPh>
    <rPh sb="33" eb="34">
      <t>ミ</t>
    </rPh>
    <rPh sb="42" eb="44">
      <t>ケイエイ</t>
    </rPh>
    <rPh sb="48" eb="49">
      <t>キビ</t>
    </rPh>
    <rPh sb="51" eb="53">
      <t>ジョウキョウ</t>
    </rPh>
    <rPh sb="54" eb="55">
      <t>ツヅ</t>
    </rPh>
    <rPh sb="67" eb="68">
      <t>ナカ</t>
    </rPh>
    <rPh sb="69" eb="71">
      <t>ケンゼン</t>
    </rPh>
    <rPh sb="72" eb="74">
      <t>ケイエイ</t>
    </rPh>
    <rPh sb="75" eb="76">
      <t>ム</t>
    </rPh>
    <rPh sb="78" eb="80">
      <t>カイゼン</t>
    </rPh>
    <rPh sb="81" eb="82">
      <t>オコナ</t>
    </rPh>
    <rPh sb="89" eb="91">
      <t>シミン</t>
    </rPh>
    <rPh sb="96" eb="98">
      <t>スイジュン</t>
    </rPh>
    <rPh sb="99" eb="101">
      <t>イジ</t>
    </rPh>
    <rPh sb="106" eb="109">
      <t>ケイカクテキ</t>
    </rPh>
    <rPh sb="110" eb="112">
      <t>シセツ</t>
    </rPh>
    <rPh sb="112" eb="114">
      <t>コウシン</t>
    </rPh>
    <rPh sb="117" eb="119">
      <t>ヒヨウ</t>
    </rPh>
    <rPh sb="120" eb="123">
      <t>ヘイジュンカ</t>
    </rPh>
    <rPh sb="124" eb="125">
      <t>ハカ</t>
    </rPh>
    <rPh sb="127" eb="129">
      <t>シセツ</t>
    </rPh>
    <rPh sb="130" eb="131">
      <t>サラ</t>
    </rPh>
    <rPh sb="133" eb="136">
      <t>コウリツテキ</t>
    </rPh>
    <rPh sb="136" eb="138">
      <t>カドウ</t>
    </rPh>
    <rPh sb="139" eb="141">
      <t>スイシン</t>
    </rPh>
    <rPh sb="141" eb="142">
      <t>トウ</t>
    </rPh>
    <rPh sb="145" eb="147">
      <t>イジ</t>
    </rPh>
    <rPh sb="147" eb="149">
      <t>カンリ</t>
    </rPh>
    <rPh sb="149" eb="150">
      <t>ヒ</t>
    </rPh>
    <rPh sb="151" eb="153">
      <t>サクゲン</t>
    </rPh>
    <rPh sb="154" eb="155">
      <t>ト</t>
    </rPh>
    <rPh sb="156" eb="157">
      <t>ク</t>
    </rPh>
    <rPh sb="158" eb="160">
      <t>ヒツヨウ</t>
    </rPh>
    <phoneticPr fontId="6"/>
  </si>
  <si>
    <t>　設備投資見込額は，4,000千円であるが，一般的に施設の老朽化が進むと，建設改良費等が大きくなることから，今後は，予防保全やアセットマネジメント等の取組に努めていく必要がある。
　企業債発行による借入資本金はゼロであり，⑩企業債残高対料金収入比率もゼロで推移している。</t>
    <rPh sb="1" eb="3">
      <t>セツビ</t>
    </rPh>
    <rPh sb="3" eb="5">
      <t>トウシ</t>
    </rPh>
    <rPh sb="5" eb="7">
      <t>ミコミ</t>
    </rPh>
    <rPh sb="7" eb="8">
      <t>ガク</t>
    </rPh>
    <rPh sb="15" eb="16">
      <t>セン</t>
    </rPh>
    <rPh sb="16" eb="17">
      <t>エン</t>
    </rPh>
    <rPh sb="22" eb="25">
      <t>イッパンテキ</t>
    </rPh>
    <rPh sb="26" eb="28">
      <t>シセツ</t>
    </rPh>
    <rPh sb="29" eb="32">
      <t>ロウキュウカ</t>
    </rPh>
    <rPh sb="33" eb="34">
      <t>スス</t>
    </rPh>
    <rPh sb="37" eb="39">
      <t>ケンセツ</t>
    </rPh>
    <rPh sb="39" eb="41">
      <t>カイリョウ</t>
    </rPh>
    <rPh sb="41" eb="42">
      <t>ヒ</t>
    </rPh>
    <rPh sb="42" eb="43">
      <t>トウ</t>
    </rPh>
    <rPh sb="44" eb="45">
      <t>オオ</t>
    </rPh>
    <rPh sb="54" eb="56">
      <t>コンゴ</t>
    </rPh>
    <rPh sb="58" eb="60">
      <t>ヨボウ</t>
    </rPh>
    <rPh sb="60" eb="62">
      <t>ホゼン</t>
    </rPh>
    <rPh sb="73" eb="74">
      <t>トウ</t>
    </rPh>
    <rPh sb="75" eb="77">
      <t>トリクミ</t>
    </rPh>
    <rPh sb="78" eb="79">
      <t>ツト</t>
    </rPh>
    <rPh sb="83" eb="85">
      <t>ヒツヨウ</t>
    </rPh>
    <rPh sb="91" eb="93">
      <t>キギョウ</t>
    </rPh>
    <rPh sb="93" eb="94">
      <t>サイ</t>
    </rPh>
    <rPh sb="94" eb="96">
      <t>ハッコウ</t>
    </rPh>
    <rPh sb="99" eb="101">
      <t>カリイレ</t>
    </rPh>
    <rPh sb="101" eb="104">
      <t>シホンキン</t>
    </rPh>
    <rPh sb="112" eb="114">
      <t>キギョウ</t>
    </rPh>
    <rPh sb="114" eb="115">
      <t>サイ</t>
    </rPh>
    <rPh sb="115" eb="117">
      <t>ザンダカ</t>
    </rPh>
    <rPh sb="117" eb="118">
      <t>タイ</t>
    </rPh>
    <rPh sb="118" eb="120">
      <t>リョウキン</t>
    </rPh>
    <rPh sb="120" eb="122">
      <t>シュウニュウ</t>
    </rPh>
    <rPh sb="122" eb="124">
      <t>ヒリツ</t>
    </rPh>
    <rPh sb="128" eb="130">
      <t>スイイ</t>
    </rPh>
    <phoneticPr fontId="6"/>
  </si>
  <si>
    <t>　一般利用者にとっては，中心市街地内でのコインパーキングの増加等により，入出庫時間帯の制限があり，係員の対応が必要な立体機械式駐車場の利用を回避する傾向があるものと考えられるが，類似施設の平均値と比較して稼働率が高い状況である。その要因としては，近隣大型商業施設等の定期利用のほか，一般利用者を対象とした平日限定定期の促進などにより，利用者の確保に努めてきたことが影響しているものと考えられる。</t>
    <rPh sb="1" eb="3">
      <t>イッパン</t>
    </rPh>
    <rPh sb="3" eb="6">
      <t>リヨウシャ</t>
    </rPh>
    <rPh sb="12" eb="14">
      <t>チュウシン</t>
    </rPh>
    <rPh sb="14" eb="17">
      <t>シガイチ</t>
    </rPh>
    <rPh sb="17" eb="18">
      <t>ナイ</t>
    </rPh>
    <rPh sb="29" eb="31">
      <t>ゾウカ</t>
    </rPh>
    <rPh sb="31" eb="32">
      <t>トウ</t>
    </rPh>
    <rPh sb="36" eb="39">
      <t>ニュウシュッコ</t>
    </rPh>
    <rPh sb="39" eb="42">
      <t>ジカンタイ</t>
    </rPh>
    <rPh sb="43" eb="45">
      <t>セイゲン</t>
    </rPh>
    <rPh sb="49" eb="51">
      <t>カカリイン</t>
    </rPh>
    <rPh sb="52" eb="54">
      <t>タイオウ</t>
    </rPh>
    <rPh sb="55" eb="57">
      <t>ヒツヨウ</t>
    </rPh>
    <rPh sb="58" eb="60">
      <t>リッタイ</t>
    </rPh>
    <rPh sb="60" eb="63">
      <t>キカイシキ</t>
    </rPh>
    <rPh sb="63" eb="66">
      <t>チュウシャジョウ</t>
    </rPh>
    <rPh sb="67" eb="69">
      <t>リヨウ</t>
    </rPh>
    <rPh sb="70" eb="72">
      <t>カイヒ</t>
    </rPh>
    <rPh sb="74" eb="76">
      <t>ケイコウ</t>
    </rPh>
    <rPh sb="82" eb="83">
      <t>カンガ</t>
    </rPh>
    <rPh sb="89" eb="91">
      <t>ルイジ</t>
    </rPh>
    <rPh sb="91" eb="93">
      <t>シセツ</t>
    </rPh>
    <rPh sb="94" eb="96">
      <t>ヘイキン</t>
    </rPh>
    <rPh sb="96" eb="97">
      <t>チ</t>
    </rPh>
    <rPh sb="98" eb="100">
      <t>ヒカク</t>
    </rPh>
    <rPh sb="102" eb="104">
      <t>カドウ</t>
    </rPh>
    <rPh sb="104" eb="105">
      <t>リツ</t>
    </rPh>
    <rPh sb="106" eb="107">
      <t>タカ</t>
    </rPh>
    <rPh sb="108" eb="110">
      <t>ジョウキョウ</t>
    </rPh>
    <rPh sb="116" eb="118">
      <t>ヨウイン</t>
    </rPh>
    <rPh sb="123" eb="125">
      <t>キンリン</t>
    </rPh>
    <rPh sb="125" eb="127">
      <t>オオガタ</t>
    </rPh>
    <rPh sb="127" eb="129">
      <t>ショウギョウ</t>
    </rPh>
    <rPh sb="129" eb="131">
      <t>シセツ</t>
    </rPh>
    <rPh sb="131" eb="132">
      <t>トウ</t>
    </rPh>
    <rPh sb="133" eb="135">
      <t>テイキ</t>
    </rPh>
    <rPh sb="135" eb="137">
      <t>リヨウ</t>
    </rPh>
    <rPh sb="141" eb="143">
      <t>イッパン</t>
    </rPh>
    <rPh sb="143" eb="146">
      <t>リヨウシャ</t>
    </rPh>
    <rPh sb="147" eb="149">
      <t>タイショウ</t>
    </rPh>
    <rPh sb="152" eb="154">
      <t>ヘイジツ</t>
    </rPh>
    <rPh sb="154" eb="156">
      <t>ゲンテイ</t>
    </rPh>
    <rPh sb="156" eb="158">
      <t>テイキ</t>
    </rPh>
    <rPh sb="159" eb="161">
      <t>ソクシン</t>
    </rPh>
    <rPh sb="167" eb="170">
      <t>リヨウシャ</t>
    </rPh>
    <rPh sb="171" eb="173">
      <t>カクホ</t>
    </rPh>
    <rPh sb="174" eb="175">
      <t>ツト</t>
    </rPh>
    <rPh sb="182" eb="184">
      <t>エイキョウ</t>
    </rPh>
    <rPh sb="191" eb="192">
      <t>カンガ</t>
    </rPh>
    <phoneticPr fontId="6"/>
  </si>
  <si>
    <t>　過去数年にわたって，他会計からの繰り入れがないことから，②他会計補助金比率及び③駐車台数一台当たりの他会計補助金額の値は，ゼロで推移している。
　①収益的収支比率の値は，類似施設平均値及び全国平均値と比較して低く，100％未満であることから，収支は赤字である。主な支出は，指定管理料のほか，私有地の土地賃借料である。
　また，④売上高ＧＯＰ比率・⑤ＥＢＩＴＤＡは，類似施設平均値・全国平均値よりも低い状況である。老朽化の進んでいる立体機械式駐車場であることから，維持管理費が大きく，収益性が低下している状況である。
　以上から，当該施設の新たな利用者獲得策や更なる経営効率化の検討など，経営改善に向けた取組が必要である。</t>
    <rPh sb="1" eb="3">
      <t>カコ</t>
    </rPh>
    <rPh sb="3" eb="5">
      <t>スウネン</t>
    </rPh>
    <rPh sb="11" eb="12">
      <t>タ</t>
    </rPh>
    <rPh sb="12" eb="14">
      <t>カイケイ</t>
    </rPh>
    <rPh sb="17" eb="18">
      <t>ク</t>
    </rPh>
    <rPh sb="19" eb="20">
      <t>イ</t>
    </rPh>
    <rPh sb="30" eb="31">
      <t>タ</t>
    </rPh>
    <rPh sb="31" eb="33">
      <t>カイケイ</t>
    </rPh>
    <rPh sb="33" eb="36">
      <t>ホジョキン</t>
    </rPh>
    <rPh sb="36" eb="38">
      <t>ヒリツ</t>
    </rPh>
    <rPh sb="38" eb="39">
      <t>オヨ</t>
    </rPh>
    <rPh sb="41" eb="43">
      <t>チュウシャ</t>
    </rPh>
    <rPh sb="43" eb="45">
      <t>ダイスウ</t>
    </rPh>
    <rPh sb="45" eb="47">
      <t>イチダイ</t>
    </rPh>
    <rPh sb="47" eb="48">
      <t>ア</t>
    </rPh>
    <rPh sb="51" eb="52">
      <t>タ</t>
    </rPh>
    <rPh sb="52" eb="54">
      <t>カイケイ</t>
    </rPh>
    <rPh sb="54" eb="56">
      <t>ホジョ</t>
    </rPh>
    <rPh sb="56" eb="58">
      <t>キンガク</t>
    </rPh>
    <rPh sb="59" eb="60">
      <t>アタイ</t>
    </rPh>
    <rPh sb="65" eb="67">
      <t>スイイ</t>
    </rPh>
    <rPh sb="86" eb="88">
      <t>ルイジ</t>
    </rPh>
    <rPh sb="88" eb="90">
      <t>シセツ</t>
    </rPh>
    <rPh sb="90" eb="92">
      <t>ヘイキン</t>
    </rPh>
    <rPh sb="92" eb="93">
      <t>チ</t>
    </rPh>
    <rPh sb="93" eb="94">
      <t>オヨ</t>
    </rPh>
    <rPh sb="95" eb="97">
      <t>ゼンコク</t>
    </rPh>
    <rPh sb="97" eb="99">
      <t>ヘイキン</t>
    </rPh>
    <rPh sb="99" eb="100">
      <t>チ</t>
    </rPh>
    <rPh sb="101" eb="103">
      <t>ヒカク</t>
    </rPh>
    <rPh sb="105" eb="106">
      <t>ヒク</t>
    </rPh>
    <rPh sb="131" eb="132">
      <t>オモ</t>
    </rPh>
    <rPh sb="133" eb="135">
      <t>シシュツ</t>
    </rPh>
    <rPh sb="137" eb="139">
      <t>シテイ</t>
    </rPh>
    <rPh sb="139" eb="141">
      <t>カンリ</t>
    </rPh>
    <rPh sb="141" eb="142">
      <t>リョウ</t>
    </rPh>
    <rPh sb="146" eb="149">
      <t>シユウチ</t>
    </rPh>
    <rPh sb="150" eb="152">
      <t>トチ</t>
    </rPh>
    <rPh sb="152" eb="154">
      <t>チンシャク</t>
    </rPh>
    <rPh sb="154" eb="155">
      <t>リョウ</t>
    </rPh>
    <rPh sb="165" eb="167">
      <t>ウリアゲ</t>
    </rPh>
    <rPh sb="167" eb="168">
      <t>ダカ</t>
    </rPh>
    <rPh sb="171" eb="173">
      <t>ヒリツ</t>
    </rPh>
    <rPh sb="183" eb="185">
      <t>ルイジ</t>
    </rPh>
    <rPh sb="185" eb="187">
      <t>シセツ</t>
    </rPh>
    <rPh sb="187" eb="190">
      <t>ヘイキンチ</t>
    </rPh>
    <rPh sb="191" eb="193">
      <t>ゼンコク</t>
    </rPh>
    <rPh sb="193" eb="196">
      <t>ヘイキンチ</t>
    </rPh>
    <rPh sb="199" eb="200">
      <t>ヒク</t>
    </rPh>
    <rPh sb="201" eb="203">
      <t>ジョウキョウ</t>
    </rPh>
    <rPh sb="207" eb="210">
      <t>ロウキュウカ</t>
    </rPh>
    <rPh sb="211" eb="212">
      <t>スス</t>
    </rPh>
    <rPh sb="216" eb="218">
      <t>リッタイ</t>
    </rPh>
    <rPh sb="218" eb="221">
      <t>キカイシキ</t>
    </rPh>
    <rPh sb="221" eb="224">
      <t>チュウシャジョウ</t>
    </rPh>
    <rPh sb="232" eb="234">
      <t>イジ</t>
    </rPh>
    <rPh sb="238" eb="239">
      <t>オオ</t>
    </rPh>
    <rPh sb="242" eb="245">
      <t>シュウエキセイ</t>
    </rPh>
    <rPh sb="246" eb="248">
      <t>テイカ</t>
    </rPh>
    <rPh sb="252" eb="254">
      <t>ジョウキョウ</t>
    </rPh>
    <rPh sb="260" eb="262">
      <t>イジョウ</t>
    </rPh>
    <rPh sb="265" eb="267">
      <t>トウガイ</t>
    </rPh>
    <rPh sb="267" eb="269">
      <t>シセツ</t>
    </rPh>
    <rPh sb="270" eb="271">
      <t>アラ</t>
    </rPh>
    <rPh sb="273" eb="276">
      <t>リヨウシャ</t>
    </rPh>
    <rPh sb="299" eb="300">
      <t>ム</t>
    </rPh>
    <rPh sb="302" eb="304">
      <t>トリクミ</t>
    </rPh>
    <rPh sb="305" eb="307">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</si>
</sst>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74</c:v>
                </c:pt>
                <c:pt idx="1">
                  <c:v>75</c:v>
                </c:pt>
                <c:pt idx="2">
                  <c:v>65</c:v>
                </c:pt>
                <c:pt idx="3">
                  <c:v>65</c:v>
                </c:pt>
                <c:pt idx="4">
                  <c:v>60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61318048"/>
        <c:axId val="46131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61318048"/>
        <c:axId val="461318440"/>
      </c:lineChart>
      <c:dateAx>
        <c:axId val="461318048"/>
        <c:scaling>
          <c:orientation val="minMax"/>
        </c:scaling>
        <c:delete val="1"/>
        <c:axPos val="b"/>
        <c:numFmt formatCode="ge" sourceLinked="1"/>
        <c:majorTickMark val="none"/>
        <c:minorTickMark val="none"/>
        <c:tickLblPos val="none"/>
        <c:crossAx val="461318440"/>
        <c:crosses val="autoZero"/>
        <c:auto val="1"/>
        <c:lblOffset val="100"/>
        <c:baseTimeUnit val="years"/>
      </c:dateAx>
      <c:valAx>
        <c:axId val="461318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31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61319224"/>
        <c:axId val="4613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61319224"/>
        <c:axId val="461319616"/>
      </c:lineChart>
      <c:dateAx>
        <c:axId val="461319224"/>
        <c:scaling>
          <c:orientation val="minMax"/>
        </c:scaling>
        <c:delete val="1"/>
        <c:axPos val="b"/>
        <c:numFmt formatCode="ge" sourceLinked="1"/>
        <c:majorTickMark val="none"/>
        <c:minorTickMark val="none"/>
        <c:tickLblPos val="none"/>
        <c:crossAx val="461319616"/>
        <c:crosses val="autoZero"/>
        <c:auto val="1"/>
        <c:lblOffset val="100"/>
        <c:baseTimeUnit val="years"/>
      </c:dateAx>
      <c:valAx>
        <c:axId val="46131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31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1320400"/>
        <c:axId val="46132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1320400"/>
        <c:axId val="461320792"/>
      </c:lineChart>
      <c:dateAx>
        <c:axId val="461320400"/>
        <c:scaling>
          <c:orientation val="minMax"/>
        </c:scaling>
        <c:delete val="1"/>
        <c:axPos val="b"/>
        <c:numFmt formatCode="ge" sourceLinked="1"/>
        <c:majorTickMark val="none"/>
        <c:minorTickMark val="none"/>
        <c:tickLblPos val="none"/>
        <c:crossAx val="461320792"/>
        <c:crosses val="autoZero"/>
        <c:auto val="1"/>
        <c:lblOffset val="100"/>
        <c:baseTimeUnit val="years"/>
      </c:dateAx>
      <c:valAx>
        <c:axId val="46132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32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62815032"/>
        <c:axId val="4628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62815032"/>
        <c:axId val="462815424"/>
      </c:lineChart>
      <c:dateAx>
        <c:axId val="462815032"/>
        <c:scaling>
          <c:orientation val="minMax"/>
        </c:scaling>
        <c:delete val="1"/>
        <c:axPos val="b"/>
        <c:numFmt formatCode="ge" sourceLinked="1"/>
        <c:majorTickMark val="none"/>
        <c:minorTickMark val="none"/>
        <c:tickLblPos val="none"/>
        <c:crossAx val="462815424"/>
        <c:crosses val="autoZero"/>
        <c:auto val="1"/>
        <c:lblOffset val="100"/>
        <c:baseTimeUnit val="years"/>
      </c:dateAx>
      <c:valAx>
        <c:axId val="4628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81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62817776"/>
        <c:axId val="46281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62817776"/>
        <c:axId val="462818168"/>
      </c:lineChart>
      <c:dateAx>
        <c:axId val="462817776"/>
        <c:scaling>
          <c:orientation val="minMax"/>
        </c:scaling>
        <c:delete val="1"/>
        <c:axPos val="b"/>
        <c:numFmt formatCode="ge" sourceLinked="1"/>
        <c:majorTickMark val="none"/>
        <c:minorTickMark val="none"/>
        <c:tickLblPos val="none"/>
        <c:crossAx val="462818168"/>
        <c:crosses val="autoZero"/>
        <c:auto val="1"/>
        <c:lblOffset val="100"/>
        <c:baseTimeUnit val="years"/>
      </c:dateAx>
      <c:valAx>
        <c:axId val="462818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81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63449168"/>
        <c:axId val="4634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63449168"/>
        <c:axId val="463449560"/>
      </c:lineChart>
      <c:dateAx>
        <c:axId val="463449168"/>
        <c:scaling>
          <c:orientation val="minMax"/>
        </c:scaling>
        <c:delete val="1"/>
        <c:axPos val="b"/>
        <c:numFmt formatCode="ge" sourceLinked="1"/>
        <c:majorTickMark val="none"/>
        <c:minorTickMark val="none"/>
        <c:tickLblPos val="none"/>
        <c:crossAx val="463449560"/>
        <c:crosses val="autoZero"/>
        <c:auto val="1"/>
        <c:lblOffset val="100"/>
        <c:baseTimeUnit val="years"/>
      </c:dateAx>
      <c:valAx>
        <c:axId val="463449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44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166.7</c:v>
                </c:pt>
                <c:pt idx="1">
                  <c:v>155.69999999999999</c:v>
                </c:pt>
                <c:pt idx="2">
                  <c:v>158.1</c:v>
                </c:pt>
                <c:pt idx="3">
                  <c:v>171.5</c:v>
                </c:pt>
                <c:pt idx="4">
                  <c:v>164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63450344"/>
        <c:axId val="46345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63450344"/>
        <c:axId val="463450736"/>
      </c:lineChart>
      <c:dateAx>
        <c:axId val="463450344"/>
        <c:scaling>
          <c:orientation val="minMax"/>
        </c:scaling>
        <c:delete val="1"/>
        <c:axPos val="b"/>
        <c:numFmt formatCode="ge" sourceLinked="1"/>
        <c:majorTickMark val="none"/>
        <c:minorTickMark val="none"/>
        <c:tickLblPos val="none"/>
        <c:crossAx val="463450736"/>
        <c:crosses val="autoZero"/>
        <c:auto val="1"/>
        <c:lblOffset val="100"/>
        <c:baseTimeUnit val="years"/>
      </c:dateAx>
      <c:valAx>
        <c:axId val="46345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45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-56</c:v>
                </c:pt>
                <c:pt idx="1">
                  <c:v>-34</c:v>
                </c:pt>
                <c:pt idx="2">
                  <c:v>-54</c:v>
                </c:pt>
                <c:pt idx="3">
                  <c:v>-53</c:v>
                </c:pt>
                <c:pt idx="4">
                  <c:v>-55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63451520"/>
        <c:axId val="46345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63451520"/>
        <c:axId val="463451912"/>
      </c:lineChart>
      <c:dateAx>
        <c:axId val="463451520"/>
        <c:scaling>
          <c:orientation val="minMax"/>
        </c:scaling>
        <c:delete val="1"/>
        <c:axPos val="b"/>
        <c:numFmt formatCode="ge" sourceLinked="1"/>
        <c:majorTickMark val="none"/>
        <c:minorTickMark val="none"/>
        <c:tickLblPos val="none"/>
        <c:crossAx val="463451912"/>
        <c:crosses val="autoZero"/>
        <c:auto val="1"/>
        <c:lblOffset val="100"/>
        <c:baseTimeUnit val="years"/>
      </c:dateAx>
      <c:valAx>
        <c:axId val="463451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45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-23589</c:v>
                </c:pt>
                <c:pt idx="1">
                  <c:v>-17704</c:v>
                </c:pt>
                <c:pt idx="2">
                  <c:v>-25240</c:v>
                </c:pt>
                <c:pt idx="3">
                  <c:v>-24713</c:v>
                </c:pt>
                <c:pt idx="4">
                  <c:v>-28725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63448776"/>
        <c:axId val="46366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63448776"/>
        <c:axId val="463666472"/>
      </c:lineChart>
      <c:dateAx>
        <c:axId val="463448776"/>
        <c:scaling>
          <c:orientation val="minMax"/>
        </c:scaling>
        <c:delete val="1"/>
        <c:axPos val="b"/>
        <c:numFmt formatCode="ge" sourceLinked="1"/>
        <c:majorTickMark val="none"/>
        <c:minorTickMark val="none"/>
        <c:tickLblPos val="none"/>
        <c:crossAx val="463666472"/>
        <c:crosses val="autoZero"/>
        <c:auto val="1"/>
        <c:lblOffset val="100"/>
        <c:baseTimeUnit val="years"/>
      </c:dateAx>
      <c:valAx>
        <c:axId val="463666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44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B6" sqref="B6:GX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栃木県宇都宮市　相生駐車場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428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186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74</v>
      </c>
      <c r="V31" s="117"/>
      <c r="W31" s="117"/>
      <c r="X31" s="117"/>
      <c r="Y31" s="117"/>
      <c r="Z31" s="117"/>
      <c r="AA31" s="117"/>
      <c r="AB31" s="117"/>
      <c r="AC31" s="117"/>
      <c r="AD31" s="117"/>
      <c r="AE31" s="117"/>
      <c r="AF31" s="117"/>
      <c r="AG31" s="117"/>
      <c r="AH31" s="117"/>
      <c r="AI31" s="117"/>
      <c r="AJ31" s="117"/>
      <c r="AK31" s="117"/>
      <c r="AL31" s="117"/>
      <c r="AM31" s="117"/>
      <c r="AN31" s="117">
        <f>データ!Z7</f>
        <v>75</v>
      </c>
      <c r="AO31" s="117"/>
      <c r="AP31" s="117"/>
      <c r="AQ31" s="117"/>
      <c r="AR31" s="117"/>
      <c r="AS31" s="117"/>
      <c r="AT31" s="117"/>
      <c r="AU31" s="117"/>
      <c r="AV31" s="117"/>
      <c r="AW31" s="117"/>
      <c r="AX31" s="117"/>
      <c r="AY31" s="117"/>
      <c r="AZ31" s="117"/>
      <c r="BA31" s="117"/>
      <c r="BB31" s="117"/>
      <c r="BC31" s="117"/>
      <c r="BD31" s="117"/>
      <c r="BE31" s="117"/>
      <c r="BF31" s="117"/>
      <c r="BG31" s="117">
        <f>データ!AA7</f>
        <v>65</v>
      </c>
      <c r="BH31" s="117"/>
      <c r="BI31" s="117"/>
      <c r="BJ31" s="117"/>
      <c r="BK31" s="117"/>
      <c r="BL31" s="117"/>
      <c r="BM31" s="117"/>
      <c r="BN31" s="117"/>
      <c r="BO31" s="117"/>
      <c r="BP31" s="117"/>
      <c r="BQ31" s="117"/>
      <c r="BR31" s="117"/>
      <c r="BS31" s="117"/>
      <c r="BT31" s="117"/>
      <c r="BU31" s="117"/>
      <c r="BV31" s="117"/>
      <c r="BW31" s="117"/>
      <c r="BX31" s="117"/>
      <c r="BY31" s="117"/>
      <c r="BZ31" s="117">
        <f>データ!AB7</f>
        <v>65</v>
      </c>
      <c r="CA31" s="117"/>
      <c r="CB31" s="117"/>
      <c r="CC31" s="117"/>
      <c r="CD31" s="117"/>
      <c r="CE31" s="117"/>
      <c r="CF31" s="117"/>
      <c r="CG31" s="117"/>
      <c r="CH31" s="117"/>
      <c r="CI31" s="117"/>
      <c r="CJ31" s="117"/>
      <c r="CK31" s="117"/>
      <c r="CL31" s="117"/>
      <c r="CM31" s="117"/>
      <c r="CN31" s="117"/>
      <c r="CO31" s="117"/>
      <c r="CP31" s="117"/>
      <c r="CQ31" s="117"/>
      <c r="CR31" s="117"/>
      <c r="CS31" s="117">
        <f>データ!AC7</f>
        <v>60</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0.7</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166.7</v>
      </c>
      <c r="JD31" s="119"/>
      <c r="JE31" s="119"/>
      <c r="JF31" s="119"/>
      <c r="JG31" s="119"/>
      <c r="JH31" s="119"/>
      <c r="JI31" s="119"/>
      <c r="JJ31" s="119"/>
      <c r="JK31" s="119"/>
      <c r="JL31" s="119"/>
      <c r="JM31" s="119"/>
      <c r="JN31" s="119"/>
      <c r="JO31" s="119"/>
      <c r="JP31" s="119"/>
      <c r="JQ31" s="119"/>
      <c r="JR31" s="119"/>
      <c r="JS31" s="119"/>
      <c r="JT31" s="119"/>
      <c r="JU31" s="120"/>
      <c r="JV31" s="118">
        <f>データ!DL7</f>
        <v>155.69999999999999</v>
      </c>
      <c r="JW31" s="119"/>
      <c r="JX31" s="119"/>
      <c r="JY31" s="119"/>
      <c r="JZ31" s="119"/>
      <c r="KA31" s="119"/>
      <c r="KB31" s="119"/>
      <c r="KC31" s="119"/>
      <c r="KD31" s="119"/>
      <c r="KE31" s="119"/>
      <c r="KF31" s="119"/>
      <c r="KG31" s="119"/>
      <c r="KH31" s="119"/>
      <c r="KI31" s="119"/>
      <c r="KJ31" s="119"/>
      <c r="KK31" s="119"/>
      <c r="KL31" s="119"/>
      <c r="KM31" s="119"/>
      <c r="KN31" s="120"/>
      <c r="KO31" s="118">
        <f>データ!DM7</f>
        <v>158.1</v>
      </c>
      <c r="KP31" s="119"/>
      <c r="KQ31" s="119"/>
      <c r="KR31" s="119"/>
      <c r="KS31" s="119"/>
      <c r="KT31" s="119"/>
      <c r="KU31" s="119"/>
      <c r="KV31" s="119"/>
      <c r="KW31" s="119"/>
      <c r="KX31" s="119"/>
      <c r="KY31" s="119"/>
      <c r="KZ31" s="119"/>
      <c r="LA31" s="119"/>
      <c r="LB31" s="119"/>
      <c r="LC31" s="119"/>
      <c r="LD31" s="119"/>
      <c r="LE31" s="119"/>
      <c r="LF31" s="119"/>
      <c r="LG31" s="120"/>
      <c r="LH31" s="118">
        <f>データ!DN7</f>
        <v>171.5</v>
      </c>
      <c r="LI31" s="119"/>
      <c r="LJ31" s="119"/>
      <c r="LK31" s="119"/>
      <c r="LL31" s="119"/>
      <c r="LM31" s="119"/>
      <c r="LN31" s="119"/>
      <c r="LO31" s="119"/>
      <c r="LP31" s="119"/>
      <c r="LQ31" s="119"/>
      <c r="LR31" s="119"/>
      <c r="LS31" s="119"/>
      <c r="LT31" s="119"/>
      <c r="LU31" s="119"/>
      <c r="LV31" s="119"/>
      <c r="LW31" s="119"/>
      <c r="LX31" s="119"/>
      <c r="LY31" s="119"/>
      <c r="LZ31" s="120"/>
      <c r="MA31" s="118">
        <f>データ!DO7</f>
        <v>164</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9</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-56</v>
      </c>
      <c r="EM52" s="117"/>
      <c r="EN52" s="117"/>
      <c r="EO52" s="117"/>
      <c r="EP52" s="117"/>
      <c r="EQ52" s="117"/>
      <c r="ER52" s="117"/>
      <c r="ES52" s="117"/>
      <c r="ET52" s="117"/>
      <c r="EU52" s="117"/>
      <c r="EV52" s="117"/>
      <c r="EW52" s="117"/>
      <c r="EX52" s="117"/>
      <c r="EY52" s="117"/>
      <c r="EZ52" s="117"/>
      <c r="FA52" s="117"/>
      <c r="FB52" s="117"/>
      <c r="FC52" s="117"/>
      <c r="FD52" s="117"/>
      <c r="FE52" s="117">
        <f>データ!BG7</f>
        <v>-34</v>
      </c>
      <c r="FF52" s="117"/>
      <c r="FG52" s="117"/>
      <c r="FH52" s="117"/>
      <c r="FI52" s="117"/>
      <c r="FJ52" s="117"/>
      <c r="FK52" s="117"/>
      <c r="FL52" s="117"/>
      <c r="FM52" s="117"/>
      <c r="FN52" s="117"/>
      <c r="FO52" s="117"/>
      <c r="FP52" s="117"/>
      <c r="FQ52" s="117"/>
      <c r="FR52" s="117"/>
      <c r="FS52" s="117"/>
      <c r="FT52" s="117"/>
      <c r="FU52" s="117"/>
      <c r="FV52" s="117"/>
      <c r="FW52" s="117"/>
      <c r="FX52" s="117">
        <f>データ!BH7</f>
        <v>-54</v>
      </c>
      <c r="FY52" s="117"/>
      <c r="FZ52" s="117"/>
      <c r="GA52" s="117"/>
      <c r="GB52" s="117"/>
      <c r="GC52" s="117"/>
      <c r="GD52" s="117"/>
      <c r="GE52" s="117"/>
      <c r="GF52" s="117"/>
      <c r="GG52" s="117"/>
      <c r="GH52" s="117"/>
      <c r="GI52" s="117"/>
      <c r="GJ52" s="117"/>
      <c r="GK52" s="117"/>
      <c r="GL52" s="117"/>
      <c r="GM52" s="117"/>
      <c r="GN52" s="117"/>
      <c r="GO52" s="117"/>
      <c r="GP52" s="117"/>
      <c r="GQ52" s="117">
        <f>データ!BI7</f>
        <v>-53</v>
      </c>
      <c r="GR52" s="117"/>
      <c r="GS52" s="117"/>
      <c r="GT52" s="117"/>
      <c r="GU52" s="117"/>
      <c r="GV52" s="117"/>
      <c r="GW52" s="117"/>
      <c r="GX52" s="117"/>
      <c r="GY52" s="117"/>
      <c r="GZ52" s="117"/>
      <c r="HA52" s="117"/>
      <c r="HB52" s="117"/>
      <c r="HC52" s="117"/>
      <c r="HD52" s="117"/>
      <c r="HE52" s="117"/>
      <c r="HF52" s="117"/>
      <c r="HG52" s="117"/>
      <c r="HH52" s="117"/>
      <c r="HI52" s="117"/>
      <c r="HJ52" s="117">
        <f>データ!BJ7</f>
        <v>-55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-23589</v>
      </c>
      <c r="JD52" s="125"/>
      <c r="JE52" s="125"/>
      <c r="JF52" s="125"/>
      <c r="JG52" s="125"/>
      <c r="JH52" s="125"/>
      <c r="JI52" s="125"/>
      <c r="JJ52" s="125"/>
      <c r="JK52" s="125"/>
      <c r="JL52" s="125"/>
      <c r="JM52" s="125"/>
      <c r="JN52" s="125"/>
      <c r="JO52" s="125"/>
      <c r="JP52" s="125"/>
      <c r="JQ52" s="125"/>
      <c r="JR52" s="125"/>
      <c r="JS52" s="125"/>
      <c r="JT52" s="125"/>
      <c r="JU52" s="125"/>
      <c r="JV52" s="125">
        <f>データ!BR7</f>
        <v>-17704</v>
      </c>
      <c r="JW52" s="125"/>
      <c r="JX52" s="125"/>
      <c r="JY52" s="125"/>
      <c r="JZ52" s="125"/>
      <c r="KA52" s="125"/>
      <c r="KB52" s="125"/>
      <c r="KC52" s="125"/>
      <c r="KD52" s="125"/>
      <c r="KE52" s="125"/>
      <c r="KF52" s="125"/>
      <c r="KG52" s="125"/>
      <c r="KH52" s="125"/>
      <c r="KI52" s="125"/>
      <c r="KJ52" s="125"/>
      <c r="KK52" s="125"/>
      <c r="KL52" s="125"/>
      <c r="KM52" s="125"/>
      <c r="KN52" s="125"/>
      <c r="KO52" s="125">
        <f>データ!BS7</f>
        <v>-25240</v>
      </c>
      <c r="KP52" s="125"/>
      <c r="KQ52" s="125"/>
      <c r="KR52" s="125"/>
      <c r="KS52" s="125"/>
      <c r="KT52" s="125"/>
      <c r="KU52" s="125"/>
      <c r="KV52" s="125"/>
      <c r="KW52" s="125"/>
      <c r="KX52" s="125"/>
      <c r="KY52" s="125"/>
      <c r="KZ52" s="125"/>
      <c r="LA52" s="125"/>
      <c r="LB52" s="125"/>
      <c r="LC52" s="125"/>
      <c r="LD52" s="125"/>
      <c r="LE52" s="125"/>
      <c r="LF52" s="125"/>
      <c r="LG52" s="125"/>
      <c r="LH52" s="125">
        <f>データ!BT7</f>
        <v>-24713</v>
      </c>
      <c r="LI52" s="125"/>
      <c r="LJ52" s="125"/>
      <c r="LK52" s="125"/>
      <c r="LL52" s="125"/>
      <c r="LM52" s="125"/>
      <c r="LN52" s="125"/>
      <c r="LO52" s="125"/>
      <c r="LP52" s="125"/>
      <c r="LQ52" s="125"/>
      <c r="LR52" s="125"/>
      <c r="LS52" s="125"/>
      <c r="LT52" s="125"/>
      <c r="LU52" s="125"/>
      <c r="LV52" s="125"/>
      <c r="LW52" s="125"/>
      <c r="LX52" s="125"/>
      <c r="LY52" s="125"/>
      <c r="LZ52" s="125"/>
      <c r="MA52" s="125">
        <f>データ!BU7</f>
        <v>-28725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131</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133375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92011</v>
      </c>
      <c r="D6" s="61">
        <f t="shared" si="1"/>
        <v>47</v>
      </c>
      <c r="E6" s="61">
        <f t="shared" si="1"/>
        <v>14</v>
      </c>
      <c r="F6" s="61">
        <f t="shared" si="1"/>
        <v>0</v>
      </c>
      <c r="G6" s="61">
        <f t="shared" si="1"/>
        <v>5</v>
      </c>
      <c r="H6" s="61" t="str">
        <f>SUBSTITUTE(H8,"　","")</f>
        <v>栃木県宇都宮市</v>
      </c>
      <c r="I6" s="61" t="str">
        <f t="shared" si="1"/>
        <v>相生駐車場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19</v>
      </c>
      <c r="S6" s="63" t="str">
        <f t="shared" si="1"/>
        <v>商業施設</v>
      </c>
      <c r="T6" s="63" t="str">
        <f t="shared" si="1"/>
        <v>無</v>
      </c>
      <c r="U6" s="64">
        <f t="shared" si="1"/>
        <v>428</v>
      </c>
      <c r="V6" s="64">
        <f t="shared" si="1"/>
        <v>186</v>
      </c>
      <c r="W6" s="64">
        <f t="shared" si="1"/>
        <v>300</v>
      </c>
      <c r="X6" s="63" t="str">
        <f t="shared" si="1"/>
        <v>利用料金制</v>
      </c>
      <c r="Y6" s="65">
        <f>IF(Y8="-",NA(),Y8)</f>
        <v>74</v>
      </c>
      <c r="Z6" s="65">
        <f t="shared" ref="Z6:AH6" si="2">IF(Z8="-",NA(),Z8)</f>
        <v>75</v>
      </c>
      <c r="AA6" s="65">
        <f t="shared" si="2"/>
        <v>65</v>
      </c>
      <c r="AB6" s="65">
        <f t="shared" si="2"/>
        <v>65</v>
      </c>
      <c r="AC6" s="65">
        <f t="shared" si="2"/>
        <v>60</v>
      </c>
      <c r="AD6" s="65">
        <f t="shared" si="2"/>
        <v>124.7</v>
      </c>
      <c r="AE6" s="65">
        <f t="shared" si="2"/>
        <v>135.6</v>
      </c>
      <c r="AF6" s="65">
        <f t="shared" si="2"/>
        <v>176.5</v>
      </c>
      <c r="AG6" s="65">
        <f t="shared" si="2"/>
        <v>231.4</v>
      </c>
      <c r="AH6" s="65">
        <f t="shared" si="2"/>
        <v>151.19999999999999</v>
      </c>
      <c r="AI6" s="62" t="str">
        <f>IF(AI8="-","",IF(AI8="-","【-】","【"&amp;SUBSTITUTE(TEXT(AI8,"#,##0.0"),"-","△")&amp;"】"))</f>
        <v>【275.4】</v>
      </c>
      <c r="AJ6" s="65">
        <f>IF(AJ8="-",NA(),AJ8)</f>
        <v>0.7</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9</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-56</v>
      </c>
      <c r="BG6" s="65">
        <f t="shared" ref="BG6:BO6" si="5">IF(BG8="-",NA(),BG8)</f>
        <v>-34</v>
      </c>
      <c r="BH6" s="65">
        <f t="shared" si="5"/>
        <v>-54</v>
      </c>
      <c r="BI6" s="65">
        <f t="shared" si="5"/>
        <v>-53</v>
      </c>
      <c r="BJ6" s="65">
        <f t="shared" si="5"/>
        <v>-55</v>
      </c>
      <c r="BK6" s="65">
        <f t="shared" si="5"/>
        <v>31.4</v>
      </c>
      <c r="BL6" s="65">
        <f t="shared" si="5"/>
        <v>34</v>
      </c>
      <c r="BM6" s="65">
        <f t="shared" si="5"/>
        <v>31.1</v>
      </c>
      <c r="BN6" s="65">
        <f t="shared" si="5"/>
        <v>31.8</v>
      </c>
      <c r="BO6" s="65">
        <f t="shared" si="5"/>
        <v>22.6</v>
      </c>
      <c r="BP6" s="62" t="str">
        <f>IF(BP8="-","",IF(BP8="-","【-】","【"&amp;SUBSTITUTE(TEXT(BP8,"#,##0.0"),"-","△")&amp;"】"))</f>
        <v>【45.2】</v>
      </c>
      <c r="BQ6" s="66">
        <f>IF(BQ8="-",NA(),BQ8)</f>
        <v>-23589</v>
      </c>
      <c r="BR6" s="66">
        <f t="shared" ref="BR6:BZ6" si="6">IF(BR8="-",NA(),BR8)</f>
        <v>-17704</v>
      </c>
      <c r="BS6" s="66">
        <f t="shared" si="6"/>
        <v>-25240</v>
      </c>
      <c r="BT6" s="66">
        <f t="shared" si="6"/>
        <v>-24713</v>
      </c>
      <c r="BU6" s="66">
        <f t="shared" si="6"/>
        <v>-28725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133375</v>
      </c>
      <c r="CN6" s="64">
        <f t="shared" si="7"/>
        <v>4000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166.7</v>
      </c>
      <c r="DL6" s="65">
        <f t="shared" ref="DL6:DT6" si="9">IF(DL8="-",NA(),DL8)</f>
        <v>155.69999999999999</v>
      </c>
      <c r="DM6" s="65">
        <f t="shared" si="9"/>
        <v>158.1</v>
      </c>
      <c r="DN6" s="65">
        <f t="shared" si="9"/>
        <v>171.5</v>
      </c>
      <c r="DO6" s="65">
        <f t="shared" si="9"/>
        <v>164</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92011</v>
      </c>
      <c r="D7" s="61">
        <f t="shared" si="10"/>
        <v>47</v>
      </c>
      <c r="E7" s="61">
        <f t="shared" si="10"/>
        <v>14</v>
      </c>
      <c r="F7" s="61">
        <f t="shared" si="10"/>
        <v>0</v>
      </c>
      <c r="G7" s="61">
        <f t="shared" si="10"/>
        <v>5</v>
      </c>
      <c r="H7" s="61" t="str">
        <f t="shared" si="10"/>
        <v>栃木県　宇都宮市</v>
      </c>
      <c r="I7" s="61" t="str">
        <f t="shared" si="10"/>
        <v>相生駐車場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19</v>
      </c>
      <c r="S7" s="63" t="str">
        <f t="shared" si="10"/>
        <v>商業施設</v>
      </c>
      <c r="T7" s="63" t="str">
        <f t="shared" si="10"/>
        <v>無</v>
      </c>
      <c r="U7" s="64">
        <f t="shared" si="10"/>
        <v>428</v>
      </c>
      <c r="V7" s="64">
        <f t="shared" si="10"/>
        <v>186</v>
      </c>
      <c r="W7" s="64">
        <f t="shared" si="10"/>
        <v>300</v>
      </c>
      <c r="X7" s="63" t="str">
        <f t="shared" si="10"/>
        <v>利用料金制</v>
      </c>
      <c r="Y7" s="65">
        <f>Y8</f>
        <v>74</v>
      </c>
      <c r="Z7" s="65">
        <f t="shared" ref="Z7:AH7" si="11">Z8</f>
        <v>75</v>
      </c>
      <c r="AA7" s="65">
        <f t="shared" si="11"/>
        <v>65</v>
      </c>
      <c r="AB7" s="65">
        <f t="shared" si="11"/>
        <v>65</v>
      </c>
      <c r="AC7" s="65">
        <f t="shared" si="11"/>
        <v>60</v>
      </c>
      <c r="AD7" s="65">
        <f t="shared" si="11"/>
        <v>124.7</v>
      </c>
      <c r="AE7" s="65">
        <f t="shared" si="11"/>
        <v>135.6</v>
      </c>
      <c r="AF7" s="65">
        <f t="shared" si="11"/>
        <v>176.5</v>
      </c>
      <c r="AG7" s="65">
        <f t="shared" si="11"/>
        <v>231.4</v>
      </c>
      <c r="AH7" s="65">
        <f t="shared" si="11"/>
        <v>151.19999999999999</v>
      </c>
      <c r="AI7" s="62"/>
      <c r="AJ7" s="65">
        <f>AJ8</f>
        <v>0.7</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9</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-56</v>
      </c>
      <c r="BG7" s="65">
        <f t="shared" ref="BG7:BO7" si="14">BG8</f>
        <v>-34</v>
      </c>
      <c r="BH7" s="65">
        <f t="shared" si="14"/>
        <v>-54</v>
      </c>
      <c r="BI7" s="65">
        <f t="shared" si="14"/>
        <v>-53</v>
      </c>
      <c r="BJ7" s="65">
        <f t="shared" si="14"/>
        <v>-55</v>
      </c>
      <c r="BK7" s="65">
        <f t="shared" si="14"/>
        <v>31.4</v>
      </c>
      <c r="BL7" s="65">
        <f t="shared" si="14"/>
        <v>34</v>
      </c>
      <c r="BM7" s="65">
        <f t="shared" si="14"/>
        <v>31.1</v>
      </c>
      <c r="BN7" s="65">
        <f t="shared" si="14"/>
        <v>31.8</v>
      </c>
      <c r="BO7" s="65">
        <f t="shared" si="14"/>
        <v>22.6</v>
      </c>
      <c r="BP7" s="62"/>
      <c r="BQ7" s="66">
        <f>BQ8</f>
        <v>-23589</v>
      </c>
      <c r="BR7" s="66">
        <f t="shared" ref="BR7:BZ7" si="15">BR8</f>
        <v>-17704</v>
      </c>
      <c r="BS7" s="66">
        <f t="shared" si="15"/>
        <v>-25240</v>
      </c>
      <c r="BT7" s="66">
        <f t="shared" si="15"/>
        <v>-24713</v>
      </c>
      <c r="BU7" s="66">
        <f t="shared" si="15"/>
        <v>-28725</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133375</v>
      </c>
      <c r="CN7" s="64">
        <f>CN8</f>
        <v>4000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166.7</v>
      </c>
      <c r="DL7" s="65">
        <f t="shared" ref="DL7:DT7" si="17">DL8</f>
        <v>155.69999999999999</v>
      </c>
      <c r="DM7" s="65">
        <f t="shared" si="17"/>
        <v>158.1</v>
      </c>
      <c r="DN7" s="65">
        <f t="shared" si="17"/>
        <v>171.5</v>
      </c>
      <c r="DO7" s="65">
        <f t="shared" si="17"/>
        <v>164</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92011</v>
      </c>
      <c r="D8" s="68">
        <v>47</v>
      </c>
      <c r="E8" s="68">
        <v>14</v>
      </c>
      <c r="F8" s="68">
        <v>0</v>
      </c>
      <c r="G8" s="68">
        <v>5</v>
      </c>
      <c r="H8" s="68" t="s">
        <v>113</v>
      </c>
      <c r="I8" s="68" t="s">
        <v>114</v>
      </c>
      <c r="J8" s="68" t="s">
        <v>115</v>
      </c>
      <c r="K8" s="68" t="s">
        <v>116</v>
      </c>
      <c r="L8" s="68" t="s">
        <v>117</v>
      </c>
      <c r="M8" s="68" t="s">
        <v>118</v>
      </c>
      <c r="N8" s="68"/>
      <c r="O8" s="69" t="s">
        <v>119</v>
      </c>
      <c r="P8" s="70" t="s">
        <v>120</v>
      </c>
      <c r="Q8" s="70" t="s">
        <v>121</v>
      </c>
      <c r="R8" s="71">
        <v>19</v>
      </c>
      <c r="S8" s="70" t="s">
        <v>122</v>
      </c>
      <c r="T8" s="70" t="s">
        <v>123</v>
      </c>
      <c r="U8" s="71">
        <v>428</v>
      </c>
      <c r="V8" s="71">
        <v>186</v>
      </c>
      <c r="W8" s="71">
        <v>300</v>
      </c>
      <c r="X8" s="70" t="s">
        <v>124</v>
      </c>
      <c r="Y8" s="72">
        <v>74</v>
      </c>
      <c r="Z8" s="72">
        <v>75</v>
      </c>
      <c r="AA8" s="72">
        <v>65</v>
      </c>
      <c r="AB8" s="72">
        <v>65</v>
      </c>
      <c r="AC8" s="72">
        <v>60</v>
      </c>
      <c r="AD8" s="72">
        <v>124.7</v>
      </c>
      <c r="AE8" s="72">
        <v>135.6</v>
      </c>
      <c r="AF8" s="72">
        <v>176.5</v>
      </c>
      <c r="AG8" s="72">
        <v>231.4</v>
      </c>
      <c r="AH8" s="72">
        <v>151.19999999999999</v>
      </c>
      <c r="AI8" s="69">
        <v>275.39999999999998</v>
      </c>
      <c r="AJ8" s="72">
        <v>0.7</v>
      </c>
      <c r="AK8" s="72">
        <v>0</v>
      </c>
      <c r="AL8" s="72">
        <v>0</v>
      </c>
      <c r="AM8" s="72">
        <v>0</v>
      </c>
      <c r="AN8" s="72">
        <v>0</v>
      </c>
      <c r="AO8" s="72">
        <v>21.4</v>
      </c>
      <c r="AP8" s="72">
        <v>24.8</v>
      </c>
      <c r="AQ8" s="72">
        <v>20.3</v>
      </c>
      <c r="AR8" s="72">
        <v>20.2</v>
      </c>
      <c r="AS8" s="72">
        <v>19.8</v>
      </c>
      <c r="AT8" s="69">
        <v>13.3</v>
      </c>
      <c r="AU8" s="73">
        <v>9</v>
      </c>
      <c r="AV8" s="73">
        <v>0</v>
      </c>
      <c r="AW8" s="73">
        <v>0</v>
      </c>
      <c r="AX8" s="73">
        <v>0</v>
      </c>
      <c r="AY8" s="73">
        <v>0</v>
      </c>
      <c r="AZ8" s="73">
        <v>479</v>
      </c>
      <c r="BA8" s="73">
        <v>364</v>
      </c>
      <c r="BB8" s="73">
        <v>270</v>
      </c>
      <c r="BC8" s="73">
        <v>245</v>
      </c>
      <c r="BD8" s="73">
        <v>196</v>
      </c>
      <c r="BE8" s="73">
        <v>140</v>
      </c>
      <c r="BF8" s="72">
        <v>-56</v>
      </c>
      <c r="BG8" s="72">
        <v>-34</v>
      </c>
      <c r="BH8" s="72">
        <v>-54</v>
      </c>
      <c r="BI8" s="72">
        <v>-53</v>
      </c>
      <c r="BJ8" s="72">
        <v>-55</v>
      </c>
      <c r="BK8" s="72">
        <v>31.4</v>
      </c>
      <c r="BL8" s="72">
        <v>34</v>
      </c>
      <c r="BM8" s="72">
        <v>31.1</v>
      </c>
      <c r="BN8" s="72">
        <v>31.8</v>
      </c>
      <c r="BO8" s="72">
        <v>22.6</v>
      </c>
      <c r="BP8" s="69">
        <v>45.2</v>
      </c>
      <c r="BQ8" s="73">
        <v>-23589</v>
      </c>
      <c r="BR8" s="73">
        <v>-17704</v>
      </c>
      <c r="BS8" s="73">
        <v>-25240</v>
      </c>
      <c r="BT8" s="74">
        <v>-24713</v>
      </c>
      <c r="BU8" s="74">
        <v>-28725</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133375</v>
      </c>
      <c r="CN8" s="71">
        <v>4000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425</v>
      </c>
      <c r="DF8" s="72">
        <v>329.2</v>
      </c>
      <c r="DG8" s="72">
        <v>249.7</v>
      </c>
      <c r="DH8" s="72">
        <v>279.60000000000002</v>
      </c>
      <c r="DI8" s="72">
        <v>236.7</v>
      </c>
      <c r="DJ8" s="69">
        <v>122.6</v>
      </c>
      <c r="DK8" s="72">
        <v>166.7</v>
      </c>
      <c r="DL8" s="72">
        <v>155.69999999999999</v>
      </c>
      <c r="DM8" s="72">
        <v>158.1</v>
      </c>
      <c r="DN8" s="72">
        <v>171.5</v>
      </c>
      <c r="DO8" s="72">
        <v>164</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2018-03-13T04:34:11Z</cp:lastPrinted>
  <dcterms:created xsi:type="dcterms:W3CDTF">2018-02-09T01:44:43Z</dcterms:created>
  <dcterms:modified xsi:type="dcterms:W3CDTF">2018-04-05T08:20:48Z</dcterms:modified>
</cp:coreProperties>
</file>