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01宇都宮市　修正依頼中\"/>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H86" i="4"/>
  <c r="AD10" i="4"/>
  <c r="AT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<sst xmlns="http://schemas.openxmlformats.org/spreadsheetml/2006/main" count="240" uniqueCount="125">
  <si>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</si>
  <si>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</si>
  <si>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</si>
  <si>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</si>
  <si>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</si>
  <si>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</si>
  <si>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</si>
  <si>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</si>
  <si>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</si>
  <si>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</si>
  <si>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</si>
  <si>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</si>
  <si>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</si>
  <si>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</si>
  <si>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</si>
  <si>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</si>
  <si>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</si>
  <si>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</si>
  <si>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</si>
  <si>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</si>
  <si>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</si>
  <si>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</si>
  <si>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</si>
  <si>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</si>
  <si>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</si>
  <si>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</si>
  <si>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</si>
  <si>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</si>
  <si>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</si>
  <si>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</si>
  <si>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</si>
  <si>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</si>
  <si>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</si>
  <si>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</si>
  <si>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</si>
  <si>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</si>
  <si>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</si>
  <si>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</si>
  <si>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</si>
  <si>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</si>
  <si>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</si>
  <si>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</si>
  <si>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</si>
  <si>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</si>
  <si>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</si>
  <si>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</si>
  <si>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</si>
  <si>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</si>
  <si>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</si>
  <si>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</si>
  <si>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</si>
  <si>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</si>
  <si>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</si>
  <si>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</si>
  <si>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</si>
  <si>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</si>
  <si>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</si>
  <si>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</si>
  <si>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</si>
  <si>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</si>
  <si>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</si>
  <si>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</si>
  <si>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</si>
  <si>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</si>
  <si>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</si>
  <si>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</si>
  <si>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</si>
  <si>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</si>
  <si>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</si>
  <si>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</si>
  <si>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</si>
  <si>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</si>
  <si>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</si>
  <si>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</si>
  <si>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</si>
  <si>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</si>
  <si>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</si>
  <si>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</si>
  <si>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</si>
  <si>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</si>
  <si>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</si>
  <si>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</si>
  <si>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</si>
  <si>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</si>
  <si>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</si>
  <si>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</si>
  <si>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</si>
  <si>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</si>
  <si>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</si>
  <si>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</si>
  <si>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</si>
  <si>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</si>
  <si>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</si>
  <si>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</si>
  <si>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</si>
  <si>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</si>
  <si>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</si>
  <si>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</si>
  <si>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</si>
  <si>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</si>
  <si>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</si>
  <si>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</si>
  <si>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</si>
  <si>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</si>
  <si>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</si>
  <si>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</si>
  <si>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</si>
  <si>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</si>
  <si>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</si>
  <si>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宇都宮市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</si>
  <si>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</si>
  <si>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</si>
  <si>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</si>
  <si>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</si>
  <si>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</si>
  <si>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</si>
  <si>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</si>
  <si>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</si>
  <si>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</si>
  <si>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</si>
  <si>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</si>
  <si>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</si>
  <si>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本市は，比較的供用開始後年数の短い施設が多く，老朽化の進んだ管渠が少ないことなどから，全体的に健全な経営状況にあるが</t>
    </r>
    <r>
      <rPr>
        <sz val="12"/>
        <rFont val="ＭＳ ゴシック"/>
        <family val="3"/>
        <charset val="128"/>
      </rPr>
      <t>，将来的に，施設の老朽化に伴う建設改良費の増加が見込まれることから，今後，施設の長寿命化に向けた機能保全に係る計画の策定や公共下水道への接続による施設の統廃合など，効率的に施設機能を維持する方法を検討していく必要がある。</t>
    </r>
    <rPh sb="8" eb="10">
      <t>キョウヨウ</t>
    </rPh>
    <rPh sb="10" eb="13">
      <t>カイシゴ</t>
    </rPh>
    <rPh sb="16" eb="17">
      <t>ミジカ</t>
    </rPh>
    <rPh sb="24" eb="27">
      <t>ロウキュウカ</t>
    </rPh>
    <rPh sb="28" eb="29">
      <t>スス</t>
    </rPh>
    <rPh sb="31" eb="33">
      <t>カンキョ</t>
    </rPh>
    <rPh sb="34" eb="35">
      <t>スク</t>
    </rPh>
    <rPh sb="51" eb="53">
      <t>ケイエイ</t>
    </rPh>
    <rPh sb="60" eb="63">
      <t>ショウライテキ</t>
    </rPh>
    <rPh sb="65" eb="67">
      <t>シセツ</t>
    </rPh>
    <rPh sb="68" eb="71">
      <t>ロウキュウカ</t>
    </rPh>
    <rPh sb="72" eb="73">
      <t>トモナ</t>
    </rPh>
    <rPh sb="74" eb="76">
      <t>ケンセツ</t>
    </rPh>
    <rPh sb="76" eb="78">
      <t>カイリョウ</t>
    </rPh>
    <rPh sb="78" eb="79">
      <t>ヒ</t>
    </rPh>
    <rPh sb="80" eb="82">
      <t>ゾウカ</t>
    </rPh>
    <rPh sb="83" eb="85">
      <t>ミコ</t>
    </rPh>
    <rPh sb="93" eb="95">
      <t>コンゴ</t>
    </rPh>
    <rPh sb="96" eb="98">
      <t>シセツ</t>
    </rPh>
    <rPh sb="99" eb="100">
      <t>チョウ</t>
    </rPh>
    <rPh sb="100" eb="103">
      <t>ジュミョウカ</t>
    </rPh>
    <rPh sb="104" eb="105">
      <t>ム</t>
    </rPh>
    <rPh sb="145" eb="147">
      <t>シセツ</t>
    </rPh>
    <rPh sb="147" eb="149">
      <t>キノウ</t>
    </rPh>
    <rPh sb="150" eb="152">
      <t>イジ</t>
    </rPh>
    <rPh sb="154" eb="156">
      <t>ホウホウ</t>
    </rPh>
    <phoneticPr fontId="4"/>
  </si>
  <si>
    <t>　老朽化の進んだ管渠は比較的少なく，管渠の状況に応じて改築・修繕工事を実施している。
　なお，「③管渠改善率」について，H26は管路施設工事を行ったため，一時的に数値が高くなっている。</t>
    <rPh sb="1" eb="4">
      <t>ロウキュウカ</t>
    </rPh>
    <rPh sb="5" eb="6">
      <t>スス</t>
    </rPh>
    <rPh sb="8" eb="10">
      <t>カンキョ</t>
    </rPh>
    <rPh sb="11" eb="14">
      <t>ヒカクテキ</t>
    </rPh>
    <rPh sb="14" eb="15">
      <t>スク</t>
    </rPh>
    <rPh sb="18" eb="20">
      <t>カンキョ</t>
    </rPh>
    <rPh sb="21" eb="23">
      <t>ジョウキョウ</t>
    </rPh>
    <rPh sb="24" eb="25">
      <t>オウ</t>
    </rPh>
    <rPh sb="27" eb="29">
      <t>カイチク</t>
    </rPh>
    <rPh sb="30" eb="32">
      <t>シュウゼン</t>
    </rPh>
    <rPh sb="32" eb="34">
      <t>コウジ</t>
    </rPh>
    <rPh sb="35" eb="37">
      <t>ジッシ</t>
    </rPh>
    <rPh sb="49" eb="51">
      <t>カンキョ</t>
    </rPh>
    <rPh sb="51" eb="53">
      <t>カイゼン</t>
    </rPh>
    <rPh sb="53" eb="54">
      <t>リツ</t>
    </rPh>
    <rPh sb="64" eb="66">
      <t>カンロ</t>
    </rPh>
    <rPh sb="66" eb="68">
      <t>シセツ</t>
    </rPh>
    <rPh sb="68" eb="70">
      <t>コウジ</t>
    </rPh>
    <rPh sb="71" eb="72">
      <t>オコナ</t>
    </rPh>
    <rPh sb="77" eb="80">
      <t>イチジテキ</t>
    </rPh>
    <rPh sb="81" eb="83">
      <t>スウチ</t>
    </rPh>
    <rPh sb="84" eb="85">
      <t>タカ</t>
    </rPh>
    <phoneticPr fontId="4"/>
  </si>
  <si>
    <t xml:space="preserve">　「①収益的収支比率」については，100％に近い数値となっており，概ね総収益で総費用と地方債償還金を充足できていると言える。
　なお，H24，H25は市債の繰上償還額が多かったため，一時的に数値が低くなっている。
　「⑤経費回収率」については上昇傾向にあり，H25以降は100％を超えていることから，汚水処理に係る費用を使用料で充足できていると言える。
　「⑥汚水処理原価」は150円を横ばいで推移しているが，有収率を上昇させることで，さらに汚水処理原価を低減できることから，有収率の向上を図っていく。
　「⑦施設利用率」については，高い数値となっており，施設の利用状況や施設規模が適切な状態となっていると言える。
　「⑧水洗化率」については，1世帯当たりの使用人数の減少に伴い減少傾向にあるが，今後，未接続者への接続促進により，水洗化率の向上を図っていく。
　以上のことから，本市の農業集落排水事業は，健全な経営状況を継続できている状況にあり，今後も，有収率や水洗化率の向上を図り，より一層健全な事業運営を行っていく。
</t>
    <rPh sb="50" eb="52">
      <t>ジュウソク</t>
    </rPh>
    <rPh sb="95" eb="97">
      <t>スウチ</t>
    </rPh>
    <rPh sb="132" eb="134">
      <t>イコウ</t>
    </rPh>
    <rPh sb="164" eb="166">
      <t>ジュウソク</t>
    </rPh>
    <rPh sb="205" eb="207">
      <t>ユウシュウ</t>
    </rPh>
    <rPh sb="207" eb="208">
      <t>リツ</t>
    </rPh>
    <rPh sb="209" eb="211">
      <t>ジョウショウ</t>
    </rPh>
    <rPh sb="221" eb="223">
      <t>オスイ</t>
    </rPh>
    <rPh sb="223" eb="225">
      <t>ショリ</t>
    </rPh>
    <rPh sb="225" eb="227">
      <t>ゲンカ</t>
    </rPh>
    <rPh sb="228" eb="230">
      <t>テイゲン</t>
    </rPh>
    <rPh sb="238" eb="240">
      <t>ユウシュウ</t>
    </rPh>
    <rPh sb="240" eb="241">
      <t>リツ</t>
    </rPh>
    <rPh sb="242" eb="244">
      <t>コウジョウ</t>
    </rPh>
    <rPh sb="245" eb="246">
      <t>ハカ</t>
    </rPh>
    <rPh sb="267" eb="268">
      <t>タカ</t>
    </rPh>
    <rPh sb="269" eb="271">
      <t>スウチ</t>
    </rPh>
    <rPh sb="278" eb="280">
      <t>シセツ</t>
    </rPh>
    <rPh sb="281" eb="283">
      <t>リヨウ</t>
    </rPh>
    <rPh sb="283" eb="285">
      <t>ジョウキョウ</t>
    </rPh>
    <rPh sb="286" eb="288">
      <t>シセツ</t>
    </rPh>
    <rPh sb="288" eb="290">
      <t>キボ</t>
    </rPh>
    <rPh sb="291" eb="293">
      <t>テキセツ</t>
    </rPh>
    <rPh sb="294" eb="296">
      <t>ジョウタイ</t>
    </rPh>
    <rPh sb="303" eb="304">
      <t>イ</t>
    </rPh>
    <rPh sb="325" eb="326">
      <t>ア</t>
    </rPh>
    <rPh sb="337" eb="338">
      <t>トモナ</t>
    </rPh>
    <rPh sb="351" eb="354">
      <t>ミセツゾク</t>
    </rPh>
    <rPh sb="354" eb="355">
      <t>シャ</t>
    </rPh>
    <rPh sb="365" eb="368">
      <t>スイセンカ</t>
    </rPh>
    <rPh sb="368" eb="369">
      <t>リツ</t>
    </rPh>
    <rPh sb="370" eb="372">
      <t>コウジョウ</t>
    </rPh>
    <rPh sb="373" eb="374">
      <t>ハカ</t>
    </rPh>
    <rPh sb="382" eb="384">
      <t>イジョウ</t>
    </rPh>
    <rPh sb="393" eb="395">
      <t>ノウギョウ</t>
    </rPh>
    <rPh sb="395" eb="397">
      <t>シュウラク</t>
    </rPh>
    <rPh sb="397" eb="399">
      <t>ハイスイ</t>
    </rPh>
    <rPh sb="399" eb="401">
      <t>ジギョウ</t>
    </rPh>
    <rPh sb="403" eb="405">
      <t>ケンゼン</t>
    </rPh>
    <rPh sb="406" eb="408">
      <t>ケイエイ</t>
    </rPh>
    <rPh sb="408" eb="410">
      <t>ジョウキョウ</t>
    </rPh>
    <rPh sb="411" eb="413">
      <t>ケイゾク</t>
    </rPh>
    <rPh sb="418" eb="420">
      <t>ジョウキョウ</t>
    </rPh>
    <rPh sb="424" eb="426">
      <t>コンゴ</t>
    </rPh>
    <rPh sb="428" eb="430">
      <t>ユウシュウ</t>
    </rPh>
    <rPh sb="430" eb="431">
      <t>リツ</t>
    </rPh>
    <rPh sb="432" eb="435">
      <t>スイセンカ</t>
    </rPh>
    <rPh sb="435" eb="436">
      <t>リツ</t>
    </rPh>
    <rPh sb="437" eb="439">
      <t>コウジョウ</t>
    </rPh>
    <rPh sb="440" eb="441">
      <t>ハカ</t>
    </rPh>
    <rPh sb="445" eb="447">
      <t>イッソウ</t>
    </rPh>
    <rPh sb="447" eb="449">
      <t>ケンゼン</t>
    </rPh>
    <rPh sb="450" eb="452">
      <t>ジギョウ</t>
    </rPh>
    <rPh sb="452" eb="454">
      <t>ウンエイ</t>
    </rPh>
    <rPh sb="455" eb="4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</si>
</sst>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7.0000000000000007E-2</c:v>
                </c:pt>
                <c:pt idx="1">
                  <c:v>0</c:v>
                </c:pt>
                <c:pt idx="2" formatCode="#,##0.00;&quot;△&quot;#,##0.00;&quot;-&quot;">
                  <c:v>0.18</c:v>
                </c:pt>
                <c:pt idx="3" formatCode="#,##0.00;&quot;△&quot;#,##0.00;&quot;-&quot;">
                  <c:v>7.0000000000000007E-2</c:v>
                </c:pt>
                <c:pt idx="4">
                  <c:v>0</c:v>
                </c:pt>
              </c:numCache>
            </c:numRef>
          </c:val>
        </c:ser>
        <c:dLbls>
          <c:showLegendKey val="0"/>
          <c:showVal val="0"/>
          <c:showCatName val="0"/>
          <c:showSerName val="0"/>
          <c:showPercent val="0"/>
          <c:showBubbleSize val="0"/>
        </c:dLbls>
        <c:gapWidth val="150"/>
        <c:axId val="462876912"/>
        <c:axId val="46287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62876912"/>
        <c:axId val="462877304"/>
      </c:lineChart>
      <c:dateAx>
        <c:axId val="462876912"/>
        <c:scaling>
          <c:orientation val="minMax"/>
        </c:scaling>
        <c:delete val="1"/>
        <c:axPos val="b"/>
        <c:numFmt formatCode="ge" sourceLinked="1"/>
        <c:majorTickMark val="none"/>
        <c:minorTickMark val="none"/>
        <c:tickLblPos val="none"/>
        <c:crossAx val="462877304"/>
        <c:crosses val="autoZero"/>
        <c:auto val="1"/>
        <c:lblOffset val="100"/>
        <c:baseTimeUnit val="years"/>
      </c:dateAx>
      <c:valAx>
        <c:axId val="46287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87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93.83</c:v>
                </c:pt>
                <c:pt idx="1">
                  <c:v>90.97</c:v>
                </c:pt>
                <c:pt idx="2">
                  <c:v>94.5</c:v>
                </c:pt>
                <c:pt idx="3">
                  <c:v>93.19</c:v>
                </c:pt>
                <c:pt idx="4">
                  <c:v>91.78</c:v>
                </c:pt>
              </c:numCache>
            </c:numRef>
          </c:val>
        </c:ser>
        <c:dLbls>
          <c:showLegendKey val="0"/>
          <c:showVal val="0"/>
          <c:showCatName val="0"/>
          <c:showSerName val="0"/>
          <c:showPercent val="0"/>
          <c:showBubbleSize val="0"/>
        </c:dLbls>
        <c:gapWidth val="150"/>
        <c:axId val="462936248"/>
        <c:axId val="46293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62936248"/>
        <c:axId val="462935856"/>
      </c:lineChart>
      <c:dateAx>
        <c:axId val="462936248"/>
        <c:scaling>
          <c:orientation val="minMax"/>
        </c:scaling>
        <c:delete val="1"/>
        <c:axPos val="b"/>
        <c:numFmt formatCode="ge" sourceLinked="1"/>
        <c:majorTickMark val="none"/>
        <c:minorTickMark val="none"/>
        <c:tickLblPos val="none"/>
        <c:crossAx val="462935856"/>
        <c:crosses val="autoZero"/>
        <c:auto val="1"/>
        <c:lblOffset val="100"/>
        <c:baseTimeUnit val="years"/>
      </c:dateAx>
      <c:valAx>
        <c:axId val="46293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93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77.37</c:v>
                </c:pt>
                <c:pt idx="1">
                  <c:v>77.53</c:v>
                </c:pt>
                <c:pt idx="2">
                  <c:v>76.849999999999994</c:v>
                </c:pt>
                <c:pt idx="3">
                  <c:v>75.41</c:v>
                </c:pt>
                <c:pt idx="4">
                  <c:v>75.33</c:v>
                </c:pt>
              </c:numCache>
            </c:numRef>
          </c:val>
        </c:ser>
        <c:dLbls>
          <c:showLegendKey val="0"/>
          <c:showVal val="0"/>
          <c:showCatName val="0"/>
          <c:showSerName val="0"/>
          <c:showPercent val="0"/>
          <c:showBubbleSize val="0"/>
        </c:dLbls>
        <c:gapWidth val="150"/>
        <c:axId val="463424328"/>
        <c:axId val="46342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63424328"/>
        <c:axId val="463424720"/>
      </c:lineChart>
      <c:dateAx>
        <c:axId val="463424328"/>
        <c:scaling>
          <c:orientation val="minMax"/>
        </c:scaling>
        <c:delete val="1"/>
        <c:axPos val="b"/>
        <c:numFmt formatCode="ge" sourceLinked="1"/>
        <c:majorTickMark val="none"/>
        <c:minorTickMark val="none"/>
        <c:tickLblPos val="none"/>
        <c:crossAx val="463424720"/>
        <c:crosses val="autoZero"/>
        <c:auto val="1"/>
        <c:lblOffset val="100"/>
        <c:baseTimeUnit val="years"/>
      </c:dateAx>
      <c:valAx>
        <c:axId val="46342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2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79.02</c:v>
                </c:pt>
                <c:pt idx="1">
                  <c:v>67.5</c:v>
                </c:pt>
                <c:pt idx="2">
                  <c:v>98.86</c:v>
                </c:pt>
                <c:pt idx="3">
                  <c:v>98.39</c:v>
                </c:pt>
                <c:pt idx="4">
                  <c:v>96.25</c:v>
                </c:pt>
              </c:numCache>
            </c:numRef>
          </c:val>
        </c:ser>
        <c:dLbls>
          <c:showLegendKey val="0"/>
          <c:showVal val="0"/>
          <c:showCatName val="0"/>
          <c:showSerName val="0"/>
          <c:showPercent val="0"/>
          <c:showBubbleSize val="0"/>
        </c:dLbls>
        <c:gapWidth val="150"/>
        <c:axId val="462878480"/>
        <c:axId val="46287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878480"/>
        <c:axId val="462878872"/>
      </c:lineChart>
      <c:dateAx>
        <c:axId val="462878480"/>
        <c:scaling>
          <c:orientation val="minMax"/>
        </c:scaling>
        <c:delete val="1"/>
        <c:axPos val="b"/>
        <c:numFmt formatCode="ge" sourceLinked="1"/>
        <c:majorTickMark val="none"/>
        <c:minorTickMark val="none"/>
        <c:tickLblPos val="none"/>
        <c:crossAx val="462878872"/>
        <c:crosses val="autoZero"/>
        <c:auto val="1"/>
        <c:lblOffset val="100"/>
        <c:baseTimeUnit val="years"/>
      </c:dateAx>
      <c:valAx>
        <c:axId val="46287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87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880048"/>
        <c:axId val="46293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880048"/>
        <c:axId val="462932720"/>
      </c:lineChart>
      <c:dateAx>
        <c:axId val="462880048"/>
        <c:scaling>
          <c:orientation val="minMax"/>
        </c:scaling>
        <c:delete val="1"/>
        <c:axPos val="b"/>
        <c:numFmt formatCode="ge" sourceLinked="1"/>
        <c:majorTickMark val="none"/>
        <c:minorTickMark val="none"/>
        <c:tickLblPos val="none"/>
        <c:crossAx val="462932720"/>
        <c:crosses val="autoZero"/>
        <c:auto val="1"/>
        <c:lblOffset val="100"/>
        <c:baseTimeUnit val="years"/>
      </c:dateAx>
      <c:valAx>
        <c:axId val="46293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88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933896"/>
        <c:axId val="46293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933896"/>
        <c:axId val="462934288"/>
      </c:lineChart>
      <c:dateAx>
        <c:axId val="462933896"/>
        <c:scaling>
          <c:orientation val="minMax"/>
        </c:scaling>
        <c:delete val="1"/>
        <c:axPos val="b"/>
        <c:numFmt formatCode="ge" sourceLinked="1"/>
        <c:majorTickMark val="none"/>
        <c:minorTickMark val="none"/>
        <c:tickLblPos val="none"/>
        <c:crossAx val="462934288"/>
        <c:crosses val="autoZero"/>
        <c:auto val="1"/>
        <c:lblOffset val="100"/>
        <c:baseTimeUnit val="years"/>
      </c:dateAx>
      <c:valAx>
        <c:axId val="46293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93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3004704"/>
        <c:axId val="46300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004704"/>
        <c:axId val="463005096"/>
      </c:lineChart>
      <c:dateAx>
        <c:axId val="463004704"/>
        <c:scaling>
          <c:orientation val="minMax"/>
        </c:scaling>
        <c:delete val="1"/>
        <c:axPos val="b"/>
        <c:numFmt formatCode="ge" sourceLinked="1"/>
        <c:majorTickMark val="none"/>
        <c:minorTickMark val="none"/>
        <c:tickLblPos val="none"/>
        <c:crossAx val="463005096"/>
        <c:crosses val="autoZero"/>
        <c:auto val="1"/>
        <c:lblOffset val="100"/>
        <c:baseTimeUnit val="years"/>
      </c:dateAx>
      <c:valAx>
        <c:axId val="46300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3006664"/>
        <c:axId val="46300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006664"/>
        <c:axId val="463007056"/>
      </c:lineChart>
      <c:dateAx>
        <c:axId val="463006664"/>
        <c:scaling>
          <c:orientation val="minMax"/>
        </c:scaling>
        <c:delete val="1"/>
        <c:axPos val="b"/>
        <c:numFmt formatCode="ge" sourceLinked="1"/>
        <c:majorTickMark val="none"/>
        <c:minorTickMark val="none"/>
        <c:tickLblPos val="none"/>
        <c:crossAx val="463007056"/>
        <c:crosses val="autoZero"/>
        <c:auto val="1"/>
        <c:lblOffset val="100"/>
        <c:baseTimeUnit val="years"/>
      </c:dateAx>
      <c:valAx>
        <c:axId val="46300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0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191.83</c:v>
                </c:pt>
                <c:pt idx="1">
                  <c:v>98.25</c:v>
                </c:pt>
                <c:pt idx="2">
                  <c:v>29.88</c:v>
                </c:pt>
                <c:pt idx="3">
                  <c:v>54.94</c:v>
                </c:pt>
                <c:pt idx="4">
                  <c:v>33.89</c:v>
                </c:pt>
              </c:numCache>
            </c:numRef>
          </c:val>
        </c:ser>
        <c:dLbls>
          <c:showLegendKey val="0"/>
          <c:showVal val="0"/>
          <c:showCatName val="0"/>
          <c:showSerName val="0"/>
          <c:showPercent val="0"/>
          <c:showBubbleSize val="0"/>
        </c:dLbls>
        <c:gapWidth val="150"/>
        <c:axId val="463500344"/>
        <c:axId val="4635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63500344"/>
        <c:axId val="463500736"/>
      </c:lineChart>
      <c:dateAx>
        <c:axId val="463500344"/>
        <c:scaling>
          <c:orientation val="minMax"/>
        </c:scaling>
        <c:delete val="1"/>
        <c:axPos val="b"/>
        <c:numFmt formatCode="ge" sourceLinked="1"/>
        <c:majorTickMark val="none"/>
        <c:minorTickMark val="none"/>
        <c:tickLblPos val="none"/>
        <c:crossAx val="463500736"/>
        <c:crosses val="autoZero"/>
        <c:auto val="1"/>
        <c:lblOffset val="100"/>
        <c:baseTimeUnit val="years"/>
      </c:dateAx>
      <c:valAx>
        <c:axId val="4635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0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99.35</c:v>
                </c:pt>
                <c:pt idx="1">
                  <c:v>100.83</c:v>
                </c:pt>
                <c:pt idx="2">
                  <c:v>102.14</c:v>
                </c:pt>
                <c:pt idx="3">
                  <c:v>103.32</c:v>
                </c:pt>
                <c:pt idx="4">
                  <c:v>105.25</c:v>
                </c:pt>
              </c:numCache>
            </c:numRef>
          </c:val>
        </c:ser>
        <c:dLbls>
          <c:showLegendKey val="0"/>
          <c:showVal val="0"/>
          <c:showCatName val="0"/>
          <c:showSerName val="0"/>
          <c:showPercent val="0"/>
          <c:showBubbleSize val="0"/>
        </c:dLbls>
        <c:gapWidth val="150"/>
        <c:axId val="463004312"/>
        <c:axId val="46350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63004312"/>
        <c:axId val="463501912"/>
      </c:lineChart>
      <c:dateAx>
        <c:axId val="463004312"/>
        <c:scaling>
          <c:orientation val="minMax"/>
        </c:scaling>
        <c:delete val="1"/>
        <c:axPos val="b"/>
        <c:numFmt formatCode="ge" sourceLinked="1"/>
        <c:majorTickMark val="none"/>
        <c:minorTickMark val="none"/>
        <c:tickLblPos val="none"/>
        <c:crossAx val="463501912"/>
        <c:crosses val="autoZero"/>
        <c:auto val="1"/>
        <c:lblOffset val="100"/>
        <c:baseTimeUnit val="years"/>
      </c:dateAx>
      <c:valAx>
        <c:axId val="46350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0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463006272"/>
        <c:axId val="46350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63006272"/>
        <c:axId val="463503088"/>
      </c:lineChart>
      <c:dateAx>
        <c:axId val="463006272"/>
        <c:scaling>
          <c:orientation val="minMax"/>
        </c:scaling>
        <c:delete val="1"/>
        <c:axPos val="b"/>
        <c:numFmt formatCode="ge" sourceLinked="1"/>
        <c:majorTickMark val="none"/>
        <c:minorTickMark val="none"/>
        <c:tickLblPos val="none"/>
        <c:crossAx val="463503088"/>
        <c:crosses val="autoZero"/>
        <c:auto val="1"/>
        <c:lblOffset val="100"/>
        <c:baseTimeUnit val="years"/>
      </c:dateAx>
      <c:valAx>
        <c:axId val="46350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6" sqref="A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宇都宮市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522262</v>
      </c>
      <c r="AM8" s="67"/>
      <c r="AN8" s="67"/>
      <c r="AO8" s="67"/>
      <c r="AP8" s="67"/>
      <c r="AQ8" s="67"/>
      <c r="AR8" s="67"/>
      <c r="AS8" s="67"/>
      <c r="AT8" s="66">
        <f>データ!T6</f>
        <v>416.85</v>
      </c>
      <c r="AU8" s="66"/>
      <c r="AV8" s="66"/>
      <c r="AW8" s="66"/>
      <c r="AX8" s="66"/>
      <c r="AY8" s="66"/>
      <c r="AZ8" s="66"/>
      <c r="BA8" s="66"/>
      <c r="BB8" s="66">
        <f>データ!U6</f>
        <v>1252.8800000000001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2.76</v>
      </c>
      <c r="Q10" s="66"/>
      <c r="R10" s="66"/>
      <c r="S10" s="66"/>
      <c r="T10" s="66"/>
      <c r="U10" s="66"/>
      <c r="V10" s="66"/>
      <c r="W10" s="66">
        <f>データ!Q6</f>
        <v>62.94</v>
      </c>
      <c r="X10" s="66"/>
      <c r="Y10" s="66"/>
      <c r="Z10" s="66"/>
      <c r="AA10" s="66"/>
      <c r="AB10" s="66"/>
      <c r="AC10" s="66"/>
      <c r="AD10" s="67">
        <f>データ!R6</f>
        <v>4168</v>
      </c>
      <c r="AE10" s="67"/>
      <c r="AF10" s="67"/>
      <c r="AG10" s="67"/>
      <c r="AH10" s="67"/>
      <c r="AI10" s="67"/>
      <c r="AJ10" s="67"/>
      <c r="AK10" s="2"/>
      <c r="AL10" s="67">
        <f>データ!V6</f>
        <v>14387</v>
      </c>
      <c r="AM10" s="67"/>
      <c r="AN10" s="67"/>
      <c r="AO10" s="67"/>
      <c r="AP10" s="67"/>
      <c r="AQ10" s="67"/>
      <c r="AR10" s="67"/>
      <c r="AS10" s="67"/>
      <c r="AT10" s="66">
        <f>データ!W6</f>
        <v>6.33</v>
      </c>
      <c r="AU10" s="66"/>
      <c r="AV10" s="66"/>
      <c r="AW10" s="66"/>
      <c r="AX10" s="66"/>
      <c r="AY10" s="66"/>
      <c r="AZ10" s="66"/>
      <c r="BA10" s="66"/>
      <c r="BB10" s="66">
        <f>データ!X6</f>
        <v>2272.83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92011</v>
      </c>
      <c r="D6" s="33">
        <f t="shared" si="3"/>
        <v>47</v>
      </c>
      <c r="E6" s="33">
        <f t="shared" si="3"/>
        <v>17</v>
      </c>
      <c r="F6" s="33">
        <f t="shared" si="3"/>
        <v>5</v>
      </c>
      <c r="G6" s="33">
        <f t="shared" si="3"/>
        <v>0</v>
      </c>
      <c r="H6" s="33" t="str">
        <f t="shared" si="3"/>
        <v>栃木県　宇都宮市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2.76</v>
      </c>
      <c r="Q6" s="34">
        <f t="shared" si="3"/>
        <v>62.94</v>
      </c>
      <c r="R6" s="34">
        <f t="shared" si="3"/>
        <v>4168</v>
      </c>
      <c r="S6" s="34">
        <f t="shared" si="3"/>
        <v>522262</v>
      </c>
      <c r="T6" s="34">
        <f t="shared" si="3"/>
        <v>416.85</v>
      </c>
      <c r="U6" s="34">
        <f t="shared" si="3"/>
        <v>1252.8800000000001</v>
      </c>
      <c r="V6" s="34">
        <f t="shared" si="3"/>
        <v>14387</v>
      </c>
      <c r="W6" s="34">
        <f t="shared" si="3"/>
        <v>6.33</v>
      </c>
      <c r="X6" s="34">
        <f t="shared" si="3"/>
        <v>2272.83</v>
      </c>
      <c r="Y6" s="35">
        <f>IF(Y7="",NA(),Y7)</f>
        <v>79.02</v>
      </c>
      <c r="Z6" s="35">
        <f t="shared" ref="Z6:AH6" si="4">IF(Z7="",NA(),Z7)</f>
        <v>67.5</v>
      </c>
      <c r="AA6" s="35">
        <f t="shared" si="4"/>
        <v>98.86</v>
      </c>
      <c r="AB6" s="35">
        <f t="shared" si="4"/>
        <v>98.39</v>
      </c>
      <c r="AC6" s="35">
        <f t="shared" si="4"/>
        <v>96.25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191.83</v>
      </c>
      <c r="BG6" s="35">
        <f t="shared" ref="BG6:BO6" si="7">IF(BG7="",NA(),BG7)</f>
        <v>98.25</v>
      </c>
      <c r="BH6" s="35">
        <f t="shared" si="7"/>
        <v>29.88</v>
      </c>
      <c r="BI6" s="35">
        <f t="shared" si="7"/>
        <v>54.94</v>
      </c>
      <c r="BJ6" s="35">
        <f t="shared" si="7"/>
        <v>33.89</v>
      </c>
      <c r="BK6" s="35">
        <f t="shared" si="7"/>
        <v>1197.82</v>
      </c>
      <c r="BL6" s="35">
        <f t="shared" si="7"/>
        <v>1126.77</v>
      </c>
      <c r="BM6" s="35">
        <f t="shared" si="7"/>
        <v>1044.8</v>
      </c>
      <c r="BN6" s="35">
        <f t="shared" si="7"/>
        <v>1081.8</v>
      </c>
      <c r="BO6" s="35">
        <f t="shared" si="7"/>
        <v>974.93</v>
      </c>
      <c r="BP6" s="34" t="str">
        <f>IF(BP7="","",IF(BP7="-","【-】","【"&amp;SUBSTITUTE(TEXT(BP7,"#,##0.00"),"-","△")&amp;"】"))</f>
        <v>【914.53】</v>
      </c>
      <c r="BQ6" s="35">
        <f>IF(BQ7="",NA(),BQ7)</f>
        <v>99.35</v>
      </c>
      <c r="BR6" s="35">
        <f t="shared" ref="BR6:BZ6" si="8">IF(BR7="",NA(),BR7)</f>
        <v>100.83</v>
      </c>
      <c r="BS6" s="35">
        <f t="shared" si="8"/>
        <v>102.14</v>
      </c>
      <c r="BT6" s="35">
        <f t="shared" si="8"/>
        <v>103.32</v>
      </c>
      <c r="BU6" s="35">
        <f t="shared" si="8"/>
        <v>105.25</v>
      </c>
      <c r="BV6" s="35">
        <f t="shared" si="8"/>
        <v>51.03</v>
      </c>
      <c r="BW6" s="35">
        <f t="shared" si="8"/>
        <v>50.9</v>
      </c>
      <c r="BX6" s="35">
        <f t="shared" si="8"/>
        <v>50.82</v>
      </c>
      <c r="BY6" s="35">
        <f t="shared" si="8"/>
        <v>52.19</v>
      </c>
      <c r="BZ6" s="35">
        <f t="shared" si="8"/>
        <v>55.32</v>
      </c>
      <c r="CA6" s="34" t="str">
        <f>IF(CA7="","",IF(CA7="-","【-】","【"&amp;SUBSTITUTE(TEXT(CA7,"#,##0.00"),"-","△")&amp;"】"))</f>
        <v>【55.73】</v>
      </c>
      <c r="CB6" s="35">
        <f>IF(CB7="",NA(),CB7)</f>
        <v>150</v>
      </c>
      <c r="CC6" s="35">
        <f t="shared" ref="CC6:CK6" si="9">IF(CC7="",NA(),CC7)</f>
        <v>150</v>
      </c>
      <c r="CD6" s="35">
        <f t="shared" si="9"/>
        <v>150</v>
      </c>
      <c r="CE6" s="35">
        <f t="shared" si="9"/>
        <v>150</v>
      </c>
      <c r="CF6" s="35">
        <f t="shared" si="9"/>
        <v>150</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93.83</v>
      </c>
      <c r="CN6" s="35">
        <f t="shared" ref="CN6:CV6" si="10">IF(CN7="",NA(),CN7)</f>
        <v>90.97</v>
      </c>
      <c r="CO6" s="35">
        <f t="shared" si="10"/>
        <v>94.5</v>
      </c>
      <c r="CP6" s="35">
        <f t="shared" si="10"/>
        <v>93.19</v>
      </c>
      <c r="CQ6" s="35">
        <f t="shared" si="10"/>
        <v>91.78</v>
      </c>
      <c r="CR6" s="35">
        <f t="shared" si="10"/>
        <v>54.74</v>
      </c>
      <c r="CS6" s="35">
        <f t="shared" si="10"/>
        <v>53.78</v>
      </c>
      <c r="CT6" s="35">
        <f t="shared" si="10"/>
        <v>53.24</v>
      </c>
      <c r="CU6" s="35">
        <f t="shared" si="10"/>
        <v>52.31</v>
      </c>
      <c r="CV6" s="35">
        <f t="shared" si="10"/>
        <v>60.65</v>
      </c>
      <c r="CW6" s="34" t="str">
        <f>IF(CW7="","",IF(CW7="-","【-】","【"&amp;SUBSTITUTE(TEXT(CW7,"#,##0.00"),"-","△")&amp;"】"))</f>
        <v>【59.15】</v>
      </c>
      <c r="CX6" s="35">
        <f>IF(CX7="",NA(),CX7)</f>
        <v>77.37</v>
      </c>
      <c r="CY6" s="35">
        <f t="shared" ref="CY6:DG6" si="11">IF(CY7="",NA(),CY7)</f>
        <v>77.53</v>
      </c>
      <c r="CZ6" s="35">
        <f t="shared" si="11"/>
        <v>76.849999999999994</v>
      </c>
      <c r="DA6" s="35">
        <f t="shared" si="11"/>
        <v>75.41</v>
      </c>
      <c r="DB6" s="35">
        <f t="shared" si="11"/>
        <v>75.33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7.0000000000000007E-2</v>
      </c>
      <c r="EF6" s="34">
        <f t="shared" ref="EF6:EN6" si="14">IF(EF7="",NA(),EF7)</f>
        <v>0</v>
      </c>
      <c r="EG6" s="35">
        <f t="shared" si="14"/>
        <v>0.18</v>
      </c>
      <c r="EH6" s="35">
        <f t="shared" si="14"/>
        <v>7.0000000000000007E-2</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92011</v>
      </c>
      <c r="D7" s="37">
        <v>47</v>
      </c>
      <c r="E7" s="37">
        <v>17</v>
      </c>
      <c r="F7" s="37">
        <v>5</v>
      </c>
      <c r="G7" s="37">
        <v>0</v>
      </c>
      <c r="H7" s="37" t="s">
        <v>109</v>
      </c>
      <c r="I7" s="37" t="s">
        <v>110</v>
      </c>
      <c r="J7" s="37" t="s">
        <v>111</v>
      </c>
      <c r="K7" s="37" t="s">
        <v>112</v>
      </c>
      <c r="L7" s="37" t="s">
        <v>113</v>
      </c>
      <c r="M7" s="37"/>
      <c r="N7" s="38" t="s">
        <v>114</v>
      </c>
      <c r="O7" s="38" t="s">
        <v>115</v>
      </c>
      <c r="P7" s="38">
        <v>2.76</v>
      </c>
      <c r="Q7" s="38">
        <v>62.94</v>
      </c>
      <c r="R7" s="38">
        <v>4168</v>
      </c>
      <c r="S7" s="38">
        <v>522262</v>
      </c>
      <c r="T7" s="38">
        <v>416.85</v>
      </c>
      <c r="U7" s="38">
        <v>1252.8800000000001</v>
      </c>
      <c r="V7" s="38">
        <v>14387</v>
      </c>
      <c r="W7" s="38">
        <v>6.33</v>
      </c>
      <c r="X7" s="38">
        <v>2272.83</v>
      </c>
      <c r="Y7" s="38">
        <v>79.02</v>
      </c>
      <c r="Z7" s="38">
        <v>67.5</v>
      </c>
      <c r="AA7" s="38">
        <v>98.86</v>
      </c>
      <c r="AB7" s="38">
        <v>98.39</v>
      </c>
      <c r="AC7" s="38">
        <v>96.25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191.83</v>
      </c>
      <c r="BG7" s="38">
        <v>98.25</v>
      </c>
      <c r="BH7" s="38">
        <v>29.88</v>
      </c>
      <c r="BI7" s="38">
        <v>54.94</v>
      </c>
      <c r="BJ7" s="38">
        <v>33.89</v>
      </c>
      <c r="BK7" s="38">
        <v>1197.82</v>
      </c>
      <c r="BL7" s="38">
        <v>1126.77</v>
      </c>
      <c r="BM7" s="38">
        <v>1044.8</v>
      </c>
      <c r="BN7" s="38">
        <v>1081.8</v>
      </c>
      <c r="BO7" s="38">
        <v>974.93</v>
      </c>
      <c r="BP7" s="38">
        <v>914.53</v>
      </c>
      <c r="BQ7" s="38">
        <v>99.35</v>
      </c>
      <c r="BR7" s="38">
        <v>100.83</v>
      </c>
      <c r="BS7" s="38">
        <v>102.14</v>
      </c>
      <c r="BT7" s="38">
        <v>103.32</v>
      </c>
      <c r="BU7" s="38">
        <v>105.25</v>
      </c>
      <c r="BV7" s="38">
        <v>51.03</v>
      </c>
      <c r="BW7" s="38">
        <v>50.9</v>
      </c>
      <c r="BX7" s="38">
        <v>50.82</v>
      </c>
      <c r="BY7" s="38">
        <v>52.19</v>
      </c>
      <c r="BZ7" s="38">
        <v>55.32</v>
      </c>
      <c r="CA7" s="38">
        <v>55.73</v>
      </c>
      <c r="CB7" s="38">
        <v>150</v>
      </c>
      <c r="CC7" s="38">
        <v>150</v>
      </c>
      <c r="CD7" s="38">
        <v>150</v>
      </c>
      <c r="CE7" s="38">
        <v>150</v>
      </c>
      <c r="CF7" s="38">
        <v>150</v>
      </c>
      <c r="CG7" s="38">
        <v>289.60000000000002</v>
      </c>
      <c r="CH7" s="38">
        <v>293.27</v>
      </c>
      <c r="CI7" s="38">
        <v>300.52</v>
      </c>
      <c r="CJ7" s="38">
        <v>296.14</v>
      </c>
      <c r="CK7" s="38">
        <v>283.17</v>
      </c>
      <c r="CL7" s="38">
        <v>276.77999999999997</v>
      </c>
      <c r="CM7" s="38">
        <v>93.83</v>
      </c>
      <c r="CN7" s="38">
        <v>90.97</v>
      </c>
      <c r="CO7" s="38">
        <v>94.5</v>
      </c>
      <c r="CP7" s="38">
        <v>93.19</v>
      </c>
      <c r="CQ7" s="38">
        <v>91.78</v>
      </c>
      <c r="CR7" s="38">
        <v>54.74</v>
      </c>
      <c r="CS7" s="38">
        <v>53.78</v>
      </c>
      <c r="CT7" s="38">
        <v>53.24</v>
      </c>
      <c r="CU7" s="38">
        <v>52.31</v>
      </c>
      <c r="CV7" s="38">
        <v>60.65</v>
      </c>
      <c r="CW7" s="38">
        <v>59.15</v>
      </c>
      <c r="CX7" s="38">
        <v>77.37</v>
      </c>
      <c r="CY7" s="38">
        <v>77.53</v>
      </c>
      <c r="CZ7" s="38">
        <v>76.849999999999994</v>
      </c>
      <c r="DA7" s="38">
        <v>75.41</v>
      </c>
      <c r="DB7" s="38">
        <v>75.33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7.0000000000000007E-2</v>
      </c>
      <c r="EF7" s="38">
        <v>0</v>
      </c>
      <c r="EG7" s="38">
        <v>0.18</v>
      </c>
      <c r="EH7" s="38">
        <v>7.0000000000000007E-2</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2018-02-09T06:09:12Z</cp:lastPrinted>
  <dcterms:created xsi:type="dcterms:W3CDTF">2017-12-25T02:26:34Z</dcterms:created>
  <dcterms:modified xsi:type="dcterms:W3CDTF">2018-02-22T02:24:11Z</dcterms:modified>
  <cp:category/>
</cp:coreProperties>
</file>