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4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AT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<sst xmlns="http://schemas.openxmlformats.org/spreadsheetml/2006/main" count="232" uniqueCount="120">
  <si>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</si>
  <si>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</si>
  <si>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</si>
  <si>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</si>
  <si>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</si>
  <si>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</si>
  <si>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</si>
  <si>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</si>
  <si>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</si>
  <si>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</si>
  <si>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</si>
  <si>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</si>
  <si>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</si>
  <si>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</si>
  <si>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</si>
  <si>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</si>
  <si>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</si>
  <si>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</si>
  <si>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</si>
  <si>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</si>
  <si>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</si>
  <si>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</si>
  <si>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</si>
  <si>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</si>
  <si>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</si>
  <si>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</si>
  <si>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</si>
  <si>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</si>
  <si>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</si>
  <si>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</si>
  <si>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</si>
  <si>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</si>
  <si>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</si>
  <si>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</si>
  <si>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</si>
  <si>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</si>
  <si>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</si>
  <si>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</si>
  <si>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</si>
  <si>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</si>
  <si>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</si>
  <si>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</si>
  <si>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</si>
  <si>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</si>
  <si>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</si>
  <si>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</si>
  <si>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</si>
  <si>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</si>
  <si>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</si>
  <si>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</si>
  <si>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</si>
  <si>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</si>
  <si>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</si>
  <si>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</si>
  <si>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</si>
  <si>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</si>
  <si>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</si>
  <si>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</si>
  <si>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</si>
  <si>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</si>
  <si>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</si>
  <si>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</si>
  <si>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</si>
  <si>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</si>
  <si>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</si>
  <si>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</si>
  <si>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</si>
  <si>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</si>
  <si>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</si>
  <si>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</si>
  <si>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</si>
  <si>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</si>
  <si>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</si>
  <si>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</si>
  <si>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</si>
  <si>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</si>
  <si>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</si>
  <si>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</si>
  <si>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</si>
  <si>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</si>
  <si>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</si>
  <si>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</si>
  <si>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</si>
  <si>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</si>
  <si>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</si>
  <si>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</si>
  <si>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</si>
  <si>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</si>
  <si>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</si>
  <si>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</si>
  <si>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</si>
  <si>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</si>
  <si>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</si>
  <si>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</si>
  <si>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</si>
  <si>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</si>
  <si>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</si>
  <si>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</si>
  <si>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</si>
  <si>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</si>
  <si>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</si>
  <si>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</si>
  <si>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</si>
  <si>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</si>
  <si>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</si>
  <si>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足利市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</si>
  <si>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</si>
  <si>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</si>
  <si>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</si>
  <si>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</si>
  <si>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</si>
  <si>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</si>
  <si>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</si>
  <si>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</si>
  <si>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</si>
  <si>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</si>
  <si>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</si>
  <si>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現状では、経営の健全性は確保されていると考えられますが、今後は人口減少等により、収益の減少が続く一方、施設の老朽化・耐震化対策など、事業の維持に必要な投資額は増大すると考えられます。
　こうした中、将来にわたり事業の安定的な継続のため、施設・設備投資の見通し等の支出と財源の見通しを均衡するよう調整した「経営戦略」の策定が必要であり、現在、策定作業中であります。</t>
    <phoneticPr fontId="4"/>
  </si>
  <si>
    <t>【健全性】
　経常収支比率、料金回収率ともに100%を超えており、類似団体平均と比較しても良好な数値であることから、健全性は確保されていると考えられます。累積欠損金比率も健全を示す0％を維持していますが、人口減少による給水収益等の減少が見込まれるため、現状維持に努める必要があります。
　また、企業債残高対給水収益比率は減少傾向であり、今後も企業債償還が一層進み改善が続くことから、類似団体平均と比較しても、企業債残高は適切な水準であると考えられます。
【効率性】
　施設利用率は類似団体の平均以上である一方、有収率は平均を下回っていることから、収益に結びつかない原因の究明とともに漏水対策等による収益の底上げが課題であると考えられます。</t>
    <rPh sb="1" eb="4">
      <t>ケンゼンセイ</t>
    </rPh>
    <rPh sb="77" eb="79">
      <t>ルイセキ</t>
    </rPh>
    <rPh sb="79" eb="81">
      <t>ケッソン</t>
    </rPh>
    <rPh sb="81" eb="82">
      <t>キン</t>
    </rPh>
    <rPh sb="82" eb="84">
      <t>ヒリツ</t>
    </rPh>
    <rPh sb="85" eb="87">
      <t>ケンゼン</t>
    </rPh>
    <rPh sb="88" eb="89">
      <t>シメ</t>
    </rPh>
    <rPh sb="93" eb="95">
      <t>イジ</t>
    </rPh>
    <rPh sb="102" eb="105">
      <t>ジンコウゲン</t>
    </rPh>
    <rPh sb="105" eb="106">
      <t>スク</t>
    </rPh>
    <rPh sb="109" eb="111">
      <t>キュウスイ</t>
    </rPh>
    <rPh sb="111" eb="113">
      <t>シュウエキ</t>
    </rPh>
    <rPh sb="113" eb="114">
      <t>ナド</t>
    </rPh>
    <rPh sb="115" eb="117">
      <t>ゲンショウ</t>
    </rPh>
    <rPh sb="118" eb="120">
      <t>ミコ</t>
    </rPh>
    <rPh sb="126" eb="128">
      <t>ゲンジョウ</t>
    </rPh>
    <rPh sb="131" eb="132">
      <t>ツト</t>
    </rPh>
    <rPh sb="134" eb="136">
      <t>ヒツヨウ</t>
    </rPh>
    <rPh sb="177" eb="179">
      <t>イッソウ</t>
    </rPh>
    <rPh sb="179" eb="180">
      <t>スス</t>
    </rPh>
    <rPh sb="181" eb="183">
      <t>カイゼン</t>
    </rPh>
    <rPh sb="228" eb="231">
      <t>コウリツセイ</t>
    </rPh>
    <rPh sb="273" eb="275">
      <t>シュウエキ</t>
    </rPh>
    <rPh sb="276" eb="277">
      <t>ムス</t>
    </rPh>
    <rPh sb="282" eb="284">
      <t>ゲンイン</t>
    </rPh>
    <rPh sb="285" eb="287">
      <t>キュウメイ</t>
    </rPh>
    <phoneticPr fontId="7"/>
  </si>
  <si>
    <t>　保有資産全体では、有形固定資産減価償却率が類似団体平均以上であること及び上昇傾向であることから、老朽化が進んでいると考えられます。
　管路経年化率は平均以下であるものの、上昇傾向であることから、管路の更新等の必要性が高まっていると考えられます。
　なお、管路更新率が平成27年度から上昇した要因は、平成26年度まで昭和5年の事業開始時に布設した鋳鉄管の布設替延長のみを集計していたことによるものであり、昨年度から通常の布設替も含めた数値としたためです。さらに、今年度は類似団体の平均を上回り、更新状況は良好な水準であると考えられます。</t>
    <rPh sb="86" eb="88">
      <t>ジョウショウ</t>
    </rPh>
    <rPh sb="88" eb="90">
      <t>ケイコウ</t>
    </rPh>
    <rPh sb="101" eb="103">
      <t>コウシン</t>
    </rPh>
    <rPh sb="103" eb="104">
      <t>トウ</t>
    </rPh>
    <rPh sb="105" eb="108">
      <t>ヒツヨウセイ</t>
    </rPh>
    <rPh sb="109" eb="110">
      <t>タカ</t>
    </rPh>
    <rPh sb="134" eb="136">
      <t>ヘイセイ</t>
    </rPh>
    <rPh sb="138" eb="140">
      <t>ネンド</t>
    </rPh>
    <rPh sb="142" eb="144">
      <t>ジョウショウ</t>
    </rPh>
    <rPh sb="146" eb="148">
      <t>ヨウイン</t>
    </rPh>
    <rPh sb="150" eb="152">
      <t>ヘイセイ</t>
    </rPh>
    <rPh sb="231" eb="234">
      <t>コンネンド</t>
    </rPh>
    <rPh sb="235" eb="239">
      <t>ルイジダンタイ</t>
    </rPh>
    <rPh sb="240" eb="242">
      <t>ヘイキン</t>
    </rPh>
    <rPh sb="243" eb="245">
      <t>ウワマワ</t>
    </rPh>
    <rPh sb="247" eb="249">
      <t>コウシン</t>
    </rPh>
    <rPh sb="249" eb="251">
      <t>ジョウキョウ</t>
    </rPh>
    <rPh sb="252" eb="254">
      <t>リョウコウ</t>
    </rPh>
    <rPh sb="255" eb="257">
      <t>スイジュン</t>
    </rPh>
    <rPh sb="261" eb="26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</si>
</sst>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0.15</c:v>
                </c:pt>
                <c:pt idx="1">
                  <c:v>0.28999999999999998</c:v>
                </c:pt>
                <c:pt idx="2">
                  <c:v>0.28999999999999998</c:v>
                </c:pt>
                <c:pt idx="3">
                  <c:v>0.64</c:v>
                </c:pt>
                <c:pt idx="4">
                  <c:v>0.77</c:v>
                </c:pt>
              </c:numCache>
            </c:numRef>
          </c:val>
          <c:extLst xmlns:c16r2="http://schemas.microsoft.com/office/drawing/2015/06/chart">
            <c:ext xmlns:c16="http://schemas.microsoft.com/office/drawing/2014/chart" uri="{C3380CC4-5D6E-409C-BE32-E72D297353CC}">
              <c16:uniqueId val="{00000000-6740-444C-BB61-687A832CD1E9}"/>
            </c:ext>
          </c:extLst>
        </c:ser>
        <c:dLbls>
          <c:showLegendKey val="0"/>
          <c:showVal val="0"/>
          <c:showCatName val="0"/>
          <c:showSerName val="0"/>
          <c:showPercent val="0"/>
          <c:showBubbleSize val="0"/>
        </c:dLbls>
        <c:gapWidth val="150"/>
        <c:axId val="122118952"/>
        <c:axId val="12211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0.85</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6740-444C-BB61-687A832CD1E9}"/>
            </c:ext>
          </c:extLst>
        </c:ser>
        <c:dLbls>
          <c:showLegendKey val="0"/>
          <c:showVal val="0"/>
          <c:showCatName val="0"/>
          <c:showSerName val="0"/>
          <c:showPercent val="0"/>
          <c:showBubbleSize val="0"/>
        </c:dLbls>
        <c:marker val="1"/>
        <c:smooth val="0"/>
        <c:axId val="122118952"/>
        <c:axId val="122119344"/>
      </c:lineChart>
      <c:dateAx>
        <c:axId val="122118952"/>
        <c:scaling>
          <c:orientation val="minMax"/>
        </c:scaling>
        <c:delete val="1"/>
        <c:axPos val="b"/>
        <c:numFmt formatCode="ge" sourceLinked="1"/>
        <c:majorTickMark val="none"/>
        <c:minorTickMark val="none"/>
        <c:tickLblPos val="none"/>
        <c:crossAx val="122119344"/>
        <c:crosses val="autoZero"/>
        <c:auto val="1"/>
        <c:lblOffset val="100"/>
        <c:baseTimeUnit val="years"/>
      </c:dateAx>
      <c:valAx>
        <c:axId val="12211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74.040000000000006</c:v>
                </c:pt>
                <c:pt idx="1">
                  <c:v>72.91</c:v>
                </c:pt>
                <c:pt idx="2">
                  <c:v>73.239999999999995</c:v>
                </c:pt>
                <c:pt idx="3">
                  <c:v>74.459999999999994</c:v>
                </c:pt>
                <c:pt idx="4">
                  <c:v>75.03</c:v>
                </c:pt>
              </c:numCache>
            </c:numRef>
          </c:val>
          <c:extLst xmlns:c16r2="http://schemas.microsoft.com/office/drawing/2015/06/chart">
            <c:ext xmlns:c16="http://schemas.microsoft.com/office/drawing/2014/chart" uri="{C3380CC4-5D6E-409C-BE32-E72D297353CC}">
              <c16:uniqueId val="{00000000-B80B-41B5-A569-0ACC677A1F07}"/>
            </c:ext>
          </c:extLst>
        </c:ser>
        <c:dLbls>
          <c:showLegendKey val="0"/>
          <c:showVal val="0"/>
          <c:showCatName val="0"/>
          <c:showSerName val="0"/>
          <c:showPercent val="0"/>
          <c:showBubbleSize val="0"/>
        </c:dLbls>
        <c:gapWidth val="150"/>
        <c:axId val="197175840"/>
        <c:axId val="19717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62.45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B80B-41B5-A569-0ACC677A1F07}"/>
            </c:ext>
          </c:extLst>
        </c:ser>
        <c:dLbls>
          <c:showLegendKey val="0"/>
          <c:showVal val="0"/>
          <c:showCatName val="0"/>
          <c:showSerName val="0"/>
          <c:showPercent val="0"/>
          <c:showBubbleSize val="0"/>
        </c:dLbls>
        <c:marker val="1"/>
        <c:smooth val="0"/>
        <c:axId val="197175840"/>
        <c:axId val="197175448"/>
      </c:lineChart>
      <c:dateAx>
        <c:axId val="197175840"/>
        <c:scaling>
          <c:orientation val="minMax"/>
        </c:scaling>
        <c:delete val="1"/>
        <c:axPos val="b"/>
        <c:numFmt formatCode="ge" sourceLinked="1"/>
        <c:majorTickMark val="none"/>
        <c:minorTickMark val="none"/>
        <c:tickLblPos val="none"/>
        <c:crossAx val="197175448"/>
        <c:crosses val="autoZero"/>
        <c:auto val="1"/>
        <c:lblOffset val="100"/>
        <c:baseTimeUnit val="years"/>
      </c:dateAx>
      <c:valAx>
        <c:axId val="19717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84.87</c:v>
                </c:pt>
                <c:pt idx="1">
                  <c:v>85.9</c:v>
                </c:pt>
                <c:pt idx="2">
                  <c:v>85.65</c:v>
                </c:pt>
                <c:pt idx="3">
                  <c:v>83.9</c:v>
                </c:pt>
                <c:pt idx="4">
                  <c:v>84.38</c:v>
                </c:pt>
              </c:numCache>
            </c:numRef>
          </c:val>
          <c:extLst xmlns:c16r2="http://schemas.microsoft.com/office/drawing/2015/06/chart">
            <c:ext xmlns:c16="http://schemas.microsoft.com/office/drawing/2014/chart" uri="{C3380CC4-5D6E-409C-BE32-E72D297353CC}">
              <c16:uniqueId val="{00000000-1E84-4C15-8236-B637753FDE4C}"/>
            </c:ext>
          </c:extLst>
        </c:ser>
        <c:dLbls>
          <c:showLegendKey val="0"/>
          <c:showVal val="0"/>
          <c:showCatName val="0"/>
          <c:showSerName val="0"/>
          <c:showPercent val="0"/>
          <c:showBubbleSize val="0"/>
        </c:dLbls>
        <c:gapWidth val="150"/>
        <c:axId val="197548448"/>
        <c:axId val="19754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89.76</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1E84-4C15-8236-B637753FDE4C}"/>
            </c:ext>
          </c:extLst>
        </c:ser>
        <c:dLbls>
          <c:showLegendKey val="0"/>
          <c:showVal val="0"/>
          <c:showCatName val="0"/>
          <c:showSerName val="0"/>
          <c:showPercent val="0"/>
          <c:showBubbleSize val="0"/>
        </c:dLbls>
        <c:marker val="1"/>
        <c:smooth val="0"/>
        <c:axId val="197548448"/>
        <c:axId val="197548840"/>
      </c:lineChart>
      <c:dateAx>
        <c:axId val="197548448"/>
        <c:scaling>
          <c:orientation val="minMax"/>
        </c:scaling>
        <c:delete val="1"/>
        <c:axPos val="b"/>
        <c:numFmt formatCode="ge" sourceLinked="1"/>
        <c:majorTickMark val="none"/>
        <c:minorTickMark val="none"/>
        <c:tickLblPos val="none"/>
        <c:crossAx val="197548840"/>
        <c:crosses val="autoZero"/>
        <c:auto val="1"/>
        <c:lblOffset val="100"/>
        <c:baseTimeUnit val="years"/>
      </c:dateAx>
      <c:valAx>
        <c:axId val="19754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109.44</c:v>
                </c:pt>
                <c:pt idx="1">
                  <c:v>109.39</c:v>
                </c:pt>
                <c:pt idx="2">
                  <c:v>120.78</c:v>
                </c:pt>
                <c:pt idx="3">
                  <c:v>122.81</c:v>
                </c:pt>
                <c:pt idx="4">
                  <c:v>122.18</c:v>
                </c:pt>
              </c:numCache>
            </c:numRef>
          </c:val>
          <c:extLst xmlns:c16r2="http://schemas.microsoft.com/office/drawing/2015/06/chart">
            <c:ext xmlns:c16="http://schemas.microsoft.com/office/drawing/2014/chart" uri="{C3380CC4-5D6E-409C-BE32-E72D297353CC}">
              <c16:uniqueId val="{00000000-6BA8-4CC0-A3E4-AC18A7A531FC}"/>
            </c:ext>
          </c:extLst>
        </c:ser>
        <c:dLbls>
          <c:showLegendKey val="0"/>
          <c:showVal val="0"/>
          <c:showCatName val="0"/>
          <c:showSerName val="0"/>
          <c:showPercent val="0"/>
          <c:showBubbleSize val="0"/>
        </c:dLbls>
        <c:gapWidth val="150"/>
        <c:axId val="122120520"/>
        <c:axId val="12212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108.44</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6BA8-4CC0-A3E4-AC18A7A531FC}"/>
            </c:ext>
          </c:extLst>
        </c:ser>
        <c:dLbls>
          <c:showLegendKey val="0"/>
          <c:showVal val="0"/>
          <c:showCatName val="0"/>
          <c:showSerName val="0"/>
          <c:showPercent val="0"/>
          <c:showBubbleSize val="0"/>
        </c:dLbls>
        <c:marker val="1"/>
        <c:smooth val="0"/>
        <c:axId val="122120520"/>
        <c:axId val="122120912"/>
      </c:lineChart>
      <c:dateAx>
        <c:axId val="122120520"/>
        <c:scaling>
          <c:orientation val="minMax"/>
        </c:scaling>
        <c:delete val="1"/>
        <c:axPos val="b"/>
        <c:numFmt formatCode="ge" sourceLinked="1"/>
        <c:majorTickMark val="none"/>
        <c:minorTickMark val="none"/>
        <c:tickLblPos val="none"/>
        <c:crossAx val="122120912"/>
        <c:crosses val="autoZero"/>
        <c:auto val="1"/>
        <c:lblOffset val="100"/>
        <c:baseTimeUnit val="years"/>
      </c:dateAx>
      <c:valAx>
        <c:axId val="12212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12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46.46</c:v>
                </c:pt>
                <c:pt idx="1">
                  <c:v>47.11</c:v>
                </c:pt>
                <c:pt idx="2">
                  <c:v>48.27</c:v>
                </c:pt>
                <c:pt idx="3">
                  <c:v>47.25</c:v>
                </c:pt>
                <c:pt idx="4">
                  <c:v>48.63</c:v>
                </c:pt>
              </c:numCache>
            </c:numRef>
          </c:val>
          <c:extLst xmlns:c16r2="http://schemas.microsoft.com/office/drawing/2015/06/chart">
            <c:ext xmlns:c16="http://schemas.microsoft.com/office/drawing/2014/chart" uri="{C3380CC4-5D6E-409C-BE32-E72D297353CC}">
              <c16:uniqueId val="{00000000-EB60-4D2F-A3FC-7F4E99B60F4D}"/>
            </c:ext>
          </c:extLst>
        </c:ser>
        <c:dLbls>
          <c:showLegendKey val="0"/>
          <c:showVal val="0"/>
          <c:showCatName val="0"/>
          <c:showSerName val="0"/>
          <c:showPercent val="0"/>
          <c:showBubbleSize val="0"/>
        </c:dLbls>
        <c:gapWidth val="150"/>
        <c:axId val="122122088"/>
        <c:axId val="19717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41.12</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EB60-4D2F-A3FC-7F4E99B60F4D}"/>
            </c:ext>
          </c:extLst>
        </c:ser>
        <c:dLbls>
          <c:showLegendKey val="0"/>
          <c:showVal val="0"/>
          <c:showCatName val="0"/>
          <c:showSerName val="0"/>
          <c:showPercent val="0"/>
          <c:showBubbleSize val="0"/>
        </c:dLbls>
        <c:marker val="1"/>
        <c:smooth val="0"/>
        <c:axId val="122122088"/>
        <c:axId val="197172312"/>
      </c:lineChart>
      <c:dateAx>
        <c:axId val="122122088"/>
        <c:scaling>
          <c:orientation val="minMax"/>
        </c:scaling>
        <c:delete val="1"/>
        <c:axPos val="b"/>
        <c:numFmt formatCode="ge" sourceLinked="1"/>
        <c:majorTickMark val="none"/>
        <c:minorTickMark val="none"/>
        <c:tickLblPos val="none"/>
        <c:crossAx val="197172312"/>
        <c:crosses val="autoZero"/>
        <c:auto val="1"/>
        <c:lblOffset val="100"/>
        <c:baseTimeUnit val="years"/>
      </c:dateAx>
      <c:valAx>
        <c:axId val="19717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8.2899999999999991</c:v>
                </c:pt>
                <c:pt idx="1">
                  <c:v>8.4700000000000006</c:v>
                </c:pt>
                <c:pt idx="2">
                  <c:v>8.33</c:v>
                </c:pt>
                <c:pt idx="3">
                  <c:v>10.029999999999999</c:v>
                </c:pt>
                <c:pt idx="4">
                  <c:v>12.93</c:v>
                </c:pt>
              </c:numCache>
            </c:numRef>
          </c:val>
          <c:extLst xmlns:c16r2="http://schemas.microsoft.com/office/drawing/2015/06/chart">
            <c:ext xmlns:c16="http://schemas.microsoft.com/office/drawing/2014/chart" uri="{C3380CC4-5D6E-409C-BE32-E72D297353CC}">
              <c16:uniqueId val="{00000000-DA9D-4CD7-A775-52A5C7C7A901}"/>
            </c:ext>
          </c:extLst>
        </c:ser>
        <c:dLbls>
          <c:showLegendKey val="0"/>
          <c:showVal val="0"/>
          <c:showCatName val="0"/>
          <c:showSerName val="0"/>
          <c:showPercent val="0"/>
          <c:showBubbleSize val="0"/>
        </c:dLbls>
        <c:gapWidth val="150"/>
        <c:axId val="197173488"/>
        <c:axId val="19717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10.9</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DA9D-4CD7-A775-52A5C7C7A901}"/>
            </c:ext>
          </c:extLst>
        </c:ser>
        <c:dLbls>
          <c:showLegendKey val="0"/>
          <c:showVal val="0"/>
          <c:showCatName val="0"/>
          <c:showSerName val="0"/>
          <c:showPercent val="0"/>
          <c:showBubbleSize val="0"/>
        </c:dLbls>
        <c:marker val="1"/>
        <c:smooth val="0"/>
        <c:axId val="197173488"/>
        <c:axId val="197173880"/>
      </c:lineChart>
      <c:dateAx>
        <c:axId val="197173488"/>
        <c:scaling>
          <c:orientation val="minMax"/>
        </c:scaling>
        <c:delete val="1"/>
        <c:axPos val="b"/>
        <c:numFmt formatCode="ge" sourceLinked="1"/>
        <c:majorTickMark val="none"/>
        <c:minorTickMark val="none"/>
        <c:tickLblPos val="none"/>
        <c:crossAx val="197173880"/>
        <c:crosses val="autoZero"/>
        <c:auto val="1"/>
        <c:lblOffset val="100"/>
        <c:baseTimeUnit val="years"/>
      </c:dateAx>
      <c:valAx>
        <c:axId val="19717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A2-4748-85D8-0D01BF715962}"/>
            </c:ext>
          </c:extLst>
        </c:ser>
        <c:dLbls>
          <c:showLegendKey val="0"/>
          <c:showVal val="0"/>
          <c:showCatName val="0"/>
          <c:showSerName val="0"/>
          <c:showPercent val="0"/>
          <c:showBubbleSize val="0"/>
        </c:dLbls>
        <c:gapWidth val="150"/>
        <c:axId val="197253456"/>
        <c:axId val="19725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0.81</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A4A2-4748-85D8-0D01BF715962}"/>
            </c:ext>
          </c:extLst>
        </c:ser>
        <c:dLbls>
          <c:showLegendKey val="0"/>
          <c:showVal val="0"/>
          <c:showCatName val="0"/>
          <c:showSerName val="0"/>
          <c:showPercent val="0"/>
          <c:showBubbleSize val="0"/>
        </c:dLbls>
        <c:marker val="1"/>
        <c:smooth val="0"/>
        <c:axId val="197253456"/>
        <c:axId val="197253848"/>
      </c:lineChart>
      <c:dateAx>
        <c:axId val="197253456"/>
        <c:scaling>
          <c:orientation val="minMax"/>
        </c:scaling>
        <c:delete val="1"/>
        <c:axPos val="b"/>
        <c:numFmt formatCode="ge" sourceLinked="1"/>
        <c:majorTickMark val="none"/>
        <c:minorTickMark val="none"/>
        <c:tickLblPos val="none"/>
        <c:crossAx val="197253848"/>
        <c:crosses val="autoZero"/>
        <c:auto val="1"/>
        <c:lblOffset val="100"/>
        <c:baseTimeUnit val="years"/>
      </c:dateAx>
      <c:valAx>
        <c:axId val="197253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2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772.2</c:v>
                </c:pt>
                <c:pt idx="1">
                  <c:v>736.28</c:v>
                </c:pt>
                <c:pt idx="2">
                  <c:v>350.38</c:v>
                </c:pt>
                <c:pt idx="3">
                  <c:v>214.95</c:v>
                </c:pt>
                <c:pt idx="4">
                  <c:v>313.56</c:v>
                </c:pt>
              </c:numCache>
            </c:numRef>
          </c:val>
          <c:extLst xmlns:c16r2="http://schemas.microsoft.com/office/drawing/2015/06/chart">
            <c:ext xmlns:c16="http://schemas.microsoft.com/office/drawing/2014/chart" uri="{C3380CC4-5D6E-409C-BE32-E72D297353CC}">
              <c16:uniqueId val="{00000000-3131-4B6A-A40A-08563009D359}"/>
            </c:ext>
          </c:extLst>
        </c:ser>
        <c:dLbls>
          <c:showLegendKey val="0"/>
          <c:showVal val="0"/>
          <c:showCatName val="0"/>
          <c:showSerName val="0"/>
          <c:showPercent val="0"/>
          <c:showBubbleSize val="0"/>
        </c:dLbls>
        <c:gapWidth val="150"/>
        <c:axId val="197255024"/>
        <c:axId val="19725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648.09</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3131-4B6A-A40A-08563009D359}"/>
            </c:ext>
          </c:extLst>
        </c:ser>
        <c:dLbls>
          <c:showLegendKey val="0"/>
          <c:showVal val="0"/>
          <c:showCatName val="0"/>
          <c:showSerName val="0"/>
          <c:showPercent val="0"/>
          <c:showBubbleSize val="0"/>
        </c:dLbls>
        <c:marker val="1"/>
        <c:smooth val="0"/>
        <c:axId val="197255024"/>
        <c:axId val="197255416"/>
      </c:lineChart>
      <c:dateAx>
        <c:axId val="197255024"/>
        <c:scaling>
          <c:orientation val="minMax"/>
        </c:scaling>
        <c:delete val="1"/>
        <c:axPos val="b"/>
        <c:numFmt formatCode="ge" sourceLinked="1"/>
        <c:majorTickMark val="none"/>
        <c:minorTickMark val="none"/>
        <c:tickLblPos val="none"/>
        <c:crossAx val="197255416"/>
        <c:crosses val="autoZero"/>
        <c:auto val="1"/>
        <c:lblOffset val="100"/>
        <c:baseTimeUnit val="years"/>
      </c:dateAx>
      <c:valAx>
        <c:axId val="19725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25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335.81</c:v>
                </c:pt>
                <c:pt idx="1">
                  <c:v>323.08999999999997</c:v>
                </c:pt>
                <c:pt idx="2">
                  <c:v>309.27</c:v>
                </c:pt>
                <c:pt idx="3">
                  <c:v>315.02999999999997</c:v>
                </c:pt>
                <c:pt idx="4">
                  <c:v>294.08999999999997</c:v>
                </c:pt>
              </c:numCache>
            </c:numRef>
          </c:val>
          <c:extLst xmlns:c16r2="http://schemas.microsoft.com/office/drawing/2015/06/chart">
            <c:ext xmlns:c16="http://schemas.microsoft.com/office/drawing/2014/chart" uri="{C3380CC4-5D6E-409C-BE32-E72D297353CC}">
              <c16:uniqueId val="{00000000-779C-4859-B812-5FFA0D7B5582}"/>
            </c:ext>
          </c:extLst>
        </c:ser>
        <c:dLbls>
          <c:showLegendKey val="0"/>
          <c:showVal val="0"/>
          <c:showCatName val="0"/>
          <c:showSerName val="0"/>
          <c:showPercent val="0"/>
          <c:showBubbleSize val="0"/>
        </c:dLbls>
        <c:gapWidth val="150"/>
        <c:axId val="197369832"/>
        <c:axId val="19737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253.86</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779C-4859-B812-5FFA0D7B5582}"/>
            </c:ext>
          </c:extLst>
        </c:ser>
        <c:dLbls>
          <c:showLegendKey val="0"/>
          <c:showVal val="0"/>
          <c:showCatName val="0"/>
          <c:showSerName val="0"/>
          <c:showPercent val="0"/>
          <c:showBubbleSize val="0"/>
        </c:dLbls>
        <c:marker val="1"/>
        <c:smooth val="0"/>
        <c:axId val="197369832"/>
        <c:axId val="197370224"/>
      </c:lineChart>
      <c:dateAx>
        <c:axId val="197369832"/>
        <c:scaling>
          <c:orientation val="minMax"/>
        </c:scaling>
        <c:delete val="1"/>
        <c:axPos val="b"/>
        <c:numFmt formatCode="ge" sourceLinked="1"/>
        <c:majorTickMark val="none"/>
        <c:minorTickMark val="none"/>
        <c:tickLblPos val="none"/>
        <c:crossAx val="197370224"/>
        <c:crosses val="autoZero"/>
        <c:auto val="1"/>
        <c:lblOffset val="100"/>
        <c:baseTimeUnit val="years"/>
      </c:dateAx>
      <c:valAx>
        <c:axId val="19737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36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102.03</c:v>
                </c:pt>
                <c:pt idx="1">
                  <c:v>101.41</c:v>
                </c:pt>
                <c:pt idx="2">
                  <c:v>115.13</c:v>
                </c:pt>
                <c:pt idx="3">
                  <c:v>117.06</c:v>
                </c:pt>
                <c:pt idx="4">
                  <c:v>116.46</c:v>
                </c:pt>
              </c:numCache>
            </c:numRef>
          </c:val>
          <c:extLst xmlns:c16r2="http://schemas.microsoft.com/office/drawing/2015/06/chart">
            <c:ext xmlns:c16="http://schemas.microsoft.com/office/drawing/2014/chart" uri="{C3380CC4-5D6E-409C-BE32-E72D297353CC}">
              <c16:uniqueId val="{00000000-3969-4DFE-91EB-9A24A1895323}"/>
            </c:ext>
          </c:extLst>
        </c:ser>
        <c:dLbls>
          <c:showLegendKey val="0"/>
          <c:showVal val="0"/>
          <c:showCatName val="0"/>
          <c:showSerName val="0"/>
          <c:showPercent val="0"/>
          <c:showBubbleSize val="0"/>
        </c:dLbls>
        <c:gapWidth val="150"/>
        <c:axId val="197371400"/>
        <c:axId val="19737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100.07</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3969-4DFE-91EB-9A24A1895323}"/>
            </c:ext>
          </c:extLst>
        </c:ser>
        <c:dLbls>
          <c:showLegendKey val="0"/>
          <c:showVal val="0"/>
          <c:showCatName val="0"/>
          <c:showSerName val="0"/>
          <c:showPercent val="0"/>
          <c:showBubbleSize val="0"/>
        </c:dLbls>
        <c:marker val="1"/>
        <c:smooth val="0"/>
        <c:axId val="197371400"/>
        <c:axId val="197371792"/>
      </c:lineChart>
      <c:dateAx>
        <c:axId val="197371400"/>
        <c:scaling>
          <c:orientation val="minMax"/>
        </c:scaling>
        <c:delete val="1"/>
        <c:axPos val="b"/>
        <c:numFmt formatCode="ge" sourceLinked="1"/>
        <c:majorTickMark val="none"/>
        <c:minorTickMark val="none"/>
        <c:tickLblPos val="none"/>
        <c:crossAx val="197371792"/>
        <c:crosses val="autoZero"/>
        <c:auto val="1"/>
        <c:lblOffset val="100"/>
        <c:baseTimeUnit val="years"/>
      </c:dateAx>
      <c:valAx>
        <c:axId val="19737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115.18</c:v>
                </c:pt>
                <c:pt idx="1">
                  <c:v>115.86</c:v>
                </c:pt>
                <c:pt idx="2">
                  <c:v>102.24</c:v>
                </c:pt>
                <c:pt idx="3">
                  <c:v>100.32</c:v>
                </c:pt>
                <c:pt idx="4">
                  <c:v>100.99</c:v>
                </c:pt>
              </c:numCache>
            </c:numRef>
          </c:val>
          <c:extLst xmlns:c16r2="http://schemas.microsoft.com/office/drawing/2015/06/chart">
            <c:ext xmlns:c16="http://schemas.microsoft.com/office/drawing/2014/chart" uri="{C3380CC4-5D6E-409C-BE32-E72D297353CC}">
              <c16:uniqueId val="{00000000-01D9-49D9-9313-6AE6553EAB63}"/>
            </c:ext>
          </c:extLst>
        </c:ser>
        <c:dLbls>
          <c:showLegendKey val="0"/>
          <c:showVal val="0"/>
          <c:showCatName val="0"/>
          <c:showSerName val="0"/>
          <c:showPercent val="0"/>
          <c:showBubbleSize val="0"/>
        </c:dLbls>
        <c:gapWidth val="150"/>
        <c:axId val="197253064"/>
        <c:axId val="1972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164.93</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01D9-49D9-9313-6AE6553EAB63}"/>
            </c:ext>
          </c:extLst>
        </c:ser>
        <c:dLbls>
          <c:showLegendKey val="0"/>
          <c:showVal val="0"/>
          <c:showCatName val="0"/>
          <c:showSerName val="0"/>
          <c:showPercent val="0"/>
          <c:showBubbleSize val="0"/>
        </c:dLbls>
        <c:marker val="1"/>
        <c:smooth val="0"/>
        <c:axId val="197253064"/>
        <c:axId val="197252672"/>
      </c:lineChart>
      <c:dateAx>
        <c:axId val="197253064"/>
        <c:scaling>
          <c:orientation val="minMax"/>
        </c:scaling>
        <c:delete val="1"/>
        <c:axPos val="b"/>
        <c:numFmt formatCode="ge" sourceLinked="1"/>
        <c:majorTickMark val="none"/>
        <c:minorTickMark val="none"/>
        <c:tickLblPos val="none"/>
        <c:crossAx val="197252672"/>
        <c:crosses val="autoZero"/>
        <c:auto val="1"/>
        <c:lblOffset val="100"/>
        <c:baseTimeUnit val="years"/>
      </c:dateAx>
      <c:valAx>
        <c:axId val="1972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5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足利市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151248</v>
      </c>
      <c r="AM8" s="61"/>
      <c r="AN8" s="61"/>
      <c r="AO8" s="61"/>
      <c r="AP8" s="61"/>
      <c r="AQ8" s="61"/>
      <c r="AR8" s="61"/>
      <c r="AS8" s="61"/>
      <c r="AT8" s="51">
        <f>データ!$S$6</f>
        <v>177.76</v>
      </c>
      <c r="AU8" s="52"/>
      <c r="AV8" s="52"/>
      <c r="AW8" s="52"/>
      <c r="AX8" s="52"/>
      <c r="AY8" s="52"/>
      <c r="AZ8" s="52"/>
      <c r="BA8" s="52"/>
      <c r="BB8" s="53">
        <f>データ!$T$6</f>
        <v>850.86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74.260000000000005</v>
      </c>
      <c r="J10" s="52"/>
      <c r="K10" s="52"/>
      <c r="L10" s="52"/>
      <c r="M10" s="52"/>
      <c r="N10" s="52"/>
      <c r="O10" s="64"/>
      <c r="P10" s="53">
        <f>データ!$P$6</f>
        <v>97.63</v>
      </c>
      <c r="Q10" s="53"/>
      <c r="R10" s="53"/>
      <c r="S10" s="53"/>
      <c r="T10" s="53"/>
      <c r="U10" s="53"/>
      <c r="V10" s="53"/>
      <c r="W10" s="61">
        <f>データ!$Q$6</f>
        <v>2030</v>
      </c>
      <c r="X10" s="61"/>
      <c r="Y10" s="61"/>
      <c r="Z10" s="61"/>
      <c r="AA10" s="61"/>
      <c r="AB10" s="61"/>
      <c r="AC10" s="61"/>
      <c r="AD10" s="2"/>
      <c r="AE10" s="2"/>
      <c r="AF10" s="2"/>
      <c r="AG10" s="2"/>
      <c r="AH10" s="5"/>
      <c r="AI10" s="5"/>
      <c r="AJ10" s="5"/>
      <c r="AK10" s="5"/>
      <c r="AL10" s="61">
        <f>データ!$U$6</f>
        <v>147318</v>
      </c>
      <c r="AM10" s="61"/>
      <c r="AN10" s="61"/>
      <c r="AO10" s="61"/>
      <c r="AP10" s="61"/>
      <c r="AQ10" s="61"/>
      <c r="AR10" s="61"/>
      <c r="AS10" s="61"/>
      <c r="AT10" s="51">
        <f>データ!$V$6</f>
        <v>98.9</v>
      </c>
      <c r="AU10" s="52"/>
      <c r="AV10" s="52"/>
      <c r="AW10" s="52"/>
      <c r="AX10" s="52"/>
      <c r="AY10" s="52"/>
      <c r="AZ10" s="52"/>
      <c r="BA10" s="52"/>
      <c r="BB10" s="53">
        <f>データ!$W$6</f>
        <v>1489.57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92029</v>
      </c>
      <c r="D6" s="34">
        <f t="shared" si="3"/>
        <v>46</v>
      </c>
      <c r="E6" s="34">
        <f t="shared" si="3"/>
        <v>1</v>
      </c>
      <c r="F6" s="34">
        <f t="shared" si="3"/>
        <v>0</v>
      </c>
      <c r="G6" s="34">
        <f t="shared" si="3"/>
        <v>1</v>
      </c>
      <c r="H6" s="34" t="str">
        <f t="shared" si="3"/>
        <v>栃木県　足利市</v>
      </c>
      <c r="I6" s="34" t="str">
        <f t="shared" si="3"/>
        <v>法適用</v>
      </c>
      <c r="J6" s="34" t="str">
        <f t="shared" si="3"/>
        <v>水道事業</v>
      </c>
      <c r="K6" s="34" t="str">
        <f t="shared" si="3"/>
        <v>末端給水事業</v>
      </c>
      <c r="L6" s="34" t="str">
        <f t="shared" si="3"/>
        <v>A3</v>
      </c>
      <c r="M6" s="34">
        <f t="shared" si="3"/>
        <v>0</v>
      </c>
      <c r="N6" s="35" t="str">
        <f t="shared" si="3"/>
        <v>-</v>
      </c>
      <c r="O6" s="35">
        <f t="shared" si="3"/>
        <v>74.260000000000005</v>
      </c>
      <c r="P6" s="35">
        <f t="shared" si="3"/>
        <v>97.63</v>
      </c>
      <c r="Q6" s="35">
        <f t="shared" si="3"/>
        <v>2030</v>
      </c>
      <c r="R6" s="35">
        <f t="shared" si="3"/>
        <v>151248</v>
      </c>
      <c r="S6" s="35">
        <f t="shared" si="3"/>
        <v>177.76</v>
      </c>
      <c r="T6" s="35">
        <f t="shared" si="3"/>
        <v>850.86</v>
      </c>
      <c r="U6" s="35">
        <f t="shared" si="3"/>
        <v>147318</v>
      </c>
      <c r="V6" s="35">
        <f t="shared" si="3"/>
        <v>98.9</v>
      </c>
      <c r="W6" s="35">
        <f t="shared" si="3"/>
        <v>1489.57</v>
      </c>
      <c r="X6" s="36">
        <f>IF(X7="",NA(),X7)</f>
        <v>109.44</v>
      </c>
      <c r="Y6" s="36">
        <f t="shared" ref="Y6:AG6" si="4">IF(Y7="",NA(),Y7)</f>
        <v>109.39</v>
      </c>
      <c r="Z6" s="36">
        <f t="shared" si="4"/>
        <v>120.78</v>
      </c>
      <c r="AA6" s="36">
        <f t="shared" si="4"/>
        <v>122.81</v>
      </c>
      <c r="AB6" s="36">
        <f t="shared" si="4"/>
        <v>122.18</v>
      </c>
      <c r="AC6" s="36">
        <f t="shared" si="4"/>
        <v>108.39</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0.81</v>
      </c>
      <c r="AP6" s="35">
        <f t="shared" si="5"/>
        <v>0</v>
      </c>
      <c r="AQ6" s="36">
        <f t="shared" si="5"/>
        <v>0.03</v>
      </c>
      <c r="AR6" s="36">
        <f t="shared" si="5"/>
        <v>0.23</v>
      </c>
      <c r="AS6" s="35" t="str">
        <f>IF(AS7="","",IF(AS7="-","【-】","【"&amp;SUBSTITUTE(TEXT(AS7,"#,##0.00"),"-","△")&amp;"】"))</f>
        <v>【0.79】</v>
      </c>
      <c r="AT6" s="36">
        <f>IF(AT7="",NA(),AT7)</f>
        <v>772.2</v>
      </c>
      <c r="AU6" s="36">
        <f t="shared" ref="AU6:BC6" si="6">IF(AU7="",NA(),AU7)</f>
        <v>736.28</v>
      </c>
      <c r="AV6" s="36">
        <f t="shared" si="6"/>
        <v>350.38</v>
      </c>
      <c r="AW6" s="36">
        <f t="shared" si="6"/>
        <v>214.95</v>
      </c>
      <c r="AX6" s="36">
        <f t="shared" si="6"/>
        <v>313.56</v>
      </c>
      <c r="AY6" s="36">
        <f t="shared" si="6"/>
        <v>590.46</v>
      </c>
      <c r="AZ6" s="36">
        <f t="shared" si="6"/>
        <v>648.09</v>
      </c>
      <c r="BA6" s="36">
        <f t="shared" si="6"/>
        <v>344.19</v>
      </c>
      <c r="BB6" s="36">
        <f t="shared" si="6"/>
        <v>352.05</v>
      </c>
      <c r="BC6" s="36">
        <f t="shared" si="6"/>
        <v>349.04</v>
      </c>
      <c r="BD6" s="35" t="str">
        <f>IF(BD7="","",IF(BD7="-","【-】","【"&amp;SUBSTITUTE(TEXT(BD7,"#,##0.00"),"-","△")&amp;"】"))</f>
        <v>【262.87】</v>
      </c>
      <c r="BE6" s="36">
        <f>IF(BE7="",NA(),BE7)</f>
        <v>335.81</v>
      </c>
      <c r="BF6" s="36">
        <f t="shared" ref="BF6:BN6" si="7">IF(BF7="",NA(),BF7)</f>
        <v>323.08999999999997</v>
      </c>
      <c r="BG6" s="36">
        <f t="shared" si="7"/>
        <v>309.27</v>
      </c>
      <c r="BH6" s="36">
        <f t="shared" si="7"/>
        <v>315.02999999999997</v>
      </c>
      <c r="BI6" s="36">
        <f t="shared" si="7"/>
        <v>294.08999999999997</v>
      </c>
      <c r="BJ6" s="36">
        <f t="shared" si="7"/>
        <v>299.16000000000003</v>
      </c>
      <c r="BK6" s="36">
        <f t="shared" si="7"/>
        <v>253.86</v>
      </c>
      <c r="BL6" s="36">
        <f t="shared" si="7"/>
        <v>252.09</v>
      </c>
      <c r="BM6" s="36">
        <f t="shared" si="7"/>
        <v>250.76</v>
      </c>
      <c r="BN6" s="36">
        <f t="shared" si="7"/>
        <v>254.54</v>
      </c>
      <c r="BO6" s="35" t="str">
        <f>IF(BO7="","",IF(BO7="-","【-】","【"&amp;SUBSTITUTE(TEXT(BO7,"#,##0.00"),"-","△")&amp;"】"))</f>
        <v>【270.87】</v>
      </c>
      <c r="BP6" s="36">
        <f>IF(BP7="",NA(),BP7)</f>
        <v>102.03</v>
      </c>
      <c r="BQ6" s="36">
        <f t="shared" ref="BQ6:BY6" si="8">IF(BQ7="",NA(),BQ7)</f>
        <v>101.41</v>
      </c>
      <c r="BR6" s="36">
        <f t="shared" si="8"/>
        <v>115.13</v>
      </c>
      <c r="BS6" s="36">
        <f t="shared" si="8"/>
        <v>117.06</v>
      </c>
      <c r="BT6" s="36">
        <f t="shared" si="8"/>
        <v>116.46</v>
      </c>
      <c r="BU6" s="36">
        <f t="shared" si="8"/>
        <v>99.91</v>
      </c>
      <c r="BV6" s="36">
        <f t="shared" si="8"/>
        <v>100.07</v>
      </c>
      <c r="BW6" s="36">
        <f t="shared" si="8"/>
        <v>106.22</v>
      </c>
      <c r="BX6" s="36">
        <f t="shared" si="8"/>
        <v>106.69</v>
      </c>
      <c r="BY6" s="36">
        <f t="shared" si="8"/>
        <v>106.52</v>
      </c>
      <c r="BZ6" s="35" t="str">
        <f>IF(BZ7="","",IF(BZ7="-","【-】","【"&amp;SUBSTITUTE(TEXT(BZ7,"#,##0.00"),"-","△")&amp;"】"))</f>
        <v>【105.59】</v>
      </c>
      <c r="CA6" s="36">
        <f>IF(CA7="",NA(),CA7)</f>
        <v>115.18</v>
      </c>
      <c r="CB6" s="36">
        <f t="shared" ref="CB6:CJ6" si="9">IF(CB7="",NA(),CB7)</f>
        <v>115.86</v>
      </c>
      <c r="CC6" s="36">
        <f t="shared" si="9"/>
        <v>102.24</v>
      </c>
      <c r="CD6" s="36">
        <f t="shared" si="9"/>
        <v>100.32</v>
      </c>
      <c r="CE6" s="36">
        <f t="shared" si="9"/>
        <v>100.99</v>
      </c>
      <c r="CF6" s="36">
        <f t="shared" si="9"/>
        <v>164.25</v>
      </c>
      <c r="CG6" s="36">
        <f t="shared" si="9"/>
        <v>164.93</v>
      </c>
      <c r="CH6" s="36">
        <f t="shared" si="9"/>
        <v>155.22999999999999</v>
      </c>
      <c r="CI6" s="36">
        <f t="shared" si="9"/>
        <v>154.91999999999999</v>
      </c>
      <c r="CJ6" s="36">
        <f t="shared" si="9"/>
        <v>155.80000000000001</v>
      </c>
      <c r="CK6" s="35" t="str">
        <f>IF(CK7="","",IF(CK7="-","【-】","【"&amp;SUBSTITUTE(TEXT(CK7,"#,##0.00"),"-","△")&amp;"】"))</f>
        <v>【163.27】</v>
      </c>
      <c r="CL6" s="36">
        <f>IF(CL7="",NA(),CL7)</f>
        <v>74.040000000000006</v>
      </c>
      <c r="CM6" s="36">
        <f t="shared" ref="CM6:CU6" si="10">IF(CM7="",NA(),CM7)</f>
        <v>72.91</v>
      </c>
      <c r="CN6" s="36">
        <f t="shared" si="10"/>
        <v>73.239999999999995</v>
      </c>
      <c r="CO6" s="36">
        <f t="shared" si="10"/>
        <v>74.459999999999994</v>
      </c>
      <c r="CP6" s="36">
        <f t="shared" si="10"/>
        <v>75.03</v>
      </c>
      <c r="CQ6" s="36">
        <f t="shared" si="10"/>
        <v>62.71</v>
      </c>
      <c r="CR6" s="36">
        <f t="shared" si="10"/>
        <v>62.45</v>
      </c>
      <c r="CS6" s="36">
        <f t="shared" si="10"/>
        <v>62.12</v>
      </c>
      <c r="CT6" s="36">
        <f t="shared" si="10"/>
        <v>62.26</v>
      </c>
      <c r="CU6" s="36">
        <f t="shared" si="10"/>
        <v>62.1</v>
      </c>
      <c r="CV6" s="35" t="str">
        <f>IF(CV7="","",IF(CV7="-","【-】","【"&amp;SUBSTITUTE(TEXT(CV7,"#,##0.00"),"-","△")&amp;"】"))</f>
        <v>【59.94】</v>
      </c>
      <c r="CW6" s="36">
        <f>IF(CW7="",NA(),CW7)</f>
        <v>84.87</v>
      </c>
      <c r="CX6" s="36">
        <f t="shared" ref="CX6:DF6" si="11">IF(CX7="",NA(),CX7)</f>
        <v>85.9</v>
      </c>
      <c r="CY6" s="36">
        <f t="shared" si="11"/>
        <v>85.65</v>
      </c>
      <c r="CZ6" s="36">
        <f t="shared" si="11"/>
        <v>83.9</v>
      </c>
      <c r="DA6" s="36">
        <f t="shared" si="11"/>
        <v>84.38</v>
      </c>
      <c r="DB6" s="36">
        <f t="shared" si="11"/>
        <v>90.54</v>
      </c>
      <c r="DC6" s="36">
        <f t="shared" si="11"/>
        <v>89.76</v>
      </c>
      <c r="DD6" s="36">
        <f t="shared" si="11"/>
        <v>89.45</v>
      </c>
      <c r="DE6" s="36">
        <f t="shared" si="11"/>
        <v>89.5</v>
      </c>
      <c r="DF6" s="36">
        <f t="shared" si="11"/>
        <v>89.52</v>
      </c>
      <c r="DG6" s="35" t="str">
        <f>IF(DG7="","",IF(DG7="-","【-】","【"&amp;SUBSTITUTE(TEXT(DG7,"#,##0.00"),"-","△")&amp;"】"))</f>
        <v>【90.22】</v>
      </c>
      <c r="DH6" s="36">
        <f>IF(DH7="",NA(),DH7)</f>
        <v>46.46</v>
      </c>
      <c r="DI6" s="36">
        <f t="shared" ref="DI6:DQ6" si="12">IF(DI7="",NA(),DI7)</f>
        <v>47.11</v>
      </c>
      <c r="DJ6" s="36">
        <f t="shared" si="12"/>
        <v>48.27</v>
      </c>
      <c r="DK6" s="36">
        <f t="shared" si="12"/>
        <v>47.25</v>
      </c>
      <c r="DL6" s="36">
        <f t="shared" si="12"/>
        <v>48.63</v>
      </c>
      <c r="DM6" s="36">
        <f t="shared" si="12"/>
        <v>42.43</v>
      </c>
      <c r="DN6" s="36">
        <f t="shared" si="12"/>
        <v>41.12</v>
      </c>
      <c r="DO6" s="36">
        <f t="shared" si="12"/>
        <v>44.91</v>
      </c>
      <c r="DP6" s="36">
        <f t="shared" si="12"/>
        <v>45.89</v>
      </c>
      <c r="DQ6" s="36">
        <f t="shared" si="12"/>
        <v>46.58</v>
      </c>
      <c r="DR6" s="35" t="str">
        <f>IF(DR7="","",IF(DR7="-","【-】","【"&amp;SUBSTITUTE(TEXT(DR7,"#,##0.00"),"-","△")&amp;"】"))</f>
        <v>【47.91】</v>
      </c>
      <c r="DS6" s="36">
        <f>IF(DS7="",NA(),DS7)</f>
        <v>8.2899999999999991</v>
      </c>
      <c r="DT6" s="36">
        <f t="shared" ref="DT6:EB6" si="13">IF(DT7="",NA(),DT7)</f>
        <v>8.4700000000000006</v>
      </c>
      <c r="DU6" s="36">
        <f t="shared" si="13"/>
        <v>8.33</v>
      </c>
      <c r="DV6" s="36">
        <f t="shared" si="13"/>
        <v>10.029999999999999</v>
      </c>
      <c r="DW6" s="36">
        <f t="shared" si="13"/>
        <v>12.93</v>
      </c>
      <c r="DX6" s="36">
        <f t="shared" si="13"/>
        <v>11.07</v>
      </c>
      <c r="DY6" s="36">
        <f t="shared" si="13"/>
        <v>10.9</v>
      </c>
      <c r="DZ6" s="36">
        <f t="shared" si="13"/>
        <v>12.03</v>
      </c>
      <c r="EA6" s="36">
        <f t="shared" si="13"/>
        <v>13.14</v>
      </c>
      <c r="EB6" s="36">
        <f t="shared" si="13"/>
        <v>14.45</v>
      </c>
      <c r="EC6" s="35" t="str">
        <f>IF(EC7="","",IF(EC7="-","【-】","【"&amp;SUBSTITUTE(TEXT(EC7,"#,##0.00"),"-","△")&amp;"】"))</f>
        <v>【15.00】</v>
      </c>
      <c r="ED6" s="36">
        <f>IF(ED7="",NA(),ED7)</f>
        <v>0.15</v>
      </c>
      <c r="EE6" s="36">
        <f t="shared" ref="EE6:EM6" si="14">IF(EE7="",NA(),EE7)</f>
        <v>0.28999999999999998</v>
      </c>
      <c r="EF6" s="36">
        <f t="shared" si="14"/>
        <v>0.28999999999999998</v>
      </c>
      <c r="EG6" s="36">
        <f t="shared" si="14"/>
        <v>0.64</v>
      </c>
      <c r="EH6" s="36">
        <f t="shared" si="14"/>
        <v>0.77</v>
      </c>
      <c r="EI6" s="36">
        <f t="shared" si="14"/>
        <v>0.76</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92029</v>
      </c>
      <c r="D7" s="38">
        <v>46</v>
      </c>
      <c r="E7" s="38">
        <v>1</v>
      </c>
      <c r="F7" s="38">
        <v>0</v>
      </c>
      <c r="G7" s="38">
        <v>1</v>
      </c>
      <c r="H7" s="38" t="s">
        <v>105</v>
      </c>
      <c r="I7" s="38" t="s">
        <v>106</v>
      </c>
      <c r="J7" s="38" t="s">
        <v>107</v>
      </c>
      <c r="K7" s="38" t="s">
        <v>108</v>
      </c>
      <c r="L7" s="38" t="s">
        <v>109</v>
      </c>
      <c r="M7" s="38"/>
      <c r="N7" s="39" t="s">
        <v>110</v>
      </c>
      <c r="O7" s="39">
        <v>74.260000000000005</v>
      </c>
      <c r="P7" s="39">
        <v>97.63</v>
      </c>
      <c r="Q7" s="39">
        <v>2030</v>
      </c>
      <c r="R7" s="39">
        <v>151248</v>
      </c>
      <c r="S7" s="39">
        <v>177.76</v>
      </c>
      <c r="T7" s="39">
        <v>850.86</v>
      </c>
      <c r="U7" s="39">
        <v>147318</v>
      </c>
      <c r="V7" s="39">
        <v>98.9</v>
      </c>
      <c r="W7" s="39">
        <v>1489.57</v>
      </c>
      <c r="X7" s="39">
        <v>109.44</v>
      </c>
      <c r="Y7" s="39">
        <v>109.39</v>
      </c>
      <c r="Z7" s="39">
        <v>120.78</v>
      </c>
      <c r="AA7" s="39">
        <v>122.81</v>
      </c>
      <c r="AB7" s="39">
        <v>122.18</v>
      </c>
      <c r="AC7" s="39">
        <v>108.39</v>
      </c>
      <c r="AD7" s="39">
        <v>108.44</v>
      </c>
      <c r="AE7" s="39">
        <v>113.11</v>
      </c>
      <c r="AF7" s="39">
        <v>114</v>
      </c>
      <c r="AG7" s="39">
        <v>114</v>
      </c>
      <c r="AH7" s="39">
        <v>114.35</v>
      </c>
      <c r="AI7" s="39">
        <v>0</v>
      </c>
      <c r="AJ7" s="39">
        <v>0</v>
      </c>
      <c r="AK7" s="39">
        <v>0</v>
      </c>
      <c r="AL7" s="39">
        <v>0</v>
      </c>
      <c r="AM7" s="39">
        <v>0</v>
      </c>
      <c r="AN7" s="39">
        <v>3.08</v>
      </c>
      <c r="AO7" s="39">
        <v>0.81</v>
      </c>
      <c r="AP7" s="39">
        <v>0</v>
      </c>
      <c r="AQ7" s="39">
        <v>0.03</v>
      </c>
      <c r="AR7" s="39">
        <v>0.23</v>
      </c>
      <c r="AS7" s="39">
        <v>0.79</v>
      </c>
      <c r="AT7" s="39">
        <v>772.2</v>
      </c>
      <c r="AU7" s="39">
        <v>736.28</v>
      </c>
      <c r="AV7" s="39">
        <v>350.38</v>
      </c>
      <c r="AW7" s="39">
        <v>214.95</v>
      </c>
      <c r="AX7" s="39">
        <v>313.56</v>
      </c>
      <c r="AY7" s="39">
        <v>590.46</v>
      </c>
      <c r="AZ7" s="39">
        <v>648.09</v>
      </c>
      <c r="BA7" s="39">
        <v>344.19</v>
      </c>
      <c r="BB7" s="39">
        <v>352.05</v>
      </c>
      <c r="BC7" s="39">
        <v>349.04</v>
      </c>
      <c r="BD7" s="39">
        <v>262.87</v>
      </c>
      <c r="BE7" s="39">
        <v>335.81</v>
      </c>
      <c r="BF7" s="39">
        <v>323.08999999999997</v>
      </c>
      <c r="BG7" s="39">
        <v>309.27</v>
      </c>
      <c r="BH7" s="39">
        <v>315.02999999999997</v>
      </c>
      <c r="BI7" s="39">
        <v>294.08999999999997</v>
      </c>
      <c r="BJ7" s="39">
        <v>299.16000000000003</v>
      </c>
      <c r="BK7" s="39">
        <v>253.86</v>
      </c>
      <c r="BL7" s="39">
        <v>252.09</v>
      </c>
      <c r="BM7" s="39">
        <v>250.76</v>
      </c>
      <c r="BN7" s="39">
        <v>254.54</v>
      </c>
      <c r="BO7" s="39">
        <v>270.87</v>
      </c>
      <c r="BP7" s="39">
        <v>102.03</v>
      </c>
      <c r="BQ7" s="39">
        <v>101.41</v>
      </c>
      <c r="BR7" s="39">
        <v>115.13</v>
      </c>
      <c r="BS7" s="39">
        <v>117.06</v>
      </c>
      <c r="BT7" s="39">
        <v>116.46</v>
      </c>
      <c r="BU7" s="39">
        <v>99.91</v>
      </c>
      <c r="BV7" s="39">
        <v>100.07</v>
      </c>
      <c r="BW7" s="39">
        <v>106.22</v>
      </c>
      <c r="BX7" s="39">
        <v>106.69</v>
      </c>
      <c r="BY7" s="39">
        <v>106.52</v>
      </c>
      <c r="BZ7" s="39">
        <v>105.59</v>
      </c>
      <c r="CA7" s="39">
        <v>115.18</v>
      </c>
      <c r="CB7" s="39">
        <v>115.86</v>
      </c>
      <c r="CC7" s="39">
        <v>102.24</v>
      </c>
      <c r="CD7" s="39">
        <v>100.32</v>
      </c>
      <c r="CE7" s="39">
        <v>100.99</v>
      </c>
      <c r="CF7" s="39">
        <v>164.25</v>
      </c>
      <c r="CG7" s="39">
        <v>164.93</v>
      </c>
      <c r="CH7" s="39">
        <v>155.22999999999999</v>
      </c>
      <c r="CI7" s="39">
        <v>154.91999999999999</v>
      </c>
      <c r="CJ7" s="39">
        <v>155.80000000000001</v>
      </c>
      <c r="CK7" s="39">
        <v>163.27000000000001</v>
      </c>
      <c r="CL7" s="39">
        <v>74.040000000000006</v>
      </c>
      <c r="CM7" s="39">
        <v>72.91</v>
      </c>
      <c r="CN7" s="39">
        <v>73.239999999999995</v>
      </c>
      <c r="CO7" s="39">
        <v>74.459999999999994</v>
      </c>
      <c r="CP7" s="39">
        <v>75.03</v>
      </c>
      <c r="CQ7" s="39">
        <v>62.71</v>
      </c>
      <c r="CR7" s="39">
        <v>62.45</v>
      </c>
      <c r="CS7" s="39">
        <v>62.12</v>
      </c>
      <c r="CT7" s="39">
        <v>62.26</v>
      </c>
      <c r="CU7" s="39">
        <v>62.1</v>
      </c>
      <c r="CV7" s="39">
        <v>59.94</v>
      </c>
      <c r="CW7" s="39">
        <v>84.87</v>
      </c>
      <c r="CX7" s="39">
        <v>85.9</v>
      </c>
      <c r="CY7" s="39">
        <v>85.65</v>
      </c>
      <c r="CZ7" s="39">
        <v>83.9</v>
      </c>
      <c r="DA7" s="39">
        <v>84.38</v>
      </c>
      <c r="DB7" s="39">
        <v>90.54</v>
      </c>
      <c r="DC7" s="39">
        <v>89.76</v>
      </c>
      <c r="DD7" s="39">
        <v>89.45</v>
      </c>
      <c r="DE7" s="39">
        <v>89.5</v>
      </c>
      <c r="DF7" s="39">
        <v>89.52</v>
      </c>
      <c r="DG7" s="39">
        <v>90.22</v>
      </c>
      <c r="DH7" s="39">
        <v>46.46</v>
      </c>
      <c r="DI7" s="39">
        <v>47.11</v>
      </c>
      <c r="DJ7" s="39">
        <v>48.27</v>
      </c>
      <c r="DK7" s="39">
        <v>47.25</v>
      </c>
      <c r="DL7" s="39">
        <v>48.63</v>
      </c>
      <c r="DM7" s="39">
        <v>42.43</v>
      </c>
      <c r="DN7" s="39">
        <v>41.12</v>
      </c>
      <c r="DO7" s="39">
        <v>44.91</v>
      </c>
      <c r="DP7" s="39">
        <v>45.89</v>
      </c>
      <c r="DQ7" s="39">
        <v>46.58</v>
      </c>
      <c r="DR7" s="39">
        <v>47.91</v>
      </c>
      <c r="DS7" s="39">
        <v>8.2899999999999991</v>
      </c>
      <c r="DT7" s="39">
        <v>8.4700000000000006</v>
      </c>
      <c r="DU7" s="39">
        <v>8.33</v>
      </c>
      <c r="DV7" s="39">
        <v>10.029999999999999</v>
      </c>
      <c r="DW7" s="39">
        <v>12.93</v>
      </c>
      <c r="DX7" s="39">
        <v>11.07</v>
      </c>
      <c r="DY7" s="39">
        <v>10.9</v>
      </c>
      <c r="DZ7" s="39">
        <v>12.03</v>
      </c>
      <c r="EA7" s="39">
        <v>13.14</v>
      </c>
      <c r="EB7" s="39">
        <v>14.45</v>
      </c>
      <c r="EC7" s="39">
        <v>15</v>
      </c>
      <c r="ED7" s="39">
        <v>0.15</v>
      </c>
      <c r="EE7" s="39">
        <v>0.28999999999999998</v>
      </c>
      <c r="EF7" s="39">
        <v>0.28999999999999998</v>
      </c>
      <c r="EG7" s="39">
        <v>0.64</v>
      </c>
      <c r="EH7" s="39">
        <v>0.77</v>
      </c>
      <c r="EI7" s="39">
        <v>0.76</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2018-02-20T04:50:54Z</cp:lastPrinted>
  <dcterms:created xsi:type="dcterms:W3CDTF">2017-12-25T01:24:01Z</dcterms:created>
  <dcterms:modified xsi:type="dcterms:W3CDTF">2018-02-28T06:28:06Z</dcterms:modified>
  <cp:category/>
</cp:coreProperties>
</file>