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5財政担当\R2（2020）\④公営企業\02 公営企業決算統計\19 公営企業に係る経営比較分析表（令和元年度決算）の分析等について\06 県HP公表\9電気\"/>
    </mc:Choice>
  </mc:AlternateContent>
  <workbookProtection workbookAlgorithmName="SHA-512" workbookHashValue="yA1vuMylKpbRlA0mFzJZJ8pUexQxY7s/uQYNtTidGphC4O+9nh5PRLAzebOYO2TrxE4WeCqf2O4oCMQg7xwk9w==" workbookSaltValue="tPG0jGDZPd7K3+8sXE688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C10" i="5"/>
  <c r="IN10" i="5"/>
  <c r="GZ10" i="5"/>
  <c r="FK10" i="5"/>
  <c r="DV10" i="5"/>
  <c r="CG10" i="5"/>
  <c r="H11" i="4"/>
  <c r="ML10" i="5"/>
  <c r="MB10" i="5"/>
  <c r="LR10" i="5"/>
  <c r="LH10" i="5"/>
  <c r="JS10" i="5"/>
  <c r="ID10" i="5"/>
  <c r="GO10" i="5"/>
  <c r="FA10" i="5"/>
  <c r="DL10" i="5"/>
  <c r="BV10" i="5"/>
  <c r="KX10" i="5"/>
  <c r="JI10" i="5"/>
  <c r="HT10" i="5"/>
  <c r="GE10" i="5"/>
  <c r="EP10" i="5"/>
  <c r="DB10" i="5"/>
  <c r="BK10" i="5"/>
  <c r="KM10" i="5"/>
  <c r="IY10" i="5"/>
  <c r="HJ10" i="5"/>
  <c r="FU10" i="5"/>
  <c r="EF10" i="5"/>
  <c r="CQ10" i="5"/>
  <c r="AZ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L10" i="5"/>
  <c r="IX10" i="5"/>
  <c r="HI10" i="5"/>
  <c r="FT10" i="5"/>
  <c r="EE10" i="5"/>
  <c r="CP10" i="5"/>
  <c r="AY10" i="5"/>
  <c r="KB10" i="5"/>
  <c r="IM10" i="5"/>
  <c r="GY10" i="5"/>
  <c r="FJ10" i="5"/>
  <c r="DU10" i="5"/>
  <c r="CF10" i="5"/>
  <c r="MK10" i="5"/>
  <c r="MA10" i="5"/>
  <c r="LG10" i="5"/>
  <c r="JR10" i="5"/>
  <c r="IC10" i="5"/>
  <c r="GN10" i="5"/>
  <c r="EZ10" i="5"/>
  <c r="DK10" i="5"/>
  <c r="BU10" i="5"/>
  <c r="KW10" i="5"/>
  <c r="JH10" i="5"/>
  <c r="HS10" i="5"/>
  <c r="GD10" i="5"/>
  <c r="EO10" i="5"/>
  <c r="DA10" i="5"/>
  <c r="BJ10" i="5"/>
  <c r="F11" i="4"/>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Z10" i="5"/>
  <c r="JK10" i="5"/>
  <c r="HV10" i="5"/>
  <c r="GG10" i="5"/>
  <c r="ER10" i="5"/>
  <c r="DD10" i="5"/>
  <c r="BM10" i="5"/>
  <c r="KO10" i="5"/>
  <c r="JA10" i="5"/>
  <c r="HL10" i="5"/>
  <c r="FW10" i="5"/>
  <c r="EH10" i="5"/>
  <c r="CS10" i="5"/>
  <c r="BB10" i="5"/>
  <c r="KE10" i="5"/>
  <c r="IP10" i="5"/>
  <c r="HB10" i="5"/>
  <c r="FM10" i="5"/>
  <c r="DX10" i="5"/>
  <c r="CI10" i="5"/>
  <c r="L11" i="4"/>
  <c r="LT10" i="5"/>
  <c r="LJ10" i="5"/>
  <c r="JU10" i="5"/>
  <c r="IF10" i="5"/>
  <c r="GQ10" i="5"/>
  <c r="FC10" i="5"/>
  <c r="DN10" i="5"/>
  <c r="BX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MC10" i="5"/>
  <c r="LS10" i="5"/>
  <c r="LI10" i="5"/>
  <c r="JT10" i="5"/>
  <c r="IE10" i="5"/>
  <c r="GP10" i="5"/>
  <c r="FB10" i="5"/>
  <c r="DM10" i="5"/>
  <c r="BW10" i="5"/>
  <c r="KY10" i="5"/>
  <c r="JJ10" i="5"/>
  <c r="HU10" i="5"/>
  <c r="GF10" i="5"/>
  <c r="EQ10" i="5"/>
  <c r="DC10" i="5"/>
  <c r="BL10" i="5"/>
  <c r="KN10" i="5"/>
  <c r="IZ10" i="5"/>
  <c r="HK10" i="5"/>
  <c r="FV10" i="5"/>
  <c r="EG10" i="5"/>
  <c r="CR10" i="5"/>
  <c r="BA10" i="5"/>
  <c r="KD10" i="5"/>
  <c r="IO10" i="5"/>
  <c r="HA10" i="5"/>
  <c r="FL10" i="5"/>
  <c r="DW10" i="5"/>
  <c r="CH10" i="5"/>
  <c r="J11" i="4"/>
  <c r="FB18" i="5"/>
  <c r="FD12" i="5"/>
  <c r="EZ12" i="5"/>
  <c r="FA18" i="5"/>
  <c r="FC12" i="5"/>
  <c r="FD18" i="5"/>
  <c r="EZ18" i="5"/>
  <c r="FB12" i="5"/>
  <c r="FC18" i="5"/>
  <c r="FA12"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P10" i="5"/>
  <c r="JB10" i="5"/>
  <c r="HM10" i="5"/>
  <c r="FX10" i="5"/>
  <c r="EI10" i="5"/>
  <c r="CT10" i="5"/>
  <c r="BC10" i="5"/>
  <c r="N11" i="4"/>
  <c r="KF10" i="5"/>
  <c r="IQ10" i="5"/>
  <c r="HC10" i="5"/>
  <c r="FN10" i="5"/>
  <c r="DY10" i="5"/>
  <c r="CJ10" i="5"/>
  <c r="LK10" i="5"/>
  <c r="JV10" i="5"/>
  <c r="IG10" i="5"/>
  <c r="GR10" i="5"/>
  <c r="FD10" i="5"/>
  <c r="DO10" i="5"/>
  <c r="BY10" i="5"/>
  <c r="ME10" i="5"/>
  <c r="LA10" i="5"/>
  <c r="JL10" i="5"/>
  <c r="HW10" i="5"/>
  <c r="GH10" i="5"/>
  <c r="ES10" i="5"/>
  <c r="DE10" i="5"/>
  <c r="BN10" i="5"/>
  <c r="GP18" i="5"/>
  <c r="GR12" i="5"/>
  <c r="GN12" i="5"/>
  <c r="GO18" i="5"/>
  <c r="GQ12" i="5"/>
  <c r="GR18" i="5"/>
  <c r="GN18" i="5"/>
  <c r="GP12" i="5"/>
  <c r="GQ18" i="5"/>
  <c r="GO12" i="5"/>
  <c r="FK18" i="5"/>
  <c r="FM12" i="5"/>
  <c r="FN18" i="5"/>
  <c r="FJ18" i="5"/>
  <c r="FL12" i="5"/>
  <c r="FM18" i="5"/>
  <c r="FK12" i="5"/>
  <c r="FL18" i="5"/>
  <c r="FN12" i="5"/>
  <c r="FJ12" i="5"/>
</calcChain>
</file>

<file path=xl/sharedStrings.xml><?xml version="1.0" encoding="utf-8"?>
<sst xmlns="http://schemas.openxmlformats.org/spreadsheetml/2006/main" count="995" uniqueCount="277">
  <si>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</si>
  <si>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</si>
  <si>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</si>
  <si>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</si>
  <si>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</si>
  <si>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</si>
  <si>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</si>
  <si>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</si>
  <si>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</si>
  <si>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</si>
  <si>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</si>
  <si>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</si>
  <si>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</si>
  <si>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</si>
  <si>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</si>
  <si>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</si>
  <si>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</si>
  <si>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</si>
  <si>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</si>
  <si>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</si>
  <si>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</si>
  <si>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</si>
  <si>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</si>
  <si>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</si>
  <si>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</si>
  <si>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</si>
  <si>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</si>
  <si>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</si>
  <si>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</si>
  <si>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</si>
  <si>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</si>
  <si>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</si>
  <si>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</si>
  <si>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</si>
  <si>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</si>
  <si>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</si>
  <si>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</si>
  <si>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</si>
  <si>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</si>
  <si>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</si>
  <si>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</si>
  <si>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</si>
  <si>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</si>
  <si>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</si>
  <si>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</si>
  <si>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</si>
  <si>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</si>
  <si>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</si>
  <si>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</si>
  <si>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</si>
  <si>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</si>
  <si>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</si>
  <si>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</si>
  <si>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</si>
  <si>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</si>
  <si>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</si>
  <si>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</si>
  <si>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</si>
  <si>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</si>
  <si>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</si>
  <si>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</si>
  <si>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</si>
  <si>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</si>
  <si>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</si>
  <si>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</si>
  <si>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</si>
  <si>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</si>
  <si>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</si>
  <si>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</si>
  <si>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</si>
  <si>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</si>
  <si>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</si>
  <si>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</si>
  <si>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</si>
  <si>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</si>
  <si>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</si>
  <si>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</si>
  <si>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</si>
  <si>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</si>
  <si>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</si>
  <si>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</si>
  <si>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</si>
  <si>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</si>
  <si>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</si>
  <si>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</si>
  <si>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</si>
  <si>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</si>
  <si>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</si>
  <si>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</si>
  <si>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</si>
  <si>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</si>
  <si>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</si>
  <si>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</si>
  <si>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</si>
  <si>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</si>
  <si>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</si>
  <si>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</si>
  <si>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</si>
  <si>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</si>
  <si>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</si>
  <si>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</si>
  <si>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</si>
  <si>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</si>
  <si>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</si>
  <si>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</si>
  <si>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</si>
  <si>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</si>
  <si>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</si>
  <si>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</si>
  <si>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</si>
  <si>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</si>
  <si>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</si>
  <si>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</si>
  <si>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</si>
  <si>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</si>
  <si>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</si>
  <si>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</si>
  <si>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</si>
  <si>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</si>
  <si>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</si>
  <si>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092029</t>
  </si>
  <si>
    <t>47</t>
  </si>
  <si>
    <t>04</t>
  </si>
  <si>
    <t>0</t>
  </si>
  <si>
    <t>000</t>
  </si>
  <si>
    <t>栃木県　足利市</t>
  </si>
  <si>
    <t>法非適用</t>
  </si>
  <si>
    <t>電気事業</t>
  </si>
  <si>
    <t>非設置</t>
  </si>
  <si>
    <t>該当数値なし</t>
  </si>
  <si>
    <t>-</t>
  </si>
  <si>
    <t>令和15年6月30日　足利市太陽光発電施設</t>
  </si>
  <si>
    <t>無</t>
  </si>
  <si>
    <t>東京電力エナジーパートナー㈱</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</si>
  <si>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</si>
  <si>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</si>
  <si>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</si>
  <si>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</si>
  <si>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</si>
  <si>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</si>
  <si>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</si>
  <si>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</si>
  <si>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</si>
  <si>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</si>
  <si>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</si>
  <si>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</si>
  <si>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</si>
  <si>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</si>
  <si>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</si>
  <si>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</si>
  <si>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</si>
  <si>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</si>
  <si>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</si>
  <si>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</si>
  <si>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</si>
  <si>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</si>
  <si>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</si>
  <si>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</si>
  <si>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</si>
  <si>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</si>
  <si>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</si>
  <si>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</si>
  <si>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</si>
  <si>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</si>
  <si>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</si>
  <si>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</si>
  <si>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</si>
  <si>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</si>
  <si>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</si>
  <si>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</si>
  <si>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</si>
  <si>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</si>
  <si>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</si>
  <si>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</si>
  <si>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</si>
  <si>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</si>
  <si>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</si>
  <si>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</si>
  <si>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</si>
  <si>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</si>
  <si>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</si>
  <si>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</si>
  <si>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</si>
  <si>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</si>
  <si>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</si>
  <si>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</si>
  <si>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</si>
  <si>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</si>
  <si>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</si>
  <si>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</si>
  <si>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</si>
  <si>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</si>
  <si>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</si>
  <si>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</si>
  <si>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</si>
  <si>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</si>
  <si>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</si>
  <si>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</si>
  <si>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</si>
  <si>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</si>
  <si>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</si>
  <si>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</si>
  <si>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</si>
  <si>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</si>
  <si>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</si>
  <si>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</si>
  <si>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</si>
  <si>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</si>
  <si>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</si>
  <si>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</si>
  <si>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</si>
  <si>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</si>
  <si>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</si>
  <si>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</si>
  <si>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</si>
  <si>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</si>
  <si>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</si>
  <si>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</si>
  <si>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</si>
  <si>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</si>
  <si>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</si>
  <si>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</si>
  <si>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</si>
  <si>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</si>
  <si>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</si>
  <si>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</si>
  <si>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</si>
  <si>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</si>
  <si>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</si>
  <si>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</si>
  <si>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</si>
  <si>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</si>
  <si>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</si>
  <si>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</si>
  <si>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</si>
  <si>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</si>
  <si>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</si>
  <si>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</si>
  <si>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</si>
  <si>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</si>
  <si>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</si>
  <si>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</si>
  <si>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</si>
  <si>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</si>
  <si>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</si>
  <si>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</si>
  <si>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</si>
  <si>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</si>
  <si>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</si>
  <si>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</si>
  <si>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</si>
  <si>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</si>
  <si>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</si>
  <si>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</si>
  <si>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</si>
  <si>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</si>
  <si>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</si>
  <si>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</si>
  <si>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</si>
  <si>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</si>
  <si>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</si>
  <si>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</si>
  <si>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</si>
  <si>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</si>
  <si>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</si>
  <si>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</si>
  <si>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</si>
  <si>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</si>
  <si>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</si>
  <si>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</si>
  <si>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</si>
  <si>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</si>
  <si>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</si>
  <si>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基金積立金
名称：足利市太陽光発電事業基金
目的：事業終了後の施設撤去費
基金積立金：4,553千円</t>
    <rPh sb="37" eb="39">
      <t>キキン</t>
    </rPh>
    <rPh sb="39" eb="41">
      <t>ツミタテ</t>
    </rPh>
    <rPh sb="41" eb="42">
      <t>キン</t>
    </rPh>
    <rPh sb="48" eb="50">
      <t>センエン</t>
    </rPh>
    <phoneticPr fontId="5"/>
  </si>
  <si>
    <r>
      <t xml:space="preserve">
</t>
    </r>
    <r>
      <rPr>
        <sz val="16"/>
        <color theme="1"/>
        <rFont val="ＭＳ ゴシック"/>
        <family val="3"/>
        <charset val="128"/>
      </rPr>
      <t>【収益的収支比率】
R1年度実績：</t>
    </r>
    <r>
      <rPr>
        <u/>
        <sz val="16"/>
        <color theme="1"/>
        <rFont val="ＭＳ ゴシック"/>
        <family val="3"/>
        <charset val="128"/>
      </rPr>
      <t>108.9%</t>
    </r>
    <r>
      <rPr>
        <sz val="16"/>
        <color theme="1"/>
        <rFont val="ＭＳ ゴシック"/>
        <family val="3"/>
        <charset val="128"/>
      </rPr>
      <t>(総収益 55,878千円、総費用 51,325千円) 
H30年度実績：</t>
    </r>
    <r>
      <rPr>
        <u/>
        <sz val="16"/>
        <color theme="1"/>
        <rFont val="ＭＳ ゴシック"/>
        <family val="3"/>
        <charset val="128"/>
      </rPr>
      <t>112.1%</t>
    </r>
    <r>
      <rPr>
        <sz val="16"/>
        <color theme="1"/>
        <rFont val="ＭＳ ゴシック"/>
        <family val="3"/>
        <charset val="128"/>
      </rPr>
      <t>(総収益 57,294千円、総費用 51,068千円)
＜当指標が前年から約3.2ポイント悪化した要因＞
　R1年度は天候不順による日射量の減少により、発電量が減少したことに伴い売電収入が減少したためと思われます。
【営業収支比率】
R1年度実績：</t>
    </r>
    <r>
      <rPr>
        <u/>
        <sz val="16"/>
        <color theme="1"/>
        <rFont val="ＭＳ ゴシック"/>
        <family val="3"/>
        <charset val="128"/>
      </rPr>
      <t>112.3%</t>
    </r>
    <r>
      <rPr>
        <sz val="16"/>
        <color theme="1"/>
        <rFont val="ＭＳ ゴシック"/>
        <family val="3"/>
        <charset val="128"/>
      </rPr>
      <t>(営業収益 55,878千円、営業費用 49,748千円) 
H30年度実績：</t>
    </r>
    <r>
      <rPr>
        <u/>
        <sz val="16"/>
        <color theme="1"/>
        <rFont val="ＭＳ ゴシック"/>
        <family val="3"/>
        <charset val="128"/>
      </rPr>
      <t>115.4%</t>
    </r>
    <r>
      <rPr>
        <sz val="16"/>
        <color theme="1"/>
        <rFont val="ＭＳ ゴシック"/>
        <family val="3"/>
        <charset val="128"/>
      </rPr>
      <t>(営業収益 57,294千円、営業費用 49,669千円)
＜当指標が前年から約3.1ポイント悪化した要因＞
　当該事業の営業収支は全て売電収入であり、営業費用のうち98％にあたる48,760千円は太陽光発電に係る発電設備の賃借料及び機器の保守管理経費に当たります。
　当該事業は事業開始時から包括的リース契約を締結し、毎月のリース料金の中に賃借料と保守管理経費を含む形でリース会社に支払いを行っており、当該経費は契約の変更や消費税の変更がない限りは大きな変動はないものとなっています。
　以上から、当指標の変動は営業収益（発電量）の増減による影響を大きく受けるものであり、R1年度は天候不順による日射量の減少による発電量の減少に伴い売電収入が減少したため、営業収支比率が悪化したものと思われます。
【供給原価】
R1年度実績：</t>
    </r>
    <r>
      <rPr>
        <u/>
        <sz val="16"/>
        <color theme="1"/>
        <rFont val="ＭＳ ゴシック"/>
        <family val="3"/>
        <charset val="128"/>
      </rPr>
      <t>39,942円/1MWh</t>
    </r>
    <r>
      <rPr>
        <sz val="16"/>
        <color theme="1"/>
        <rFont val="ＭＳ ゴシック"/>
        <family val="3"/>
        <charset val="128"/>
      </rPr>
      <t>(総費用 51,325千円、発電量1,285MWh)
H30年度実績：</t>
    </r>
    <r>
      <rPr>
        <u/>
        <sz val="16"/>
        <color theme="1"/>
        <rFont val="ＭＳ ゴシック"/>
        <family val="3"/>
        <charset val="128"/>
      </rPr>
      <t>38,528円/1MWh</t>
    </r>
    <r>
      <rPr>
        <sz val="16"/>
        <color theme="1"/>
        <rFont val="ＭＳ ゴシック"/>
        <family val="3"/>
        <charset val="128"/>
      </rPr>
      <t>(総費用 51,088千円、発電量1,326MWh)
＜当指標が前年より1,414円増加している要因＞
 前年同値と比較して増加している要因は前述と同様に発電量の減少によるものです。
【ＥＢＩＴＤＡ】
R1年度実績：</t>
    </r>
    <r>
      <rPr>
        <u/>
        <sz val="16"/>
        <color theme="1"/>
        <rFont val="ＭＳ ゴシック"/>
        <family val="3"/>
        <charset val="128"/>
      </rPr>
      <t>4,553千円</t>
    </r>
    <r>
      <rPr>
        <sz val="16"/>
        <color theme="1"/>
        <rFont val="ＭＳ ゴシック"/>
        <family val="3"/>
        <charset val="128"/>
      </rPr>
      <t>(≒剰余金の額)
H30年度実績：</t>
    </r>
    <r>
      <rPr>
        <u/>
        <sz val="16"/>
        <color theme="1"/>
        <rFont val="ＭＳ ゴシック"/>
        <family val="3"/>
        <charset val="128"/>
      </rPr>
      <t>6,206千円</t>
    </r>
    <r>
      <rPr>
        <sz val="16"/>
        <color theme="1"/>
        <rFont val="ＭＳ ゴシック"/>
        <family val="3"/>
        <charset val="128"/>
      </rPr>
      <t xml:space="preserve">
＜当指標が前年より1,653千円減少している要因＞
 前年同値と比較して減少している要因は前述と同様に発電量の減少によるものです。</t>
    </r>
    <rPh sb="2" eb="5">
      <t>シュウエキテキ</t>
    </rPh>
    <rPh sb="5" eb="7">
      <t>シュウシ</t>
    </rPh>
    <rPh sb="7" eb="9">
      <t>ヒリツ</t>
    </rPh>
    <rPh sb="96" eb="97">
      <t>トウ</t>
    </rPh>
    <rPh sb="97" eb="99">
      <t>シヒョウ</t>
    </rPh>
    <rPh sb="100" eb="102">
      <t>ゼンネン</t>
    </rPh>
    <rPh sb="104" eb="105">
      <t>ヤク</t>
    </rPh>
    <rPh sb="112" eb="114">
      <t>アッカ</t>
    </rPh>
    <rPh sb="116" eb="118">
      <t>ヨウイン</t>
    </rPh>
    <rPh sb="123" eb="125">
      <t>ネンド</t>
    </rPh>
    <rPh sb="126" eb="128">
      <t>テンコウ</t>
    </rPh>
    <rPh sb="128" eb="130">
      <t>フジュン</t>
    </rPh>
    <rPh sb="137" eb="139">
      <t>ゲンショウ</t>
    </rPh>
    <rPh sb="143" eb="145">
      <t>ハツデン</t>
    </rPh>
    <rPh sb="145" eb="146">
      <t>リョウ</t>
    </rPh>
    <rPh sb="147" eb="149">
      <t>ゲンショウ</t>
    </rPh>
    <rPh sb="154" eb="155">
      <t>トモナ</t>
    </rPh>
    <rPh sb="156" eb="158">
      <t>バイデン</t>
    </rPh>
    <rPh sb="158" eb="160">
      <t>シュウニュウ</t>
    </rPh>
    <rPh sb="161" eb="163">
      <t>ゲンショウ</t>
    </rPh>
    <rPh sb="168" eb="169">
      <t>オモ</t>
    </rPh>
    <rPh sb="177" eb="179">
      <t>エイギョウ</t>
    </rPh>
    <rPh sb="179" eb="181">
      <t>シュウシ</t>
    </rPh>
    <rPh sb="181" eb="183">
      <t>ヒリツ</t>
    </rPh>
    <rPh sb="199" eb="201">
      <t>エイギョウ</t>
    </rPh>
    <rPh sb="213" eb="215">
      <t>エイギョウ</t>
    </rPh>
    <rPh sb="290" eb="292">
      <t>アッカ</t>
    </rPh>
    <rPh sb="299" eb="301">
      <t>トウガイ</t>
    </rPh>
    <rPh sb="301" eb="303">
      <t>ジギョウ</t>
    </rPh>
    <rPh sb="304" eb="306">
      <t>エイギョウ</t>
    </rPh>
    <rPh sb="306" eb="308">
      <t>シュウシ</t>
    </rPh>
    <rPh sb="309" eb="310">
      <t>スベ</t>
    </rPh>
    <rPh sb="311" eb="313">
      <t>バイデン</t>
    </rPh>
    <rPh sb="313" eb="315">
      <t>シュウニュウ</t>
    </rPh>
    <rPh sb="319" eb="321">
      <t>エイギョウ</t>
    </rPh>
    <rPh sb="321" eb="323">
      <t>ヒヨウ</t>
    </rPh>
    <rPh sb="339" eb="341">
      <t>センエン</t>
    </rPh>
    <rPh sb="342" eb="344">
      <t>タイヨウ</t>
    </rPh>
    <rPh sb="344" eb="345">
      <t>コウ</t>
    </rPh>
    <rPh sb="345" eb="347">
      <t>ハツデン</t>
    </rPh>
    <rPh sb="348" eb="349">
      <t>カカワ</t>
    </rPh>
    <rPh sb="350" eb="352">
      <t>ハツデン</t>
    </rPh>
    <rPh sb="352" eb="354">
      <t>セツビ</t>
    </rPh>
    <rPh sb="355" eb="358">
      <t>チンシャクリョウ</t>
    </rPh>
    <rPh sb="358" eb="359">
      <t>オヨ</t>
    </rPh>
    <rPh sb="360" eb="362">
      <t>キキ</t>
    </rPh>
    <rPh sb="363" eb="365">
      <t>ホシュ</t>
    </rPh>
    <rPh sb="370" eb="371">
      <t>ア</t>
    </rPh>
    <rPh sb="378" eb="380">
      <t>トウガイ</t>
    </rPh>
    <rPh sb="380" eb="382">
      <t>ジギョウ</t>
    </rPh>
    <rPh sb="383" eb="385">
      <t>ジギョウ</t>
    </rPh>
    <rPh sb="385" eb="387">
      <t>カイシ</t>
    </rPh>
    <rPh sb="387" eb="388">
      <t>ジ</t>
    </rPh>
    <rPh sb="390" eb="393">
      <t>ホウカツテキ</t>
    </rPh>
    <rPh sb="396" eb="398">
      <t>ケイヤク</t>
    </rPh>
    <rPh sb="399" eb="401">
      <t>テイケツ</t>
    </rPh>
    <rPh sb="403" eb="405">
      <t>マイツキ</t>
    </rPh>
    <rPh sb="409" eb="411">
      <t>リョウキン</t>
    </rPh>
    <rPh sb="412" eb="413">
      <t>ナカ</t>
    </rPh>
    <rPh sb="414" eb="417">
      <t>チンシャクリョウ</t>
    </rPh>
    <rPh sb="418" eb="420">
      <t>ホシュ</t>
    </rPh>
    <rPh sb="420" eb="422">
      <t>カンリ</t>
    </rPh>
    <rPh sb="422" eb="424">
      <t>ケイヒ</t>
    </rPh>
    <rPh sb="425" eb="426">
      <t>フク</t>
    </rPh>
    <rPh sb="427" eb="428">
      <t>カタチ</t>
    </rPh>
    <rPh sb="432" eb="434">
      <t>カイシャ</t>
    </rPh>
    <rPh sb="435" eb="437">
      <t>シハラ</t>
    </rPh>
    <rPh sb="439" eb="440">
      <t>オコナ</t>
    </rPh>
    <rPh sb="445" eb="447">
      <t>トウガイ</t>
    </rPh>
    <rPh sb="447" eb="449">
      <t>ケイヒ</t>
    </rPh>
    <rPh sb="450" eb="452">
      <t>ケイヤク</t>
    </rPh>
    <rPh sb="453" eb="455">
      <t>ヘンコウ</t>
    </rPh>
    <rPh sb="456" eb="459">
      <t>ショウヒゼイ</t>
    </rPh>
    <rPh sb="460" eb="462">
      <t>ヘンコウ</t>
    </rPh>
    <rPh sb="465" eb="466">
      <t>カギ</t>
    </rPh>
    <rPh sb="468" eb="469">
      <t>オオ</t>
    </rPh>
    <rPh sb="471" eb="473">
      <t>ヘンドウ</t>
    </rPh>
    <rPh sb="488" eb="490">
      <t>イジョウ</t>
    </rPh>
    <rPh sb="510" eb="512">
      <t>ゾウゲン</t>
    </rPh>
    <rPh sb="515" eb="517">
      <t>エイキョウ</t>
    </rPh>
    <rPh sb="518" eb="519">
      <t>オオ</t>
    </rPh>
    <rPh sb="521" eb="522">
      <t>ウ</t>
    </rPh>
    <rPh sb="572" eb="574">
      <t>エイギョウ</t>
    </rPh>
    <rPh sb="579" eb="581">
      <t>アッカ</t>
    </rPh>
    <rPh sb="595" eb="597">
      <t>キョウキュウ</t>
    </rPh>
    <rPh sb="597" eb="599">
      <t>ゲンカ</t>
    </rPh>
    <rPh sb="650" eb="652">
      <t>ネンド</t>
    </rPh>
    <rPh sb="652" eb="654">
      <t>ジッセキ</t>
    </rPh>
    <rPh sb="661" eb="662">
      <t>エン</t>
    </rPh>
    <rPh sb="668" eb="669">
      <t>ソウ</t>
    </rPh>
    <rPh sb="695" eb="696">
      <t>トウ</t>
    </rPh>
    <rPh sb="696" eb="698">
      <t>シヒョウ</t>
    </rPh>
    <rPh sb="699" eb="701">
      <t>ゼンネン</t>
    </rPh>
    <rPh sb="708" eb="709">
      <t>エン</t>
    </rPh>
    <rPh sb="709" eb="711">
      <t>ゾウカ</t>
    </rPh>
    <rPh sb="715" eb="717">
      <t>ヨウイン</t>
    </rPh>
    <rPh sb="720" eb="722">
      <t>ゼンネン</t>
    </rPh>
    <rPh sb="722" eb="724">
      <t>ドウチ</t>
    </rPh>
    <rPh sb="725" eb="727">
      <t>ヒカク</t>
    </rPh>
    <rPh sb="729" eb="731">
      <t>ゾウカ</t>
    </rPh>
    <rPh sb="735" eb="737">
      <t>ヨウイン</t>
    </rPh>
    <rPh sb="744" eb="746">
      <t>ハツデン</t>
    </rPh>
    <rPh sb="746" eb="747">
      <t>リョウ</t>
    </rPh>
    <rPh sb="748" eb="750">
      <t>ゲンショウ</t>
    </rPh>
    <rPh sb="771" eb="773">
      <t>ネンド</t>
    </rPh>
    <rPh sb="773" eb="775">
      <t>ジッセキ</t>
    </rPh>
    <rPh sb="781" eb="783">
      <t>センエン</t>
    </rPh>
    <rPh sb="785" eb="788">
      <t>ジョウヨキン</t>
    </rPh>
    <rPh sb="789" eb="790">
      <t>ガク</t>
    </rPh>
    <rPh sb="795" eb="796">
      <t>ネン</t>
    </rPh>
    <rPh sb="796" eb="797">
      <t>ド</t>
    </rPh>
    <rPh sb="797" eb="799">
      <t>ジッセキ</t>
    </rPh>
    <rPh sb="805" eb="807">
      <t>センエン</t>
    </rPh>
    <rPh sb="809" eb="810">
      <t>トウ</t>
    </rPh>
    <rPh sb="810" eb="812">
      <t>シヒョウ</t>
    </rPh>
    <rPh sb="813" eb="815">
      <t>ゼンネン</t>
    </rPh>
    <rPh sb="822" eb="824">
      <t>センエン</t>
    </rPh>
    <rPh sb="824" eb="826">
      <t>ゲンショウ</t>
    </rPh>
    <rPh sb="830" eb="832">
      <t>ヨウイン</t>
    </rPh>
    <rPh sb="844" eb="846">
      <t>ゲンショウ</t>
    </rPh>
    <phoneticPr fontId="4"/>
  </si>
  <si>
    <r>
      <t xml:space="preserve">
【設備利用率】
 </t>
    </r>
    <r>
      <rPr>
        <sz val="16"/>
        <color theme="1"/>
        <rFont val="ＭＳ ゴシック"/>
        <family val="3"/>
        <charset val="128"/>
      </rPr>
      <t>R1年度実績：</t>
    </r>
    <r>
      <rPr>
        <u/>
        <sz val="16"/>
        <color theme="1"/>
        <rFont val="ＭＳ ゴシック"/>
        <family val="3"/>
        <charset val="128"/>
      </rPr>
      <t>14.0%</t>
    </r>
    <r>
      <rPr>
        <sz val="16"/>
        <color theme="1"/>
        <rFont val="ＭＳ ゴシック"/>
        <family val="3"/>
        <charset val="128"/>
      </rPr>
      <t>(年間発電量 1,285,067kWh、最大出力 1,044kW)
 H30年度実績：</t>
    </r>
    <r>
      <rPr>
        <u/>
        <sz val="16"/>
        <color theme="1"/>
        <rFont val="ＭＳ ゴシック"/>
        <family val="3"/>
        <charset val="128"/>
      </rPr>
      <t>14.5%</t>
    </r>
    <r>
      <rPr>
        <sz val="16"/>
        <color theme="1"/>
        <rFont val="ＭＳ ゴシック"/>
        <family val="3"/>
        <charset val="128"/>
      </rPr>
      <t>(年間発電量 1,326,244kWh、最大出力 1,044kW)
 当指標数値は、水力のように24時間・365日発電可能な発電方法は高い数値が出て、太陽光のように日中の太陽が出ている時間のみの発電の場合は数値が低くなります。
 よって、当該事業における同数値が他の電気事業平均よりも低い理由は発電方法の違いによるものであると考えられます。
 また、同数値の変動要因として考えられる大きなものは上段での説明と同様に天候によるものであります。
 他にも機器の整備不良又は破損等で発電量が低下する可能性がありますが、機器の保守管理も包括的リース契約の中でリース会社が受け持っており、万が一の不良・破損時にはリース会社が対応をすることになっています。
【修繕比率】
 R1年度実績：</t>
    </r>
    <r>
      <rPr>
        <u/>
        <sz val="16"/>
        <color theme="1"/>
        <rFont val="ＭＳ ゴシック"/>
        <family val="3"/>
        <charset val="128"/>
      </rPr>
      <t>0.0%</t>
    </r>
    <r>
      <rPr>
        <sz val="16"/>
        <color theme="1"/>
        <rFont val="ＭＳ ゴシック"/>
        <family val="3"/>
        <charset val="128"/>
      </rPr>
      <t xml:space="preserve">
 上段で記述した通り、保守管理経費は毎月のリース料金に含まれているために、機器の修繕はリース会社が対応しており、別途市に対する費用は発生しません。
【企業債残高対料金収入比率】
R1年度実績：</t>
    </r>
    <r>
      <rPr>
        <u/>
        <sz val="16"/>
        <color theme="1"/>
        <rFont val="ＭＳ ゴシック"/>
        <family val="3"/>
        <charset val="128"/>
      </rPr>
      <t>0.0%</t>
    </r>
    <r>
      <rPr>
        <sz val="16"/>
        <color theme="1"/>
        <rFont val="ＭＳ ゴシック"/>
        <family val="3"/>
        <charset val="128"/>
      </rPr>
      <t xml:space="preserve">
 当該事業において発生する経費は全て当該事業の収益で賄っており、今のところ企業債等の実績はありません。
【ＦＩＴ収入割合】
 R1年度実績：</t>
    </r>
    <r>
      <rPr>
        <u/>
        <sz val="16"/>
        <color theme="1"/>
        <rFont val="ＭＳ ゴシック"/>
        <family val="3"/>
        <charset val="128"/>
      </rPr>
      <t>100%</t>
    </r>
    <r>
      <rPr>
        <sz val="16"/>
        <color theme="1"/>
        <rFont val="ＭＳ ゴシック"/>
        <family val="3"/>
        <charset val="128"/>
      </rPr>
      <t xml:space="preserve">
 当該事業はＦＩＴによる20年間の売電を想定して開始した事業であり、発電設備のリース期間もＦＩＴの売電期間に合わせて20年間です。
 ＦＩＴの売電期間終了後には事業廃止を想定しており、20年間基金に積立てた剰余金を用いて機器を撤去する計画です。(当該事業は芝生広場として整備した公園の雨除け・日除け設備の設置をＦＩＴによる売電収入で賄うことを目的としており、計画通りに20年間発電できれば当初の事業目的は達成されるものです)</t>
    </r>
    <rPh sb="2" eb="4">
      <t>セツビ</t>
    </rPh>
    <rPh sb="4" eb="7">
      <t>リヨウリツ</t>
    </rPh>
    <rPh sb="12" eb="14">
      <t>ネンド</t>
    </rPh>
    <rPh sb="14" eb="16">
      <t>ジッセキ</t>
    </rPh>
    <rPh sb="23" eb="25">
      <t>ネンカン</t>
    </rPh>
    <rPh sb="25" eb="27">
      <t>ハツデン</t>
    </rPh>
    <rPh sb="27" eb="28">
      <t>リョウ</t>
    </rPh>
    <rPh sb="60" eb="62">
      <t>ネンド</t>
    </rPh>
    <rPh sb="62" eb="64">
      <t>ジッセキ</t>
    </rPh>
    <rPh sb="71" eb="73">
      <t>ネンカン</t>
    </rPh>
    <rPh sb="73" eb="75">
      <t>ハツデン</t>
    </rPh>
    <rPh sb="75" eb="76">
      <t>リョウ</t>
    </rPh>
    <rPh sb="90" eb="92">
      <t>サイダイ</t>
    </rPh>
    <rPh sb="92" eb="94">
      <t>シュツリョク</t>
    </rPh>
    <rPh sb="106" eb="107">
      <t>トウ</t>
    </rPh>
    <rPh sb="107" eb="109">
      <t>シヒョウ</t>
    </rPh>
    <rPh sb="109" eb="111">
      <t>スウチ</t>
    </rPh>
    <rPh sb="113" eb="115">
      <t>スイリョク</t>
    </rPh>
    <rPh sb="121" eb="123">
      <t>ジカン</t>
    </rPh>
    <rPh sb="127" eb="128">
      <t>ニチ</t>
    </rPh>
    <rPh sb="128" eb="130">
      <t>ハツデン</t>
    </rPh>
    <rPh sb="130" eb="132">
      <t>カノウ</t>
    </rPh>
    <rPh sb="133" eb="135">
      <t>ハツデン</t>
    </rPh>
    <rPh sb="135" eb="137">
      <t>ホウホウ</t>
    </rPh>
    <rPh sb="138" eb="139">
      <t>タカ</t>
    </rPh>
    <rPh sb="140" eb="142">
      <t>スウチ</t>
    </rPh>
    <rPh sb="143" eb="144">
      <t>デ</t>
    </rPh>
    <rPh sb="146" eb="149">
      <t>タイヨウコウ</t>
    </rPh>
    <rPh sb="153" eb="155">
      <t>ニッチュウ</t>
    </rPh>
    <rPh sb="156" eb="158">
      <t>タイヨウ</t>
    </rPh>
    <rPh sb="159" eb="160">
      <t>デ</t>
    </rPh>
    <rPh sb="163" eb="165">
      <t>ジカン</t>
    </rPh>
    <rPh sb="168" eb="170">
      <t>ハツデン</t>
    </rPh>
    <rPh sb="171" eb="173">
      <t>バアイ</t>
    </rPh>
    <rPh sb="174" eb="176">
      <t>スウチ</t>
    </rPh>
    <rPh sb="177" eb="178">
      <t>ヒク</t>
    </rPh>
    <rPh sb="190" eb="192">
      <t>トウガイ</t>
    </rPh>
    <rPh sb="192" eb="194">
      <t>ジギョウ</t>
    </rPh>
    <rPh sb="198" eb="199">
      <t>ドウ</t>
    </rPh>
    <rPh sb="199" eb="201">
      <t>スウチ</t>
    </rPh>
    <rPh sb="202" eb="203">
      <t>ホカ</t>
    </rPh>
    <rPh sb="204" eb="206">
      <t>デンキ</t>
    </rPh>
    <rPh sb="206" eb="208">
      <t>ジギョウ</t>
    </rPh>
    <rPh sb="208" eb="210">
      <t>ヘイキン</t>
    </rPh>
    <rPh sb="213" eb="214">
      <t>ヒク</t>
    </rPh>
    <rPh sb="215" eb="217">
      <t>リユウ</t>
    </rPh>
    <rPh sb="218" eb="220">
      <t>ハツデン</t>
    </rPh>
    <rPh sb="220" eb="222">
      <t>ホウホウ</t>
    </rPh>
    <rPh sb="223" eb="224">
      <t>チガ</t>
    </rPh>
    <rPh sb="234" eb="235">
      <t>カンガ</t>
    </rPh>
    <rPh sb="246" eb="247">
      <t>ドウ</t>
    </rPh>
    <rPh sb="247" eb="249">
      <t>スウチ</t>
    </rPh>
    <rPh sb="250" eb="252">
      <t>ヘンドウ</t>
    </rPh>
    <rPh sb="252" eb="254">
      <t>ヨウイン</t>
    </rPh>
    <rPh sb="257" eb="258">
      <t>カンガ</t>
    </rPh>
    <rPh sb="262" eb="263">
      <t>オオ</t>
    </rPh>
    <rPh sb="268" eb="270">
      <t>ジョウダン</t>
    </rPh>
    <rPh sb="272" eb="274">
      <t>セツメイ</t>
    </rPh>
    <rPh sb="275" eb="277">
      <t>ドウヨウ</t>
    </rPh>
    <rPh sb="278" eb="280">
      <t>テンコウ</t>
    </rPh>
    <rPh sb="293" eb="294">
      <t>ホカ</t>
    </rPh>
    <rPh sb="296" eb="298">
      <t>キキ</t>
    </rPh>
    <rPh sb="299" eb="301">
      <t>セイビ</t>
    </rPh>
    <rPh sb="301" eb="303">
      <t>フリョウ</t>
    </rPh>
    <rPh sb="303" eb="304">
      <t>マタ</t>
    </rPh>
    <rPh sb="305" eb="307">
      <t>ハソン</t>
    </rPh>
    <rPh sb="307" eb="308">
      <t>トウ</t>
    </rPh>
    <rPh sb="309" eb="311">
      <t>ハツデン</t>
    </rPh>
    <rPh sb="311" eb="312">
      <t>リョウ</t>
    </rPh>
    <rPh sb="313" eb="315">
      <t>テイカ</t>
    </rPh>
    <rPh sb="317" eb="320">
      <t>カノウセイ</t>
    </rPh>
    <rPh sb="327" eb="329">
      <t>キキ</t>
    </rPh>
    <rPh sb="330" eb="332">
      <t>ホシュ</t>
    </rPh>
    <rPh sb="332" eb="334">
      <t>カンリ</t>
    </rPh>
    <rPh sb="335" eb="338">
      <t>ホウカツテキ</t>
    </rPh>
    <rPh sb="341" eb="343">
      <t>ケイヤク</t>
    </rPh>
    <rPh sb="344" eb="345">
      <t>ナカ</t>
    </rPh>
    <rPh sb="349" eb="351">
      <t>カイシャ</t>
    </rPh>
    <rPh sb="352" eb="353">
      <t>ウ</t>
    </rPh>
    <rPh sb="354" eb="355">
      <t>モ</t>
    </rPh>
    <rPh sb="360" eb="361">
      <t>マン</t>
    </rPh>
    <rPh sb="362" eb="363">
      <t>イチ</t>
    </rPh>
    <rPh sb="364" eb="366">
      <t>フリョウ</t>
    </rPh>
    <rPh sb="367" eb="369">
      <t>ハソン</t>
    </rPh>
    <rPh sb="369" eb="370">
      <t>ジ</t>
    </rPh>
    <rPh sb="375" eb="377">
      <t>カイシャ</t>
    </rPh>
    <rPh sb="378" eb="380">
      <t>タイオウ</t>
    </rPh>
    <rPh sb="397" eb="399">
      <t>シュウゼン</t>
    </rPh>
    <rPh sb="399" eb="401">
      <t>ヒリツ</t>
    </rPh>
    <rPh sb="406" eb="408">
      <t>ネンド</t>
    </rPh>
    <rPh sb="408" eb="410">
      <t>ジッセキ</t>
    </rPh>
    <rPh sb="418" eb="420">
      <t>ジョウダン</t>
    </rPh>
    <rPh sb="421" eb="423">
      <t>キジュツ</t>
    </rPh>
    <rPh sb="425" eb="426">
      <t>トオ</t>
    </rPh>
    <rPh sb="428" eb="430">
      <t>ホシュ</t>
    </rPh>
    <rPh sb="430" eb="432">
      <t>カンリ</t>
    </rPh>
    <rPh sb="432" eb="434">
      <t>ケイヒ</t>
    </rPh>
    <rPh sb="435" eb="437">
      <t>マイツキ</t>
    </rPh>
    <rPh sb="441" eb="443">
      <t>リョウキン</t>
    </rPh>
    <rPh sb="444" eb="445">
      <t>フク</t>
    </rPh>
    <rPh sb="454" eb="456">
      <t>キキ</t>
    </rPh>
    <rPh sb="457" eb="459">
      <t>シュウゼン</t>
    </rPh>
    <rPh sb="463" eb="465">
      <t>カイシャ</t>
    </rPh>
    <rPh sb="466" eb="468">
      <t>タイオウ</t>
    </rPh>
    <rPh sb="473" eb="475">
      <t>ベット</t>
    </rPh>
    <rPh sb="475" eb="476">
      <t>シ</t>
    </rPh>
    <rPh sb="477" eb="478">
      <t>タイ</t>
    </rPh>
    <rPh sb="480" eb="482">
      <t>ヒヨウ</t>
    </rPh>
    <rPh sb="483" eb="485">
      <t>ハッセイ</t>
    </rPh>
    <rPh sb="494" eb="496">
      <t>キギョウ</t>
    </rPh>
    <rPh sb="496" eb="497">
      <t>サイ</t>
    </rPh>
    <rPh sb="497" eb="499">
      <t>ザンダカ</t>
    </rPh>
    <rPh sb="499" eb="500">
      <t>タイ</t>
    </rPh>
    <rPh sb="500" eb="502">
      <t>リョウキン</t>
    </rPh>
    <rPh sb="502" eb="504">
      <t>シュウニュウ</t>
    </rPh>
    <rPh sb="504" eb="506">
      <t>ヒリツ</t>
    </rPh>
    <rPh sb="510" eb="512">
      <t>ネンド</t>
    </rPh>
    <rPh sb="512" eb="514">
      <t>ジッセキ</t>
    </rPh>
    <rPh sb="522" eb="524">
      <t>トウガイ</t>
    </rPh>
    <rPh sb="524" eb="526">
      <t>ジギョウ</t>
    </rPh>
    <rPh sb="530" eb="532">
      <t>ハッセイ</t>
    </rPh>
    <rPh sb="534" eb="536">
      <t>ケイヒ</t>
    </rPh>
    <rPh sb="537" eb="538">
      <t>スベ</t>
    </rPh>
    <rPh sb="539" eb="541">
      <t>トウガイ</t>
    </rPh>
    <rPh sb="541" eb="543">
      <t>ジギョウ</t>
    </rPh>
    <rPh sb="544" eb="546">
      <t>シュウエキ</t>
    </rPh>
    <rPh sb="547" eb="548">
      <t>マカナ</t>
    </rPh>
    <rPh sb="553" eb="554">
      <t>イマ</t>
    </rPh>
    <rPh sb="561" eb="562">
      <t>トウ</t>
    </rPh>
    <rPh sb="563" eb="565">
      <t>ジッセキ</t>
    </rPh>
    <rPh sb="579" eb="581">
      <t>シュウニュウ</t>
    </rPh>
    <rPh sb="581" eb="583">
      <t>ワリアイ</t>
    </rPh>
    <rPh sb="588" eb="590">
      <t>ネンド</t>
    </rPh>
    <rPh sb="590" eb="592">
      <t>ジッセキ</t>
    </rPh>
    <rPh sb="599" eb="601">
      <t>トウガイ</t>
    </rPh>
    <rPh sb="601" eb="603">
      <t>ジギョウ</t>
    </rPh>
    <rPh sb="612" eb="614">
      <t>ネンカン</t>
    </rPh>
    <rPh sb="615" eb="617">
      <t>バイデン</t>
    </rPh>
    <rPh sb="618" eb="620">
      <t>ソウテイ</t>
    </rPh>
    <rPh sb="622" eb="624">
      <t>カイシ</t>
    </rPh>
    <rPh sb="626" eb="628">
      <t>ジギョウ</t>
    </rPh>
    <rPh sb="632" eb="634">
      <t>ハツデン</t>
    </rPh>
    <rPh sb="634" eb="636">
      <t>セツビ</t>
    </rPh>
    <rPh sb="640" eb="642">
      <t>キカン</t>
    </rPh>
    <rPh sb="647" eb="649">
      <t>バイデン</t>
    </rPh>
    <rPh sb="649" eb="651">
      <t>キカン</t>
    </rPh>
    <rPh sb="652" eb="653">
      <t>ア</t>
    </rPh>
    <rPh sb="658" eb="660">
      <t>ネンカン</t>
    </rPh>
    <rPh sb="669" eb="671">
      <t>バイデン</t>
    </rPh>
    <rPh sb="671" eb="673">
      <t>キカン</t>
    </rPh>
    <rPh sb="673" eb="676">
      <t>シュウリョウゴ</t>
    </rPh>
    <rPh sb="678" eb="680">
      <t>ジギョウ</t>
    </rPh>
    <rPh sb="680" eb="682">
      <t>ハイシ</t>
    </rPh>
    <rPh sb="683" eb="685">
      <t>ソウテイ</t>
    </rPh>
    <rPh sb="692" eb="694">
      <t>ネンカン</t>
    </rPh>
    <rPh sb="694" eb="696">
      <t>キキン</t>
    </rPh>
    <rPh sb="697" eb="699">
      <t>ツミタ</t>
    </rPh>
    <rPh sb="701" eb="704">
      <t>ジョウヨキン</t>
    </rPh>
    <rPh sb="705" eb="706">
      <t>モチ</t>
    </rPh>
    <rPh sb="708" eb="710">
      <t>キキ</t>
    </rPh>
    <rPh sb="711" eb="713">
      <t>テッキョ</t>
    </rPh>
    <rPh sb="715" eb="717">
      <t>ケイカク</t>
    </rPh>
    <rPh sb="721" eb="723">
      <t>トウガイ</t>
    </rPh>
    <rPh sb="723" eb="725">
      <t>ジギョウ</t>
    </rPh>
    <rPh sb="726" eb="728">
      <t>シバフ</t>
    </rPh>
    <rPh sb="728" eb="730">
      <t>ヒロバ</t>
    </rPh>
    <rPh sb="733" eb="735">
      <t>セイビ</t>
    </rPh>
    <rPh sb="737" eb="739">
      <t>コウエン</t>
    </rPh>
    <rPh sb="740" eb="741">
      <t>アメ</t>
    </rPh>
    <rPh sb="741" eb="742">
      <t>ヨ</t>
    </rPh>
    <rPh sb="744" eb="746">
      <t>ヒヨ</t>
    </rPh>
    <rPh sb="747" eb="749">
      <t>セツビ</t>
    </rPh>
    <rPh sb="750" eb="752">
      <t>セッチ</t>
    </rPh>
    <rPh sb="759" eb="761">
      <t>バイデン</t>
    </rPh>
    <rPh sb="761" eb="763">
      <t>シュウニュウ</t>
    </rPh>
    <rPh sb="764" eb="765">
      <t>マカナ</t>
    </rPh>
    <rPh sb="769" eb="771">
      <t>モクテキ</t>
    </rPh>
    <rPh sb="777" eb="779">
      <t>ケイカク</t>
    </rPh>
    <rPh sb="779" eb="780">
      <t>ドオ</t>
    </rPh>
    <rPh sb="784" eb="786">
      <t>ネンカン</t>
    </rPh>
    <rPh sb="786" eb="788">
      <t>ハツデン</t>
    </rPh>
    <rPh sb="792" eb="794">
      <t>トウショ</t>
    </rPh>
    <rPh sb="795" eb="797">
      <t>ジギョウ</t>
    </rPh>
    <rPh sb="797" eb="799">
      <t>モクテキ</t>
    </rPh>
    <rPh sb="800" eb="802">
      <t>タッセイ</t>
    </rPh>
    <phoneticPr fontId="4"/>
  </si>
  <si>
    <r>
      <t xml:space="preserve">
</t>
    </r>
    <r>
      <rPr>
        <sz val="16"/>
        <color theme="1"/>
        <rFont val="ＭＳ ゴシック"/>
        <family val="3"/>
        <charset val="128"/>
      </rPr>
      <t xml:space="preserve"> 当該事業における収益変動要因として一番影響の大きいものは天候です。R1年度については天候不順による日射量の減少により発電量が減少したため、売電収入が減少したものと思われます。
 他にも機器整備不良又は破損により発電量が低下するリスクがありますが、リース会社等の民間事業者と連携し、発電能力の維持に努めます。
 このように、事業開始時から包括的リース契約により発電施設のリース契約と併せて施設管理・保守等を民間委託している状況ですが、その他の事業改善点等の有無については随時洗い出しを行っており、現在策定を進めている経営戦略に必要に応じて盛り込みたいと考えています。また、事業終了後の施設の取り扱いについても同様に検討を進める予定です。</t>
    </r>
    <rPh sb="2" eb="4">
      <t>トウガイ</t>
    </rPh>
    <rPh sb="4" eb="6">
      <t>ジギョウ</t>
    </rPh>
    <rPh sb="10" eb="12">
      <t>シュウエキ</t>
    </rPh>
    <rPh sb="12" eb="14">
      <t>ヘンドウ</t>
    </rPh>
    <rPh sb="19" eb="21">
      <t>イチバン</t>
    </rPh>
    <rPh sb="21" eb="23">
      <t>エイキョウ</t>
    </rPh>
    <rPh sb="24" eb="25">
      <t>オオ</t>
    </rPh>
    <rPh sb="30" eb="32">
      <t>テンコウ</t>
    </rPh>
    <rPh sb="37" eb="39">
      <t>ネンド</t>
    </rPh>
    <rPh sb="91" eb="92">
      <t>ホカ</t>
    </rPh>
    <rPh sb="94" eb="96">
      <t>キキ</t>
    </rPh>
    <rPh sb="96" eb="98">
      <t>セイビ</t>
    </rPh>
    <rPh sb="98" eb="100">
      <t>フリョウ</t>
    </rPh>
    <rPh sb="100" eb="101">
      <t>マタ</t>
    </rPh>
    <rPh sb="102" eb="104">
      <t>ハソン</t>
    </rPh>
    <rPh sb="107" eb="109">
      <t>ハツデン</t>
    </rPh>
    <rPh sb="109" eb="110">
      <t>リョウ</t>
    </rPh>
    <rPh sb="111" eb="113">
      <t>テイカ</t>
    </rPh>
    <rPh sb="128" eb="130">
      <t>ガイシャ</t>
    </rPh>
    <rPh sb="130" eb="131">
      <t>トウ</t>
    </rPh>
    <rPh sb="132" eb="134">
      <t>ミンカン</t>
    </rPh>
    <rPh sb="134" eb="137">
      <t>ジギョウシャ</t>
    </rPh>
    <rPh sb="138" eb="140">
      <t>レンケイ</t>
    </rPh>
    <rPh sb="142" eb="144">
      <t>ハツデン</t>
    </rPh>
    <rPh sb="144" eb="146">
      <t>ノウリョク</t>
    </rPh>
    <rPh sb="147" eb="149">
      <t>イジ</t>
    </rPh>
    <rPh sb="150" eb="151">
      <t>ツト</t>
    </rPh>
    <rPh sb="163" eb="165">
      <t>ジギョウ</t>
    </rPh>
    <rPh sb="165" eb="167">
      <t>カイシ</t>
    </rPh>
    <rPh sb="167" eb="168">
      <t>ジ</t>
    </rPh>
    <rPh sb="170" eb="173">
      <t>ホウカツテキ</t>
    </rPh>
    <rPh sb="176" eb="178">
      <t>ケイヤク</t>
    </rPh>
    <rPh sb="181" eb="183">
      <t>ハツデン</t>
    </rPh>
    <rPh sb="183" eb="185">
      <t>シセツ</t>
    </rPh>
    <rPh sb="189" eb="191">
      <t>ケイヤク</t>
    </rPh>
    <rPh sb="192" eb="193">
      <t>アワ</t>
    </rPh>
    <rPh sb="195" eb="197">
      <t>シセツ</t>
    </rPh>
    <rPh sb="197" eb="199">
      <t>カンリ</t>
    </rPh>
    <rPh sb="200" eb="203">
      <t>ホシュトウ</t>
    </rPh>
    <rPh sb="204" eb="206">
      <t>ミンカン</t>
    </rPh>
    <rPh sb="206" eb="208">
      <t>イタク</t>
    </rPh>
    <rPh sb="212" eb="214">
      <t>ジョウキョウ</t>
    </rPh>
    <rPh sb="220" eb="221">
      <t>ホカ</t>
    </rPh>
    <rPh sb="222" eb="224">
      <t>ジギョウ</t>
    </rPh>
    <rPh sb="224" eb="227">
      <t>カイゼンテン</t>
    </rPh>
    <rPh sb="227" eb="228">
      <t>トウ</t>
    </rPh>
    <rPh sb="229" eb="231">
      <t>ウム</t>
    </rPh>
    <rPh sb="236" eb="238">
      <t>ズイジ</t>
    </rPh>
    <rPh sb="238" eb="239">
      <t>アラ</t>
    </rPh>
    <rPh sb="240" eb="241">
      <t>ダ</t>
    </rPh>
    <rPh sb="243" eb="244">
      <t>オコナ</t>
    </rPh>
    <rPh sb="249" eb="251">
      <t>ゲンザイ</t>
    </rPh>
    <rPh sb="251" eb="253">
      <t>サクテイ</t>
    </rPh>
    <rPh sb="254" eb="255">
      <t>スス</t>
    </rPh>
    <rPh sb="259" eb="261">
      <t>ケイエイ</t>
    </rPh>
    <rPh sb="261" eb="263">
      <t>センリャク</t>
    </rPh>
    <rPh sb="264" eb="266">
      <t>ヒツヨウ</t>
    </rPh>
    <rPh sb="267" eb="268">
      <t>オウ</t>
    </rPh>
    <rPh sb="270" eb="271">
      <t>モ</t>
    </rPh>
    <rPh sb="272" eb="273">
      <t>コ</t>
    </rPh>
    <rPh sb="277" eb="278">
      <t>カンガ</t>
    </rPh>
    <rPh sb="287" eb="289">
      <t>ジギョウ</t>
    </rPh>
    <rPh sb="289" eb="292">
      <t>シュウリョウゴ</t>
    </rPh>
    <rPh sb="293" eb="295">
      <t>シセツ</t>
    </rPh>
    <rPh sb="296" eb="297">
      <t>ト</t>
    </rPh>
    <rPh sb="298" eb="299">
      <t>アツカ</t>
    </rPh>
    <rPh sb="305" eb="307">
      <t>ドウヨウ</t>
    </rPh>
    <rPh sb="308" eb="310">
      <t>ケントウ</t>
    </rPh>
    <rPh sb="311" eb="312">
      <t>スス</t>
    </rPh>
    <rPh sb="314" eb="31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</si>
</sst>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u/>
      <sz val="16"/>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111.6</c:v>
                </c:pt>
                <c:pt idx="1">
                  <c:v>107.8</c:v>
                </c:pt>
                <c:pt idx="2">
                  <c:v>109.3</c:v>
                </c:pt>
                <c:pt idx="3">
                  <c:v>112.1</c:v>
                </c:pt>
                <c:pt idx="4">
                  <c:v>108.9</c:v>
                </c:pt>
              </c:numCache>
            </c:numRef>
          </c:val>
          <c:extLst>
            <c:ext xmlns:c16="http://schemas.microsoft.com/office/drawing/2014/chart" uri="{C3380CC4-5D6E-409C-BE32-E72D297353CC}">
              <c16:uniqueId val="{00000000-D4AE-489F-A5F2-8606FDC51132}"/>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D4AE-489F-A5F2-8606FDC5113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4AE-489F-A5F2-8606FDC51132}"/>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C2E-43BE-985D-D5F12F1DA86C}"/>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5C2E-43BE-985D-D5F12F1DA86C}"/>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73-4CA1-9AA4-2D6A95F2F264}"/>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73-4CA1-9AA4-2D6A95F2F264}"/>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460-4918-94FA-080321D490C1}"/>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60-4918-94FA-080321D490C1}"/>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CEF-4B46-93F9-C7AF579324AF}"/>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EF-4B46-93F9-C7AF579324AF}"/>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D46-467C-BFA4-0AD54ABF8A96}"/>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46-467C-BFA4-0AD54ABF8A96}"/>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3B5-40CF-996B-6E05433397E3}"/>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B5-40CF-996B-6E05433397E3}"/>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381-4F94-8066-D0CED2C4FCFD}"/>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81-4F94-8066-D0CED2C4FCFD}"/>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4F0-4FA9-BC60-656714F97D1A}"/>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F0-4FA9-BC60-656714F97D1A}"/>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51-469C-8FC2-22117915638C}"/>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51-469C-8FC2-22117915638C}"/>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246-4603-92B2-1304D49A93BC}"/>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46-4603-92B2-1304D49A93BC}"/>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111.6</c:v>
                </c:pt>
                <c:pt idx="1">
                  <c:v>112.3</c:v>
                </c:pt>
                <c:pt idx="2">
                  <c:v>112.4</c:v>
                </c:pt>
                <c:pt idx="3">
                  <c:v>115.4</c:v>
                </c:pt>
                <c:pt idx="4">
                  <c:v>112.3</c:v>
                </c:pt>
              </c:numCache>
            </c:numRef>
          </c:val>
          <c:extLst>
            <c:ext xmlns:c16="http://schemas.microsoft.com/office/drawing/2014/chart" uri="{C3380CC4-5D6E-409C-BE32-E72D297353CC}">
              <c16:uniqueId val="{00000000-B538-4319-98D1-A2FF50AC8136}"/>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B538-4319-98D1-A2FF50AC8136}"/>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538-4319-98D1-A2FF50AC8136}"/>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B5-4E25-8937-FFBAE0FC1651}"/>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B5-4E25-8937-FFBAE0FC1651}"/>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77-460F-97D5-2EF9653099BA}"/>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77-460F-97D5-2EF9653099BA}"/>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59-4B57-BF77-45BDD0882BD8}"/>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59-4B57-BF77-45BDD0882BD8}"/>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487-4CC9-8175-FCAE2704E68D}"/>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87-4CC9-8175-FCAE2704E68D}"/>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EDB-477B-B5A1-E110DB9D0871}"/>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DB-477B-B5A1-E110DB9D0871}"/>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2FF-471C-975F-DE371AA2883D}"/>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FF-471C-975F-DE371AA2883D}"/>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14</c:v>
                </c:pt>
                <c:pt idx="1">
                  <c:v>14.1</c:v>
                </c:pt>
                <c:pt idx="2">
                  <c:v>14.1</c:v>
                </c:pt>
                <c:pt idx="3">
                  <c:v>14.5</c:v>
                </c:pt>
                <c:pt idx="4">
                  <c:v>14</c:v>
                </c:pt>
              </c:numCache>
            </c:numRef>
          </c:val>
          <c:extLst>
            <c:ext xmlns:c16="http://schemas.microsoft.com/office/drawing/2014/chart" uri="{C3380CC4-5D6E-409C-BE32-E72D297353CC}">
              <c16:uniqueId val="{00000000-E889-4455-B6B0-E8F43AD8B35C}"/>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12</c:v>
                </c:pt>
                <c:pt idx="1">
                  <c:v>14.5</c:v>
                </c:pt>
                <c:pt idx="2">
                  <c:v>14.9</c:v>
                </c:pt>
                <c:pt idx="3">
                  <c:v>15.3</c:v>
                </c:pt>
                <c:pt idx="4">
                  <c:v>14.9</c:v>
                </c:pt>
              </c:numCache>
            </c:numRef>
          </c:val>
          <c:smooth val="0"/>
          <c:extLst>
            <c:ext xmlns:c16="http://schemas.microsoft.com/office/drawing/2014/chart" uri="{C3380CC4-5D6E-409C-BE32-E72D297353CC}">
              <c16:uniqueId val="{00000001-E889-4455-B6B0-E8F43AD8B35C}"/>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FAB-4432-BA5B-47A016E9FD69}"/>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0.3</c:v>
                </c:pt>
                <c:pt idx="1">
                  <c:v>0.3</c:v>
                </c:pt>
                <c:pt idx="2">
                  <c:v>0.3</c:v>
                </c:pt>
                <c:pt idx="3">
                  <c:v>0.7</c:v>
                </c:pt>
                <c:pt idx="4">
                  <c:v>0.4</c:v>
                </c:pt>
              </c:numCache>
            </c:numRef>
          </c:val>
          <c:smooth val="0"/>
          <c:extLst>
            <c:ext xmlns:c16="http://schemas.microsoft.com/office/drawing/2014/chart" uri="{C3380CC4-5D6E-409C-BE32-E72D297353CC}">
              <c16:uniqueId val="{00000001-5FAB-4432-BA5B-47A016E9FD69}"/>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166-4B5E-88E6-ECFC68165A55}"/>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207.5</c:v>
                </c:pt>
                <c:pt idx="1">
                  <c:v>189.5</c:v>
                </c:pt>
                <c:pt idx="2">
                  <c:v>172</c:v>
                </c:pt>
                <c:pt idx="3">
                  <c:v>151.69999999999999</c:v>
                </c:pt>
                <c:pt idx="4">
                  <c:v>138.1</c:v>
                </c:pt>
              </c:numCache>
            </c:numRef>
          </c:val>
          <c:smooth val="0"/>
          <c:extLst>
            <c:ext xmlns:c16="http://schemas.microsoft.com/office/drawing/2014/chart" uri="{C3380CC4-5D6E-409C-BE32-E72D297353CC}">
              <c16:uniqueId val="{00000001-8166-4B5E-88E6-ECFC68165A55}"/>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D2-4E19-A988-08AE813CC3CA}"/>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D2-4E19-A988-08AE813CC3CA}"/>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40-4FD6-97CE-ADB8C739E1DF}"/>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40-4FD6-97CE-ADB8C739E1DF}"/>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9C40-4FD6-97CE-ADB8C739E1DF}"/>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FD0-4C0A-9366-20DFCE78346A}"/>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98.1</c:v>
                </c:pt>
                <c:pt idx="1">
                  <c:v>98.7</c:v>
                </c:pt>
                <c:pt idx="2">
                  <c:v>98.2</c:v>
                </c:pt>
                <c:pt idx="3">
                  <c:v>98.7</c:v>
                </c:pt>
                <c:pt idx="4">
                  <c:v>98.8</c:v>
                </c:pt>
              </c:numCache>
            </c:numRef>
          </c:val>
          <c:smooth val="0"/>
          <c:extLst>
            <c:ext xmlns:c16="http://schemas.microsoft.com/office/drawing/2014/chart" uri="{C3380CC4-5D6E-409C-BE32-E72D297353CC}">
              <c16:uniqueId val="{00000001-AFD0-4C0A-9366-20DFCE78346A}"/>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38709</c:v>
                </c:pt>
                <c:pt idx="1">
                  <c:v>40090.800000000003</c:v>
                </c:pt>
                <c:pt idx="2">
                  <c:v>39526.300000000003</c:v>
                </c:pt>
                <c:pt idx="3">
                  <c:v>38527.9</c:v>
                </c:pt>
                <c:pt idx="4">
                  <c:v>39941.599999999999</c:v>
                </c:pt>
              </c:numCache>
            </c:numRef>
          </c:val>
          <c:extLst>
            <c:ext xmlns:c16="http://schemas.microsoft.com/office/drawing/2014/chart" uri="{C3380CC4-5D6E-409C-BE32-E72D297353CC}">
              <c16:uniqueId val="{00000000-612E-458B-AE58-FEA913F2D261}"/>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612E-458B-AE58-FEA913F2D261}"/>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5757</c:v>
                </c:pt>
                <c:pt idx="1">
                  <c:v>4027</c:v>
                </c:pt>
                <c:pt idx="2">
                  <c:v>4755</c:v>
                </c:pt>
                <c:pt idx="3">
                  <c:v>6206</c:v>
                </c:pt>
                <c:pt idx="4">
                  <c:v>4553</c:v>
                </c:pt>
              </c:numCache>
            </c:numRef>
          </c:val>
          <c:extLst>
            <c:ext xmlns:c16="http://schemas.microsoft.com/office/drawing/2014/chart" uri="{C3380CC4-5D6E-409C-BE32-E72D297353CC}">
              <c16:uniqueId val="{00000000-0C7D-49F7-8CC0-CB1A67CEAD52}"/>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0C7D-49F7-8CC0-CB1A67CEAD52}"/>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14</c:v>
                </c:pt>
                <c:pt idx="1">
                  <c:v>14.1</c:v>
                </c:pt>
                <c:pt idx="2">
                  <c:v>14.1</c:v>
                </c:pt>
                <c:pt idx="3">
                  <c:v>14.5</c:v>
                </c:pt>
                <c:pt idx="4">
                  <c:v>14</c:v>
                </c:pt>
              </c:numCache>
            </c:numRef>
          </c:val>
          <c:extLst>
            <c:ext xmlns:c16="http://schemas.microsoft.com/office/drawing/2014/chart" uri="{C3380CC4-5D6E-409C-BE32-E72D297353CC}">
              <c16:uniqueId val="{00000000-F94C-4B02-9D8D-5DE70B9D67AB}"/>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F94C-4B02-9D8D-5DE70B9D67AB}"/>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3AE-4283-8016-8CA5A8368234}"/>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73AE-4283-8016-8CA5A8368234}"/>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124-46B8-90B6-B41816BD4415}"/>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7124-46B8-90B6-B41816BD4415}"/>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4D-46F0-B0DB-E7DA7AC8A4D8}"/>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4D-46F0-B0DB-E7DA7AC8A4D8}"/>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2491" y="7328025"/>
          <a:ext cx="5688086" cy="29548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52420" y="7328025"/>
          <a:ext cx="5681284" cy="29548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05545" y="7328025"/>
          <a:ext cx="5688087" cy="29548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369556" y="7328025"/>
          <a:ext cx="5690808" cy="29548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349895" y="7328025"/>
          <a:ext cx="5697611" cy="29548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（最大出力合計1,044kW）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（最大出力合計1,044kW）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9992" y="12225770"/>
          <a:ext cx="5686265" cy="281461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9992" y="15188046"/>
          <a:ext cx="5686265" cy="280075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9992" y="18153784"/>
          <a:ext cx="5686265" cy="280075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9992" y="21102205"/>
          <a:ext cx="5686265" cy="280076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9992" y="24023783"/>
          <a:ext cx="5686265" cy="280075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6994948" y="12225770"/>
          <a:ext cx="5182453" cy="281461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6994948" y="15188046"/>
          <a:ext cx="5182453" cy="280075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6994948" y="18153784"/>
          <a:ext cx="5182453" cy="280075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6994948" y="21102205"/>
          <a:ext cx="5182453" cy="280076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6994948" y="24023783"/>
          <a:ext cx="5182453" cy="280075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870758" y="12225770"/>
          <a:ext cx="5191977" cy="281461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870758" y="15188046"/>
          <a:ext cx="5191977" cy="280075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870758" y="18153784"/>
          <a:ext cx="5191977" cy="280075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870758" y="21102205"/>
          <a:ext cx="5191977" cy="280076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870758" y="24023783"/>
          <a:ext cx="5191977" cy="280075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24919" y="12225770"/>
          <a:ext cx="5191978" cy="281461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24919" y="15188046"/>
          <a:ext cx="5191978" cy="280075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24919" y="18153784"/>
          <a:ext cx="5191978" cy="280075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24919" y="21102205"/>
          <a:ext cx="5191978" cy="280076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24919" y="24023783"/>
          <a:ext cx="5191978" cy="280075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636602" y="12225770"/>
          <a:ext cx="5191977" cy="281461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636602" y="15188046"/>
          <a:ext cx="5191977" cy="280075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636602" y="18153784"/>
          <a:ext cx="5191977" cy="280075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636602" y="21102205"/>
          <a:ext cx="5191977" cy="280076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636602" y="24023783"/>
          <a:ext cx="5191977" cy="280075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334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334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334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334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334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335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335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335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335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335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335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3356"/>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335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335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335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336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336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336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336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336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3365"/>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3366"/>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3367"/>
                </a:ext>
              </a:extLst>
            </xdr:cNvPicPr>
          </xdr:nvPicPr>
          <xdr:blipFill>
            <a:blip xmlns:r="http://schemas.openxmlformats.org/officeDocument/2006/relationships" r:embed="rId41"/>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3368"/>
                </a:ext>
              </a:extLst>
            </xdr:cNvPicPr>
          </xdr:nvPicPr>
          <xdr:blipFill>
            <a:blip xmlns:r="http://schemas.openxmlformats.org/officeDocument/2006/relationships" r:embed="rId41"/>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3369"/>
                </a:ext>
              </a:extLst>
            </xdr:cNvPicPr>
          </xdr:nvPicPr>
          <xdr:blipFill>
            <a:blip xmlns:r="http://schemas.openxmlformats.org/officeDocument/2006/relationships" r:embed="rId41"/>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3370"/>
                </a:ext>
              </a:extLst>
            </xdr:cNvPicPr>
          </xdr:nvPicPr>
          <xdr:blipFill>
            <a:blip xmlns:r="http://schemas.openxmlformats.org/officeDocument/2006/relationships" r:embed="rId42"/>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3371"/>
                </a:ext>
              </a:extLst>
            </xdr:cNvPicPr>
          </xdr:nvPicPr>
          <xdr:blipFill>
            <a:blip xmlns:r="http://schemas.openxmlformats.org/officeDocument/2006/relationships" r:embed="rId43"/>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3372"/>
                </a:ext>
              </a:extLst>
            </xdr:cNvPicPr>
          </xdr:nvPicPr>
          <xdr:blipFill>
            <a:blip xmlns:r="http://schemas.openxmlformats.org/officeDocument/2006/relationships" r:embed="rId44"/>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3373"/>
                </a:ext>
              </a:extLst>
            </xdr:cNvPicPr>
          </xdr:nvPicPr>
          <xdr:blipFill>
            <a:blip xmlns:r="http://schemas.openxmlformats.org/officeDocument/2006/relationships" r:embed="rId45"/>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3374"/>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3375"/>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3376"/>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3377"/>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3378"/>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3379"/>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3380"/>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3381"/>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3382"/>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3383"/>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3384"/>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3385"/>
                </a:ext>
              </a:extLst>
            </xdr:cNvPicPr>
          </xdr:nvPicPr>
          <xdr:blipFill>
            <a:blip xmlns:r="http://schemas.openxmlformats.org/officeDocument/2006/relationships" r:embed="rId47"/>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3386"/>
                </a:ext>
              </a:extLst>
            </xdr:cNvPicPr>
          </xdr:nvPicPr>
          <xdr:blipFill>
            <a:blip xmlns:r="http://schemas.openxmlformats.org/officeDocument/2006/relationships" r:embed="rId47"/>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3387"/>
                </a:ext>
              </a:extLst>
            </xdr:cNvPicPr>
          </xdr:nvPicPr>
          <xdr:blipFill>
            <a:blip xmlns:r="http://schemas.openxmlformats.org/officeDocument/2006/relationships" r:embed="rId47"/>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3388"/>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3389"/>
                </a:ext>
              </a:extLst>
            </xdr:cNvPicPr>
          </xdr:nvPicPr>
          <xdr:blipFill>
            <a:blip xmlns:r="http://schemas.openxmlformats.org/officeDocument/2006/relationships" r:embed="rId47"/>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3390"/>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3391"/>
                </a:ext>
              </a:extLst>
            </xdr:cNvPicPr>
          </xdr:nvPicPr>
          <xdr:blipFill>
            <a:blip xmlns:r="http://schemas.openxmlformats.org/officeDocument/2006/relationships" r:embed="rId48"/>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3392"/>
                </a:ext>
              </a:extLst>
            </xdr:cNvPicPr>
          </xdr:nvPicPr>
          <xdr:blipFill>
            <a:blip xmlns:r="http://schemas.openxmlformats.org/officeDocument/2006/relationships" r:embed="rId48"/>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Normal="100" workbookViewId="0">
      <selection activeCell="AK99" sqref="AK99:AQ117"/>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栃木県　足利市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273</v>
      </c>
      <c r="T3" s="132"/>
      <c r="U3" s="132"/>
      <c r="V3" s="132"/>
      <c r="W3" s="132"/>
      <c r="X3" s="132"/>
      <c r="Y3" s="132"/>
      <c r="Z3" s="132"/>
      <c r="AA3" s="132"/>
      <c r="AB3" s="132"/>
      <c r="AC3" s="132"/>
      <c r="AD3" s="132"/>
      <c r="AE3" s="132"/>
      <c r="AF3" s="132"/>
      <c r="AG3" s="132"/>
      <c r="AH3" s="133"/>
      <c r="AI3" s="1"/>
      <c r="AJ3" s="1"/>
      <c r="AK3" s="118" t="s">
        <v>274</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t="str">
        <f>データ!O6</f>
        <v>-</v>
      </c>
      <c r="K5" s="142"/>
      <c r="L5" s="142"/>
      <c r="M5" s="142"/>
      <c r="N5" s="142">
        <f>データ!P6</f>
        <v>1</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131</v>
      </c>
      <c r="G7" s="146"/>
      <c r="H7" s="146"/>
      <c r="I7" s="146"/>
      <c r="J7" s="147" t="s">
        <v>131</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133</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t="str">
        <f>データ!B10</f>
        <v>H27</v>
      </c>
      <c r="G11" s="159"/>
      <c r="H11" s="158" t="str">
        <f>データ!C10</f>
        <v>H28</v>
      </c>
      <c r="I11" s="159"/>
      <c r="J11" s="158" t="str">
        <f>データ!D10</f>
        <v>H29</v>
      </c>
      <c r="K11" s="159"/>
      <c r="L11" s="158" t="str">
        <f>データ!E10</f>
        <v>H30</v>
      </c>
      <c r="M11" s="159"/>
      <c r="N11" s="158" t="str">
        <f>データ!F10</f>
        <v>R01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f>データ!AL6</f>
        <v>1282</v>
      </c>
      <c r="G15" s="171"/>
      <c r="H15" s="171">
        <f>データ!AM6</f>
        <v>1289</v>
      </c>
      <c r="I15" s="171"/>
      <c r="J15" s="171">
        <f>データ!AN6</f>
        <v>1292</v>
      </c>
      <c r="K15" s="171"/>
      <c r="L15" s="171">
        <f>データ!AO6</f>
        <v>1326</v>
      </c>
      <c r="M15" s="171"/>
      <c r="N15" s="172">
        <f>データ!AP6</f>
        <v>1285</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1282</v>
      </c>
      <c r="G16" s="177"/>
      <c r="H16" s="177">
        <f>データ!AR6</f>
        <v>1289</v>
      </c>
      <c r="I16" s="177"/>
      <c r="J16" s="177">
        <f>データ!AS6</f>
        <v>1292</v>
      </c>
      <c r="K16" s="177"/>
      <c r="L16" s="177">
        <f>データ!AT6</f>
        <v>1326</v>
      </c>
      <c r="M16" s="177"/>
      <c r="N16" s="166">
        <f>データ!AU6</f>
        <v>1285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t="str">
        <f>データ!AV6</f>
        <v>-</v>
      </c>
      <c r="G19" s="180"/>
      <c r="H19" s="180"/>
      <c r="I19" s="180">
        <f>データ!AW6</f>
        <v>51403</v>
      </c>
      <c r="J19" s="180"/>
      <c r="K19" s="180"/>
      <c r="L19" s="180">
        <f>データ!AX6</f>
        <v>51403</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30</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275</v>
      </c>
      <c r="AL40" s="119"/>
      <c r="AM40" s="119"/>
      <c r="AN40" s="119"/>
      <c r="AO40" s="119"/>
      <c r="AP40" s="119"/>
      <c r="AQ40" s="120"/>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33</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276</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（最大出力合計1,044kW）</v>
      </c>
      <c r="D123" s="5" t="str">
        <f>データ!EX9</f>
        <v>（最大出力合計-kW）</v>
      </c>
      <c r="E123" s="5" t="str">
        <f>データ!GW9</f>
        <v>（最大出力合計-kW）</v>
      </c>
      <c r="F123" s="5" t="str">
        <f>データ!IV9</f>
        <v>（最大出力合計-kW）</v>
      </c>
      <c r="G123" s="5" t="str">
        <f>データ!KU9</f>
        <v>（最大出力合計1,044kW）</v>
      </c>
    </row>
  </sheetData>
  <sheetProtection algorithmName="SHA-512" hashValue="cDeWRmpwGu+qYEKVJDgbkcytf8q+/k+/VgiH1dW95r+h9sdAunlqPj5D4MROshN9uqbIivk9HmylRaaOfqCVgA==" saltValue="x6tV2u0jwY9AefgIe979s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76</v>
      </c>
      <c r="MZ4" s="54"/>
      <c r="NA4" s="54"/>
      <c r="NB4" s="58"/>
      <c r="NC4" s="53" t="s">
        <v>39</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4" x14ac:dyDescent="0.15">
      <c r="A6" s="49" t="s">
        <v>118</v>
      </c>
      <c r="B6" s="67" t="str">
        <f>B7</f>
        <v>2019</v>
      </c>
      <c r="C6" s="67" t="str">
        <f t="shared" ref="C6:AX6" si="6">C7</f>
        <v>092029</v>
      </c>
      <c r="D6" s="67" t="str">
        <f t="shared" si="6"/>
        <v>47</v>
      </c>
      <c r="E6" s="67" t="str">
        <f t="shared" si="6"/>
        <v>04</v>
      </c>
      <c r="F6" s="67" t="str">
        <f t="shared" si="6"/>
        <v>0</v>
      </c>
      <c r="G6" s="67" t="str">
        <f t="shared" si="6"/>
        <v>000</v>
      </c>
      <c r="H6" s="67" t="str">
        <f t="shared" si="6"/>
        <v>栃木県　足利市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1</v>
      </c>
      <c r="Q6" s="69" t="str">
        <f t="shared" si="6"/>
        <v>-</v>
      </c>
      <c r="R6" s="70" t="str">
        <f>R7</f>
        <v>令和15年6月30日　足利市太陽光発電施設</v>
      </c>
      <c r="S6" s="71" t="str">
        <f t="shared" si="6"/>
        <v>令和15年6月30日　足利市太陽光発電施設</v>
      </c>
      <c r="T6" s="67" t="str">
        <f t="shared" si="6"/>
        <v>無</v>
      </c>
      <c r="U6" s="71" t="str">
        <f t="shared" si="6"/>
        <v>東京電力エナジーパートナー㈱</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1282</v>
      </c>
      <c r="AM6" s="69">
        <f t="shared" si="6"/>
        <v>1289</v>
      </c>
      <c r="AN6" s="69">
        <f t="shared" si="6"/>
        <v>1292</v>
      </c>
      <c r="AO6" s="69">
        <f t="shared" si="6"/>
        <v>1326</v>
      </c>
      <c r="AP6" s="69">
        <f t="shared" si="6"/>
        <v>1285</v>
      </c>
      <c r="AQ6" s="69">
        <f t="shared" si="6"/>
        <v>1282</v>
      </c>
      <c r="AR6" s="69">
        <f t="shared" si="6"/>
        <v>1289</v>
      </c>
      <c r="AS6" s="69">
        <f t="shared" si="6"/>
        <v>1292</v>
      </c>
      <c r="AT6" s="69">
        <f t="shared" si="6"/>
        <v>1326</v>
      </c>
      <c r="AU6" s="69">
        <f t="shared" si="6"/>
        <v>1285</v>
      </c>
      <c r="AV6" s="69" t="str">
        <f t="shared" si="6"/>
        <v>-</v>
      </c>
      <c r="AW6" s="69">
        <f t="shared" si="6"/>
        <v>51403</v>
      </c>
      <c r="AX6" s="69">
        <f t="shared" si="6"/>
        <v>51403</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t="s">
        <v>130</v>
      </c>
      <c r="P7" s="80">
        <v>1</v>
      </c>
      <c r="Q7" s="80" t="s">
        <v>130</v>
      </c>
      <c r="R7" s="81" t="s">
        <v>131</v>
      </c>
      <c r="S7" s="81" t="s">
        <v>131</v>
      </c>
      <c r="T7" s="82" t="s">
        <v>132</v>
      </c>
      <c r="U7" s="81" t="s">
        <v>133</v>
      </c>
      <c r="V7" s="78" t="s">
        <v>130</v>
      </c>
      <c r="W7" s="80" t="s">
        <v>130</v>
      </c>
      <c r="X7" s="80" t="s">
        <v>130</v>
      </c>
      <c r="Y7" s="80" t="s">
        <v>130</v>
      </c>
      <c r="Z7" s="80" t="s">
        <v>130</v>
      </c>
      <c r="AA7" s="80" t="s">
        <v>130</v>
      </c>
      <c r="AB7" s="80" t="s">
        <v>130</v>
      </c>
      <c r="AC7" s="80" t="s">
        <v>130</v>
      </c>
      <c r="AD7" s="80" t="s">
        <v>130</v>
      </c>
      <c r="AE7" s="80" t="s">
        <v>130</v>
      </c>
      <c r="AF7" s="80" t="s">
        <v>130</v>
      </c>
      <c r="AG7" s="80" t="s">
        <v>130</v>
      </c>
      <c r="AH7" s="80" t="s">
        <v>130</v>
      </c>
      <c r="AI7" s="80" t="s">
        <v>130</v>
      </c>
      <c r="AJ7" s="80" t="s">
        <v>130</v>
      </c>
      <c r="AK7" s="80" t="s">
        <v>130</v>
      </c>
      <c r="AL7" s="80">
        <v>1282</v>
      </c>
      <c r="AM7" s="80">
        <v>1289</v>
      </c>
      <c r="AN7" s="80">
        <v>1292</v>
      </c>
      <c r="AO7" s="80">
        <v>1326</v>
      </c>
      <c r="AP7" s="80">
        <v>1285</v>
      </c>
      <c r="AQ7" s="80">
        <v>1282</v>
      </c>
      <c r="AR7" s="80">
        <v>1289</v>
      </c>
      <c r="AS7" s="80">
        <v>1292</v>
      </c>
      <c r="AT7" s="80">
        <v>1326</v>
      </c>
      <c r="AU7" s="80">
        <v>1285</v>
      </c>
      <c r="AV7" s="80" t="s">
        <v>130</v>
      </c>
      <c r="AW7" s="80">
        <v>51403</v>
      </c>
      <c r="AX7" s="80">
        <v>51403</v>
      </c>
      <c r="AY7" s="83">
        <v>111.6</v>
      </c>
      <c r="AZ7" s="83">
        <v>107.8</v>
      </c>
      <c r="BA7" s="83">
        <v>109.3</v>
      </c>
      <c r="BB7" s="83">
        <v>112.1</v>
      </c>
      <c r="BC7" s="83">
        <v>108.9</v>
      </c>
      <c r="BD7" s="83">
        <v>118.8</v>
      </c>
      <c r="BE7" s="83">
        <v>88.8</v>
      </c>
      <c r="BF7" s="83">
        <v>121.3</v>
      </c>
      <c r="BG7" s="83">
        <v>123.2</v>
      </c>
      <c r="BH7" s="83">
        <v>134.69999999999999</v>
      </c>
      <c r="BI7" s="83">
        <v>100</v>
      </c>
      <c r="BJ7" s="83">
        <v>111.6</v>
      </c>
      <c r="BK7" s="83">
        <v>112.3</v>
      </c>
      <c r="BL7" s="83">
        <v>112.4</v>
      </c>
      <c r="BM7" s="83">
        <v>115.4</v>
      </c>
      <c r="BN7" s="83">
        <v>112.3</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38709</v>
      </c>
      <c r="CG7" s="83">
        <v>40090.800000000003</v>
      </c>
      <c r="CH7" s="83">
        <v>39526.300000000003</v>
      </c>
      <c r="CI7" s="83">
        <v>38527.9</v>
      </c>
      <c r="CJ7" s="83">
        <v>39941.599999999999</v>
      </c>
      <c r="CK7" s="83">
        <v>18815.8</v>
      </c>
      <c r="CL7" s="83">
        <v>22847.9</v>
      </c>
      <c r="CM7" s="83">
        <v>19199</v>
      </c>
      <c r="CN7" s="83">
        <v>19830.400000000001</v>
      </c>
      <c r="CO7" s="83">
        <v>19066.3</v>
      </c>
      <c r="CP7" s="80">
        <v>5757</v>
      </c>
      <c r="CQ7" s="80">
        <v>4027</v>
      </c>
      <c r="CR7" s="80">
        <v>4755</v>
      </c>
      <c r="CS7" s="80">
        <v>6206</v>
      </c>
      <c r="CT7" s="80">
        <v>4553</v>
      </c>
      <c r="CU7" s="80">
        <v>37685</v>
      </c>
      <c r="CV7" s="80">
        <v>2390</v>
      </c>
      <c r="CW7" s="80">
        <v>32739</v>
      </c>
      <c r="CX7" s="80">
        <v>34140</v>
      </c>
      <c r="CY7" s="80">
        <v>33434</v>
      </c>
      <c r="CZ7" s="80">
        <v>1044</v>
      </c>
      <c r="DA7" s="83">
        <v>14</v>
      </c>
      <c r="DB7" s="83">
        <v>14.1</v>
      </c>
      <c r="DC7" s="83">
        <v>14.1</v>
      </c>
      <c r="DD7" s="83">
        <v>14.5</v>
      </c>
      <c r="DE7" s="83">
        <v>14</v>
      </c>
      <c r="DF7" s="83">
        <v>32.4</v>
      </c>
      <c r="DG7" s="83">
        <v>36.4</v>
      </c>
      <c r="DH7" s="83">
        <v>31.6</v>
      </c>
      <c r="DI7" s="83">
        <v>31.6</v>
      </c>
      <c r="DJ7" s="83">
        <v>30.1</v>
      </c>
      <c r="DK7" s="83">
        <v>0</v>
      </c>
      <c r="DL7" s="83">
        <v>0</v>
      </c>
      <c r="DM7" s="83">
        <v>0</v>
      </c>
      <c r="DN7" s="83">
        <v>0</v>
      </c>
      <c r="DO7" s="83">
        <v>0</v>
      </c>
      <c r="DP7" s="83">
        <v>10.1</v>
      </c>
      <c r="DQ7" s="83">
        <v>8.3000000000000007</v>
      </c>
      <c r="DR7" s="83">
        <v>7.1</v>
      </c>
      <c r="DS7" s="83">
        <v>7.3</v>
      </c>
      <c r="DT7" s="83">
        <v>5.4</v>
      </c>
      <c r="DU7" s="83">
        <v>0</v>
      </c>
      <c r="DV7" s="83">
        <v>0</v>
      </c>
      <c r="DW7" s="83">
        <v>0</v>
      </c>
      <c r="DX7" s="83">
        <v>0</v>
      </c>
      <c r="DY7" s="83">
        <v>0</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100</v>
      </c>
      <c r="EP7" s="83">
        <v>100</v>
      </c>
      <c r="EQ7" s="83">
        <v>100</v>
      </c>
      <c r="ER7" s="83">
        <v>100</v>
      </c>
      <c r="ES7" s="83">
        <v>100</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t="s">
        <v>130</v>
      </c>
      <c r="IX7" s="83" t="s">
        <v>130</v>
      </c>
      <c r="IY7" s="83" t="s">
        <v>130</v>
      </c>
      <c r="IZ7" s="83" t="s">
        <v>130</v>
      </c>
      <c r="JA7" s="83" t="s">
        <v>130</v>
      </c>
      <c r="JB7" s="83" t="s">
        <v>130</v>
      </c>
      <c r="JC7" s="83">
        <v>13.7</v>
      </c>
      <c r="JD7" s="83">
        <v>16.5</v>
      </c>
      <c r="JE7" s="83">
        <v>15</v>
      </c>
      <c r="JF7" s="83">
        <v>12.8</v>
      </c>
      <c r="JG7" s="83">
        <v>11.1</v>
      </c>
      <c r="JH7" s="83" t="s">
        <v>130</v>
      </c>
      <c r="JI7" s="83" t="s">
        <v>130</v>
      </c>
      <c r="JJ7" s="83" t="s">
        <v>130</v>
      </c>
      <c r="JK7" s="83" t="s">
        <v>130</v>
      </c>
      <c r="JL7" s="83" t="s">
        <v>130</v>
      </c>
      <c r="JM7" s="83">
        <v>40</v>
      </c>
      <c r="JN7" s="83">
        <v>39.700000000000003</v>
      </c>
      <c r="JO7" s="83">
        <v>37.5</v>
      </c>
      <c r="JP7" s="83">
        <v>37.299999999999997</v>
      </c>
      <c r="JQ7" s="83">
        <v>26</v>
      </c>
      <c r="JR7" s="83" t="s">
        <v>130</v>
      </c>
      <c r="JS7" s="83" t="s">
        <v>130</v>
      </c>
      <c r="JT7" s="83" t="s">
        <v>130</v>
      </c>
      <c r="JU7" s="83" t="s">
        <v>130</v>
      </c>
      <c r="JV7" s="83" t="s">
        <v>130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t="s">
        <v>130</v>
      </c>
      <c r="KM7" s="83" t="s">
        <v>130</v>
      </c>
      <c r="KN7" s="83" t="s">
        <v>130</v>
      </c>
      <c r="KO7" s="83" t="s">
        <v>130</v>
      </c>
      <c r="KP7" s="83" t="s">
        <v>130</v>
      </c>
      <c r="KQ7" s="83">
        <v>96</v>
      </c>
      <c r="KR7" s="83">
        <v>97.5</v>
      </c>
      <c r="KS7" s="83">
        <v>96.6</v>
      </c>
      <c r="KT7" s="83">
        <v>84</v>
      </c>
      <c r="KU7" s="83">
        <v>95.9</v>
      </c>
      <c r="KV7" s="80">
        <v>1044</v>
      </c>
      <c r="KW7" s="83">
        <v>14</v>
      </c>
      <c r="KX7" s="83">
        <v>14.1</v>
      </c>
      <c r="KY7" s="83">
        <v>14.1</v>
      </c>
      <c r="KZ7" s="83">
        <v>14.5</v>
      </c>
      <c r="LA7" s="83">
        <v>14</v>
      </c>
      <c r="LB7" s="83">
        <v>12</v>
      </c>
      <c r="LC7" s="83">
        <v>14.5</v>
      </c>
      <c r="LD7" s="83">
        <v>14.9</v>
      </c>
      <c r="LE7" s="83">
        <v>15.3</v>
      </c>
      <c r="LF7" s="83">
        <v>14.9</v>
      </c>
      <c r="LG7" s="83">
        <v>0</v>
      </c>
      <c r="LH7" s="83">
        <v>0</v>
      </c>
      <c r="LI7" s="83">
        <v>0</v>
      </c>
      <c r="LJ7" s="83">
        <v>0</v>
      </c>
      <c r="LK7" s="83">
        <v>0</v>
      </c>
      <c r="LL7" s="83">
        <v>0.3</v>
      </c>
      <c r="LM7" s="83">
        <v>0.3</v>
      </c>
      <c r="LN7" s="83">
        <v>0.3</v>
      </c>
      <c r="LO7" s="83">
        <v>0.7</v>
      </c>
      <c r="LP7" s="83">
        <v>0.4</v>
      </c>
      <c r="LQ7" s="83">
        <v>0</v>
      </c>
      <c r="LR7" s="83">
        <v>0</v>
      </c>
      <c r="LS7" s="83">
        <v>0</v>
      </c>
      <c r="LT7" s="83">
        <v>0</v>
      </c>
      <c r="LU7" s="83">
        <v>0</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v>100</v>
      </c>
      <c r="ML7" s="83">
        <v>100</v>
      </c>
      <c r="MM7" s="83">
        <v>100</v>
      </c>
      <c r="MN7" s="83">
        <v>100</v>
      </c>
      <c r="MO7" s="83">
        <v>100</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t="s">
        <v>130</v>
      </c>
      <c r="ND7" s="83" t="s">
        <v>130</v>
      </c>
      <c r="NE7" s="83" t="s">
        <v>130</v>
      </c>
      <c r="NF7" s="83" t="s">
        <v>130</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134</v>
      </c>
      <c r="FB8" s="85"/>
      <c r="FC8" s="85"/>
      <c r="FD8" s="85"/>
      <c r="FE8" s="85"/>
      <c r="FF8" s="86"/>
      <c r="FG8" s="85"/>
      <c r="FH8" s="85"/>
      <c r="FI8" s="85" t="str">
        <f>FJ4</f>
        <v>修繕費比率（％）</v>
      </c>
      <c r="FJ8" s="85" t="b">
        <f>IF(SUM($M$6,$MU$7:$MX$7)=0,FALSE,TRUE)</f>
        <v>0</v>
      </c>
      <c r="FK8" s="87" t="s">
        <v>134</v>
      </c>
      <c r="FL8" s="85"/>
      <c r="FM8" s="85"/>
      <c r="FN8" s="85"/>
      <c r="FO8" s="85"/>
      <c r="FP8" s="85"/>
      <c r="FQ8" s="86"/>
      <c r="FR8" s="85"/>
      <c r="FS8" s="85" t="str">
        <f>FT4</f>
        <v>企業債残高対料金収入比率（％）</v>
      </c>
      <c r="FT8" s="85" t="b">
        <f>IF(SUM($M$6,$MU$7:$MX$7)=0,FALSE,TRUE)</f>
        <v>0</v>
      </c>
      <c r="FU8" s="87" t="s">
        <v>134</v>
      </c>
      <c r="FV8" s="85"/>
      <c r="FW8" s="85"/>
      <c r="FX8" s="85"/>
      <c r="FY8" s="85"/>
      <c r="FZ8" s="85"/>
      <c r="GA8" s="85"/>
      <c r="GB8" s="86"/>
      <c r="GC8" s="85" t="str">
        <f>GD4</f>
        <v>有形固定資産減価償却率（％）</v>
      </c>
      <c r="GD8" s="85" t="b">
        <v>0</v>
      </c>
      <c r="GE8" s="87" t="s">
        <v>135</v>
      </c>
      <c r="GF8" s="85"/>
      <c r="GG8" s="85"/>
      <c r="GH8" s="85"/>
      <c r="GI8" s="85"/>
      <c r="GJ8" s="85"/>
      <c r="GK8" s="85"/>
      <c r="GL8" s="85"/>
      <c r="GM8" s="85" t="str">
        <f>GN4</f>
        <v>FIT収入割合（％）</v>
      </c>
      <c r="GN8" s="85" t="b">
        <f>IF(SUM($M$6,$MU$7:$MX$7)=0,FALSE,TRUE)</f>
        <v>0</v>
      </c>
      <c r="GO8" s="87" t="s">
        <v>134</v>
      </c>
      <c r="GP8" s="85"/>
      <c r="GQ8" s="85"/>
      <c r="GR8" s="85"/>
      <c r="GS8" s="84"/>
      <c r="GT8" s="84"/>
      <c r="GU8" s="84"/>
      <c r="GV8" s="84"/>
      <c r="GW8" s="85" t="str">
        <f>GX5</f>
        <v>最大出力合計</v>
      </c>
      <c r="GX8" s="85" t="str">
        <f>GY4</f>
        <v>設備利用率（％）</v>
      </c>
      <c r="GY8" s="85" t="b">
        <f>IF(SUM($N$7,$MY$7:$NB$7)=0,FALSE,TRUE)</f>
        <v>0</v>
      </c>
      <c r="GZ8" s="87" t="s">
        <v>134</v>
      </c>
      <c r="HA8" s="85"/>
      <c r="HB8" s="85"/>
      <c r="HC8" s="85"/>
      <c r="HD8" s="85"/>
      <c r="HE8" s="86"/>
      <c r="HF8" s="85"/>
      <c r="HG8" s="85"/>
      <c r="HH8" s="85" t="str">
        <f>HI4</f>
        <v>修繕費比率（％）</v>
      </c>
      <c r="HI8" s="85" t="b">
        <f>IF(SUM($N$7,$MY$7:$NB$7)=0,FALSE,TRUE)</f>
        <v>0</v>
      </c>
      <c r="HJ8" s="87" t="s">
        <v>134</v>
      </c>
      <c r="HK8" s="85"/>
      <c r="HL8" s="85"/>
      <c r="HM8" s="85"/>
      <c r="HN8" s="85"/>
      <c r="HO8" s="85"/>
      <c r="HP8" s="86"/>
      <c r="HQ8" s="85"/>
      <c r="HR8" s="85" t="str">
        <f>HS4</f>
        <v>企業債残高対料金収入比率（％）</v>
      </c>
      <c r="HS8" s="85" t="b">
        <f>IF(SUM($N$7,$MY$7:$NB$7)=0,FALSE,TRUE)</f>
        <v>0</v>
      </c>
      <c r="HT8" s="87" t="s">
        <v>134</v>
      </c>
      <c r="HU8" s="85"/>
      <c r="HV8" s="85"/>
      <c r="HW8" s="85"/>
      <c r="HX8" s="85"/>
      <c r="HY8" s="85"/>
      <c r="HZ8" s="85"/>
      <c r="IA8" s="86"/>
      <c r="IB8" s="85" t="str">
        <f>IC4</f>
        <v>有形固定資産減価償却率（％）</v>
      </c>
      <c r="IC8" s="85" t="b">
        <v>0</v>
      </c>
      <c r="ID8" s="87" t="s">
        <v>135</v>
      </c>
      <c r="IE8" s="85"/>
      <c r="IF8" s="85"/>
      <c r="IG8" s="85"/>
      <c r="IH8" s="85"/>
      <c r="II8" s="85"/>
      <c r="IJ8" s="85"/>
      <c r="IK8" s="85"/>
      <c r="IL8" s="85" t="str">
        <f>IM4</f>
        <v>FIT収入割合（％）</v>
      </c>
      <c r="IM8" s="85" t="b">
        <f>IF(SUM($N$7,$MY$7:$NB$7)=0,FALSE,TRUE)</f>
        <v>0</v>
      </c>
      <c r="IN8" s="87" t="s">
        <v>134</v>
      </c>
      <c r="IO8" s="85"/>
      <c r="IP8" s="85"/>
      <c r="IQ8" s="85"/>
      <c r="IR8" s="84"/>
      <c r="IS8" s="84"/>
      <c r="IT8" s="84"/>
      <c r="IU8" s="84"/>
      <c r="IV8" s="85" t="str">
        <f>IW5</f>
        <v>最大出力合計</v>
      </c>
      <c r="IW8" s="85" t="str">
        <f>IX4</f>
        <v>設備利用率（％）</v>
      </c>
      <c r="IX8" s="85" t="b">
        <f>IF(SUM($O$7,$NC$7:$NF$7)=0,FALSE,TRUE)</f>
        <v>0</v>
      </c>
      <c r="IY8" s="87" t="s">
        <v>134</v>
      </c>
      <c r="IZ8" s="85"/>
      <c r="JA8" s="85"/>
      <c r="JB8" s="85"/>
      <c r="JC8" s="85"/>
      <c r="JD8" s="86"/>
      <c r="JE8" s="85"/>
      <c r="JF8" s="85"/>
      <c r="JG8" s="85" t="str">
        <f>JH4</f>
        <v>修繕費比率（％）</v>
      </c>
      <c r="JH8" s="85" t="b">
        <f>IF(SUM($O$7,$NC$7:$NF$7)=0,FALSE,TRUE)</f>
        <v>0</v>
      </c>
      <c r="JI8" s="87" t="s">
        <v>134</v>
      </c>
      <c r="JJ8" s="85"/>
      <c r="JK8" s="85"/>
      <c r="JL8" s="85"/>
      <c r="JM8" s="85"/>
      <c r="JN8" s="85"/>
      <c r="JO8" s="86"/>
      <c r="JP8" s="85"/>
      <c r="JQ8" s="85" t="str">
        <f>JR4</f>
        <v>企業債残高対料金収入比率（％）</v>
      </c>
      <c r="JR8" s="85" t="b">
        <f>IF(SUM($O$7,$NC$7:$NF$7)=0,FALSE,TRUE)</f>
        <v>0</v>
      </c>
      <c r="JS8" s="87" t="s">
        <v>134</v>
      </c>
      <c r="JT8" s="85"/>
      <c r="JU8" s="85"/>
      <c r="JV8" s="85"/>
      <c r="JW8" s="85"/>
      <c r="JX8" s="85"/>
      <c r="JY8" s="85"/>
      <c r="JZ8" s="86"/>
      <c r="KA8" s="85" t="str">
        <f>KB4</f>
        <v>有形固定資産減価償却率（％）</v>
      </c>
      <c r="KB8" s="85" t="b">
        <v>0</v>
      </c>
      <c r="KC8" s="87" t="s">
        <v>135</v>
      </c>
      <c r="KD8" s="85"/>
      <c r="KE8" s="85"/>
      <c r="KF8" s="85"/>
      <c r="KG8" s="85"/>
      <c r="KH8" s="85"/>
      <c r="KI8" s="85"/>
      <c r="KJ8" s="85"/>
      <c r="KK8" s="85" t="str">
        <f>KL4</f>
        <v>FIT収入割合（％）</v>
      </c>
      <c r="KL8" s="85" t="b">
        <f>IF(SUM($O$7,$NC$7:$NF$7)=0,FALSE,TRUE)</f>
        <v>0</v>
      </c>
      <c r="KM8" s="87" t="s">
        <v>134</v>
      </c>
      <c r="KN8" s="85"/>
      <c r="KO8" s="85"/>
      <c r="KP8" s="85"/>
      <c r="KQ8" s="84"/>
      <c r="KR8" s="84"/>
      <c r="KS8" s="84"/>
      <c r="KT8" s="84"/>
      <c r="KU8" s="85" t="str">
        <f>KV5</f>
        <v>最大出力合計</v>
      </c>
      <c r="KV8" s="85" t="str">
        <f>KW4</f>
        <v>設備利用率（％）</v>
      </c>
      <c r="KW8" s="85" t="b">
        <f>IF(SUM($P$7,$NG$7:$NJ$7)=0,FALSE,TRUE)</f>
        <v>1</v>
      </c>
      <c r="KX8" s="87" t="s">
        <v>134</v>
      </c>
      <c r="KY8" s="85"/>
      <c r="KZ8" s="85"/>
      <c r="LA8" s="85"/>
      <c r="LB8" s="85"/>
      <c r="LC8" s="86"/>
      <c r="LD8" s="85"/>
      <c r="LE8" s="85"/>
      <c r="LF8" s="85" t="str">
        <f>LG4</f>
        <v>修繕費比率（％）</v>
      </c>
      <c r="LG8" s="85" t="b">
        <f>IF(SUM($P$7,$NG$7:$NJ$7)=0,FALSE,TRUE)</f>
        <v>1</v>
      </c>
      <c r="LH8" s="87" t="s">
        <v>134</v>
      </c>
      <c r="LI8" s="85"/>
      <c r="LJ8" s="85"/>
      <c r="LK8" s="85"/>
      <c r="LL8" s="85"/>
      <c r="LM8" s="85"/>
      <c r="LN8" s="86"/>
      <c r="LO8" s="85"/>
      <c r="LP8" s="85" t="str">
        <f>LQ4</f>
        <v>企業債残高対料金収入比率（％）</v>
      </c>
      <c r="LQ8" s="85" t="b">
        <f>IF(SUM($P$7,$NG$7:$NJ$7)=0,FALSE,TRUE)</f>
        <v>1</v>
      </c>
      <c r="LR8" s="87" t="s">
        <v>134</v>
      </c>
      <c r="LS8" s="85"/>
      <c r="LT8" s="85"/>
      <c r="LU8" s="85"/>
      <c r="LV8" s="85"/>
      <c r="LW8" s="85"/>
      <c r="LX8" s="85"/>
      <c r="LY8" s="86"/>
      <c r="LZ8" s="85" t="str">
        <f>MA4</f>
        <v>有形固定資産減価償却率（％）</v>
      </c>
      <c r="MA8" s="85" t="b">
        <v>0</v>
      </c>
      <c r="MB8" s="87" t="s">
        <v>135</v>
      </c>
      <c r="MC8" s="85"/>
      <c r="MD8" s="85"/>
      <c r="ME8" s="85"/>
      <c r="MF8" s="85"/>
      <c r="MG8" s="85"/>
      <c r="MH8" s="85"/>
      <c r="MI8" s="85"/>
      <c r="MJ8" s="85" t="str">
        <f>MK4</f>
        <v>FIT収入割合（％）</v>
      </c>
      <c r="MK8" s="85" t="b">
        <f>IF(SUM($P$7,$NG$7:$NJ$7)=0,FALSE,TRUE)</f>
        <v>1</v>
      </c>
      <c r="ML8" s="87" t="s">
        <v>134</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136</v>
      </c>
      <c r="C9" s="89" t="s">
        <v>137</v>
      </c>
      <c r="D9" s="89" t="s">
        <v>138</v>
      </c>
      <c r="E9" s="89" t="s">
        <v>139</v>
      </c>
      <c r="F9" s="89" t="s">
        <v>140</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141</v>
      </c>
      <c r="AY9" s="90"/>
      <c r="AZ9" s="90"/>
      <c r="BA9" s="90"/>
      <c r="BB9" s="90"/>
      <c r="BC9" s="90"/>
      <c r="BD9" s="84"/>
      <c r="BE9" s="85"/>
      <c r="BF9" s="85"/>
      <c r="BG9" s="85"/>
      <c r="BH9" s="85"/>
      <c r="BI9" s="85" t="s">
        <v>141</v>
      </c>
      <c r="BJ9" s="90"/>
      <c r="BK9" s="90"/>
      <c r="BL9" s="90"/>
      <c r="BM9" s="90"/>
      <c r="BN9" s="90"/>
      <c r="BO9" s="84"/>
      <c r="BP9" s="85"/>
      <c r="BQ9" s="85"/>
      <c r="BR9" s="85"/>
      <c r="BS9" s="85"/>
      <c r="BT9" s="85" t="s">
        <v>141</v>
      </c>
      <c r="BU9" s="90"/>
      <c r="BV9" s="90"/>
      <c r="BW9" s="90"/>
      <c r="BX9" s="90"/>
      <c r="BY9" s="90"/>
      <c r="BZ9" s="84"/>
      <c r="CA9" s="85"/>
      <c r="CB9" s="85"/>
      <c r="CC9" s="85"/>
      <c r="CD9" s="85"/>
      <c r="CE9" s="85" t="s">
        <v>141</v>
      </c>
      <c r="CF9" s="90"/>
      <c r="CG9" s="90"/>
      <c r="CH9" s="90"/>
      <c r="CI9" s="90"/>
      <c r="CJ9" s="90"/>
      <c r="CK9" s="84"/>
      <c r="CL9" s="85"/>
      <c r="CM9" s="85"/>
      <c r="CN9" s="85"/>
      <c r="CO9" s="85" t="s">
        <v>141</v>
      </c>
      <c r="CP9" s="90"/>
      <c r="CQ9" s="90"/>
      <c r="CR9" s="90"/>
      <c r="CS9" s="90"/>
      <c r="CT9" s="90"/>
      <c r="CU9" s="85"/>
      <c r="CV9" s="84"/>
      <c r="CW9" s="85"/>
      <c r="CX9" s="85"/>
      <c r="CY9" s="91" t="str">
        <f>"（最大出力合計"&amp;TEXT(CZ7,"#,##0")&amp;"kW）"</f>
        <v>（最大出力合計1,044kW）</v>
      </c>
      <c r="CZ9" s="85" t="s">
        <v>141</v>
      </c>
      <c r="DA9" s="90"/>
      <c r="DB9" s="90"/>
      <c r="DC9" s="90"/>
      <c r="DD9" s="90"/>
      <c r="DE9" s="90"/>
      <c r="DF9" s="85"/>
      <c r="DG9" s="84"/>
      <c r="DH9" s="85"/>
      <c r="DI9" s="85"/>
      <c r="DJ9" s="85" t="s">
        <v>141</v>
      </c>
      <c r="DK9" s="90"/>
      <c r="DL9" s="90"/>
      <c r="DM9" s="90"/>
      <c r="DN9" s="90"/>
      <c r="DO9" s="90"/>
      <c r="DP9" s="85"/>
      <c r="DQ9" s="85"/>
      <c r="DR9" s="84"/>
      <c r="DS9" s="85"/>
      <c r="DT9" s="85" t="s">
        <v>141</v>
      </c>
      <c r="DU9" s="90"/>
      <c r="DV9" s="90"/>
      <c r="DW9" s="90"/>
      <c r="DX9" s="90"/>
      <c r="DY9" s="90"/>
      <c r="DZ9" s="85"/>
      <c r="EA9" s="85"/>
      <c r="EB9" s="85"/>
      <c r="EC9" s="84"/>
      <c r="ED9" s="85" t="s">
        <v>141</v>
      </c>
      <c r="EE9" s="90"/>
      <c r="EF9" s="90"/>
      <c r="EG9" s="90"/>
      <c r="EH9" s="90"/>
      <c r="EI9" s="90"/>
      <c r="EJ9" s="85"/>
      <c r="EK9" s="85"/>
      <c r="EL9" s="85"/>
      <c r="EM9" s="85"/>
      <c r="EN9" s="85" t="s">
        <v>141</v>
      </c>
      <c r="EO9" s="90"/>
      <c r="EP9" s="90"/>
      <c r="EQ9" s="90"/>
      <c r="ER9" s="90"/>
      <c r="ES9" s="90"/>
      <c r="ET9" s="84"/>
      <c r="EU9" s="84"/>
      <c r="EV9" s="84"/>
      <c r="EW9" s="84"/>
      <c r="EX9" s="91" t="str">
        <f>"（最大出力合計"&amp;TEXT(EY7,"#,##0")&amp;"kW）"</f>
        <v>（最大出力合計-kW）</v>
      </c>
      <c r="EY9" s="85" t="s">
        <v>141</v>
      </c>
      <c r="EZ9" s="90"/>
      <c r="FA9" s="90"/>
      <c r="FB9" s="90"/>
      <c r="FC9" s="90"/>
      <c r="FD9" s="90"/>
      <c r="FE9" s="85"/>
      <c r="FF9" s="84"/>
      <c r="FG9" s="85"/>
      <c r="FH9" s="85"/>
      <c r="FI9" s="85" t="s">
        <v>141</v>
      </c>
      <c r="FJ9" s="90"/>
      <c r="FK9" s="90"/>
      <c r="FL9" s="90"/>
      <c r="FM9" s="90"/>
      <c r="FN9" s="90"/>
      <c r="FO9" s="85"/>
      <c r="FP9" s="85"/>
      <c r="FQ9" s="84"/>
      <c r="FR9" s="85"/>
      <c r="FS9" s="85" t="s">
        <v>141</v>
      </c>
      <c r="FT9" s="90"/>
      <c r="FU9" s="90"/>
      <c r="FV9" s="90"/>
      <c r="FW9" s="90"/>
      <c r="FX9" s="90"/>
      <c r="FY9" s="85"/>
      <c r="FZ9" s="85"/>
      <c r="GA9" s="85"/>
      <c r="GB9" s="84"/>
      <c r="GC9" s="85" t="s">
        <v>141</v>
      </c>
      <c r="GD9" s="90"/>
      <c r="GE9" s="90"/>
      <c r="GF9" s="90"/>
      <c r="GG9" s="90"/>
      <c r="GH9" s="90"/>
      <c r="GI9" s="85"/>
      <c r="GJ9" s="85"/>
      <c r="GK9" s="85"/>
      <c r="GL9" s="85"/>
      <c r="GM9" s="85" t="s">
        <v>141</v>
      </c>
      <c r="GN9" s="90"/>
      <c r="GO9" s="90"/>
      <c r="GP9" s="90"/>
      <c r="GQ9" s="90"/>
      <c r="GR9" s="90"/>
      <c r="GS9" s="84"/>
      <c r="GT9" s="84"/>
      <c r="GU9" s="84"/>
      <c r="GV9" s="84"/>
      <c r="GW9" s="91" t="str">
        <f>"（最大出力合計"&amp;TEXT(GX7,"#,##0")&amp;"kW）"</f>
        <v>（最大出力合計-kW）</v>
      </c>
      <c r="GX9" s="85" t="s">
        <v>141</v>
      </c>
      <c r="GY9" s="90"/>
      <c r="GZ9" s="90"/>
      <c r="HA9" s="90"/>
      <c r="HB9" s="90"/>
      <c r="HC9" s="90"/>
      <c r="HD9" s="85"/>
      <c r="HE9" s="84"/>
      <c r="HF9" s="85"/>
      <c r="HG9" s="85"/>
      <c r="HH9" s="85" t="s">
        <v>141</v>
      </c>
      <c r="HI9" s="90"/>
      <c r="HJ9" s="90"/>
      <c r="HK9" s="90"/>
      <c r="HL9" s="90"/>
      <c r="HM9" s="90"/>
      <c r="HN9" s="85"/>
      <c r="HO9" s="85"/>
      <c r="HP9" s="84"/>
      <c r="HQ9" s="85"/>
      <c r="HR9" s="85" t="s">
        <v>141</v>
      </c>
      <c r="HS9" s="90"/>
      <c r="HT9" s="90"/>
      <c r="HU9" s="90"/>
      <c r="HV9" s="90"/>
      <c r="HW9" s="90"/>
      <c r="HX9" s="85"/>
      <c r="HY9" s="85"/>
      <c r="HZ9" s="85"/>
      <c r="IA9" s="84"/>
      <c r="IB9" s="85" t="s">
        <v>141</v>
      </c>
      <c r="IC9" s="90"/>
      <c r="ID9" s="90"/>
      <c r="IE9" s="90"/>
      <c r="IF9" s="90"/>
      <c r="IG9" s="90"/>
      <c r="IH9" s="85"/>
      <c r="II9" s="85"/>
      <c r="IJ9" s="85"/>
      <c r="IK9" s="85"/>
      <c r="IL9" s="85" t="s">
        <v>141</v>
      </c>
      <c r="IM9" s="90"/>
      <c r="IN9" s="90"/>
      <c r="IO9" s="90"/>
      <c r="IP9" s="90"/>
      <c r="IQ9" s="90"/>
      <c r="IR9" s="84"/>
      <c r="IS9" s="84"/>
      <c r="IT9" s="84"/>
      <c r="IU9" s="84"/>
      <c r="IV9" s="91" t="str">
        <f>"（最大出力合計"&amp;TEXT(IW7,"#,##0")&amp;"kW）"</f>
        <v>（最大出力合計-kW）</v>
      </c>
      <c r="IW9" s="85" t="s">
        <v>141</v>
      </c>
      <c r="IX9" s="90"/>
      <c r="IY9" s="90"/>
      <c r="IZ9" s="90"/>
      <c r="JA9" s="90"/>
      <c r="JB9" s="90"/>
      <c r="JC9" s="85"/>
      <c r="JD9" s="84"/>
      <c r="JE9" s="85"/>
      <c r="JF9" s="85"/>
      <c r="JG9" s="85" t="s">
        <v>141</v>
      </c>
      <c r="JH9" s="90"/>
      <c r="JI9" s="90"/>
      <c r="JJ9" s="90"/>
      <c r="JK9" s="90"/>
      <c r="JL9" s="90"/>
      <c r="JM9" s="85"/>
      <c r="JN9" s="85"/>
      <c r="JO9" s="84"/>
      <c r="JP9" s="85"/>
      <c r="JQ9" s="85" t="s">
        <v>141</v>
      </c>
      <c r="JR9" s="90"/>
      <c r="JS9" s="90"/>
      <c r="JT9" s="90"/>
      <c r="JU9" s="90"/>
      <c r="JV9" s="90"/>
      <c r="JW9" s="85"/>
      <c r="JX9" s="85"/>
      <c r="JY9" s="85"/>
      <c r="JZ9" s="84"/>
      <c r="KA9" s="85" t="s">
        <v>141</v>
      </c>
      <c r="KB9" s="90"/>
      <c r="KC9" s="90"/>
      <c r="KD9" s="90"/>
      <c r="KE9" s="90"/>
      <c r="KF9" s="90"/>
      <c r="KG9" s="85"/>
      <c r="KH9" s="85"/>
      <c r="KI9" s="85"/>
      <c r="KJ9" s="85"/>
      <c r="KK9" s="85" t="s">
        <v>141</v>
      </c>
      <c r="KL9" s="90"/>
      <c r="KM9" s="90"/>
      <c r="KN9" s="90"/>
      <c r="KO9" s="90"/>
      <c r="KP9" s="90"/>
      <c r="KQ9" s="84"/>
      <c r="KR9" s="84"/>
      <c r="KS9" s="84"/>
      <c r="KT9" s="84"/>
      <c r="KU9" s="91" t="str">
        <f>"（最大出力合計"&amp;TEXT(KV7,"#,##0")&amp;"kW）"</f>
        <v>（最大出力合計1,044kW）</v>
      </c>
      <c r="KV9" s="85" t="s">
        <v>141</v>
      </c>
      <c r="KW9" s="90"/>
      <c r="KX9" s="90"/>
      <c r="KY9" s="90"/>
      <c r="KZ9" s="90"/>
      <c r="LA9" s="90"/>
      <c r="LB9" s="85"/>
      <c r="LC9" s="84"/>
      <c r="LD9" s="85"/>
      <c r="LE9" s="85"/>
      <c r="LF9" s="85" t="s">
        <v>141</v>
      </c>
      <c r="LG9" s="90"/>
      <c r="LH9" s="90"/>
      <c r="LI9" s="90"/>
      <c r="LJ9" s="90"/>
      <c r="LK9" s="90"/>
      <c r="LL9" s="85"/>
      <c r="LM9" s="85"/>
      <c r="LN9" s="84"/>
      <c r="LO9" s="85"/>
      <c r="LP9" s="85" t="s">
        <v>141</v>
      </c>
      <c r="LQ9" s="90"/>
      <c r="LR9" s="90"/>
      <c r="LS9" s="90"/>
      <c r="LT9" s="90"/>
      <c r="LU9" s="90"/>
      <c r="LV9" s="85"/>
      <c r="LW9" s="85"/>
      <c r="LX9" s="85"/>
      <c r="LY9" s="84"/>
      <c r="LZ9" s="85" t="s">
        <v>141</v>
      </c>
      <c r="MA9" s="90"/>
      <c r="MB9" s="90"/>
      <c r="MC9" s="90"/>
      <c r="MD9" s="90"/>
      <c r="ME9" s="90"/>
      <c r="MF9" s="85"/>
      <c r="MG9" s="85"/>
      <c r="MH9" s="85"/>
      <c r="MI9" s="85"/>
      <c r="MJ9" s="85" t="s">
        <v>141</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142</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143</v>
      </c>
      <c r="AY11" s="95">
        <f>AY7</f>
        <v>111.6</v>
      </c>
      <c r="AZ11" s="95">
        <f>AZ7</f>
        <v>107.8</v>
      </c>
      <c r="BA11" s="95">
        <f>BA7</f>
        <v>109.3</v>
      </c>
      <c r="BB11" s="95">
        <f>BB7</f>
        <v>112.1</v>
      </c>
      <c r="BC11" s="95">
        <f>BC7</f>
        <v>108.9</v>
      </c>
      <c r="BD11" s="84"/>
      <c r="BE11" s="84"/>
      <c r="BF11" s="84"/>
      <c r="BG11" s="84"/>
      <c r="BH11" s="84"/>
      <c r="BI11" s="94" t="s">
        <v>143</v>
      </c>
      <c r="BJ11" s="95">
        <f>BJ7</f>
        <v>111.6</v>
      </c>
      <c r="BK11" s="95">
        <f>BK7</f>
        <v>112.3</v>
      </c>
      <c r="BL11" s="95">
        <f>BL7</f>
        <v>112.4</v>
      </c>
      <c r="BM11" s="95">
        <f>BM7</f>
        <v>115.4</v>
      </c>
      <c r="BN11" s="95">
        <f>BN7</f>
        <v>112.3</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38709</v>
      </c>
      <c r="CG11" s="95">
        <f>CG7</f>
        <v>40090.800000000003</v>
      </c>
      <c r="CH11" s="95">
        <f>CH7</f>
        <v>39526.300000000003</v>
      </c>
      <c r="CI11" s="95">
        <f>CI7</f>
        <v>38527.9</v>
      </c>
      <c r="CJ11" s="95">
        <f>CJ7</f>
        <v>39941.599999999999</v>
      </c>
      <c r="CK11" s="84"/>
      <c r="CL11" s="84"/>
      <c r="CM11" s="84"/>
      <c r="CN11" s="84"/>
      <c r="CO11" s="94" t="s">
        <v>144</v>
      </c>
      <c r="CP11" s="96">
        <f>CP7</f>
        <v>5757</v>
      </c>
      <c r="CQ11" s="96">
        <f>CQ7</f>
        <v>4027</v>
      </c>
      <c r="CR11" s="96">
        <f>CR7</f>
        <v>4755</v>
      </c>
      <c r="CS11" s="96">
        <f>CS7</f>
        <v>6206</v>
      </c>
      <c r="CT11" s="96">
        <f>CT7</f>
        <v>4553</v>
      </c>
      <c r="CU11" s="84"/>
      <c r="CV11" s="84"/>
      <c r="CW11" s="84"/>
      <c r="CX11" s="84"/>
      <c r="CY11" s="84"/>
      <c r="CZ11" s="94" t="s">
        <v>144</v>
      </c>
      <c r="DA11" s="95">
        <f>DA7</f>
        <v>14</v>
      </c>
      <c r="DB11" s="95">
        <f>DB7</f>
        <v>14.1</v>
      </c>
      <c r="DC11" s="95">
        <f>DC7</f>
        <v>14.1</v>
      </c>
      <c r="DD11" s="95">
        <f>DD7</f>
        <v>14.5</v>
      </c>
      <c r="DE11" s="95">
        <f>DE7</f>
        <v>14</v>
      </c>
      <c r="DF11" s="84"/>
      <c r="DG11" s="84"/>
      <c r="DH11" s="84"/>
      <c r="DI11" s="84"/>
      <c r="DJ11" s="94" t="s">
        <v>144</v>
      </c>
      <c r="DK11" s="95">
        <f>DK7</f>
        <v>0</v>
      </c>
      <c r="DL11" s="95">
        <f>DL7</f>
        <v>0</v>
      </c>
      <c r="DM11" s="95">
        <f>DM7</f>
        <v>0</v>
      </c>
      <c r="DN11" s="95">
        <f>DN7</f>
        <v>0</v>
      </c>
      <c r="DO11" s="95">
        <f>DO7</f>
        <v>0</v>
      </c>
      <c r="DP11" s="84"/>
      <c r="DQ11" s="84"/>
      <c r="DR11" s="84"/>
      <c r="DS11" s="84"/>
      <c r="DT11" s="94" t="s">
        <v>144</v>
      </c>
      <c r="DU11" s="95">
        <f>DU7</f>
        <v>0</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144</v>
      </c>
      <c r="EO11" s="95">
        <f>EO7</f>
        <v>100</v>
      </c>
      <c r="EP11" s="95">
        <f>EP7</f>
        <v>100</v>
      </c>
      <c r="EQ11" s="95">
        <f>EQ7</f>
        <v>100</v>
      </c>
      <c r="ER11" s="95">
        <f>ER7</f>
        <v>100</v>
      </c>
      <c r="ES11" s="95">
        <f>ES7</f>
        <v>100</v>
      </c>
      <c r="ET11" s="84"/>
      <c r="EU11" s="84"/>
      <c r="EV11" s="84"/>
      <c r="EW11" s="84"/>
      <c r="EX11" s="84"/>
      <c r="EY11" s="94" t="s">
        <v>144</v>
      </c>
      <c r="EZ11" s="95" t="str">
        <f>EZ7</f>
        <v>-</v>
      </c>
      <c r="FA11" s="95" t="str">
        <f>FA7</f>
        <v>-</v>
      </c>
      <c r="FB11" s="95" t="str">
        <f>FB7</f>
        <v>-</v>
      </c>
      <c r="FC11" s="95" t="str">
        <f>FC7</f>
        <v>-</v>
      </c>
      <c r="FD11" s="95" t="str">
        <f>FD7</f>
        <v>-</v>
      </c>
      <c r="FE11" s="84"/>
      <c r="FF11" s="84"/>
      <c r="FG11" s="84"/>
      <c r="FH11" s="84"/>
      <c r="FI11" s="94" t="s">
        <v>143</v>
      </c>
      <c r="FJ11" s="95" t="str">
        <f>FJ7</f>
        <v>-</v>
      </c>
      <c r="FK11" s="95" t="str">
        <f>FK7</f>
        <v>-</v>
      </c>
      <c r="FL11" s="95" t="str">
        <f>FL7</f>
        <v>-</v>
      </c>
      <c r="FM11" s="95" t="str">
        <f>FM7</f>
        <v>-</v>
      </c>
      <c r="FN11" s="95" t="str">
        <f>FN7</f>
        <v>-</v>
      </c>
      <c r="FO11" s="84"/>
      <c r="FP11" s="84"/>
      <c r="FQ11" s="84"/>
      <c r="FR11" s="84"/>
      <c r="FS11" s="94" t="s">
        <v>143</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143</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144</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t="str">
        <f>IX7</f>
        <v>-</v>
      </c>
      <c r="IY11" s="95" t="str">
        <f>IY7</f>
        <v>-</v>
      </c>
      <c r="IZ11" s="95" t="str">
        <f>IZ7</f>
        <v>-</v>
      </c>
      <c r="JA11" s="95" t="str">
        <f>JA7</f>
        <v>-</v>
      </c>
      <c r="JB11" s="95" t="str">
        <f>JB7</f>
        <v>-</v>
      </c>
      <c r="JC11" s="84"/>
      <c r="JD11" s="84"/>
      <c r="JE11" s="84"/>
      <c r="JF11" s="84"/>
      <c r="JG11" s="94" t="s">
        <v>144</v>
      </c>
      <c r="JH11" s="95" t="str">
        <f>JH7</f>
        <v>-</v>
      </c>
      <c r="JI11" s="95" t="str">
        <f>JI7</f>
        <v>-</v>
      </c>
      <c r="JJ11" s="95" t="str">
        <f>JJ7</f>
        <v>-</v>
      </c>
      <c r="JK11" s="95" t="str">
        <f>JK7</f>
        <v>-</v>
      </c>
      <c r="JL11" s="95" t="str">
        <f>JL7</f>
        <v>-</v>
      </c>
      <c r="JM11" s="84"/>
      <c r="JN11" s="84"/>
      <c r="JO11" s="84"/>
      <c r="JP11" s="84"/>
      <c r="JQ11" s="94" t="s">
        <v>144</v>
      </c>
      <c r="JR11" s="95" t="str">
        <f>JR7</f>
        <v>-</v>
      </c>
      <c r="JS11" s="95" t="str">
        <f>JS7</f>
        <v>-</v>
      </c>
      <c r="JT11" s="95" t="str">
        <f>JT7</f>
        <v>-</v>
      </c>
      <c r="JU11" s="95" t="str">
        <f>JU7</f>
        <v>-</v>
      </c>
      <c r="JV11" s="95" t="str">
        <f>JV7</f>
        <v>-</v>
      </c>
      <c r="JW11" s="84"/>
      <c r="JX11" s="84"/>
      <c r="JY11" s="84"/>
      <c r="JZ11" s="84"/>
      <c r="KA11" s="94" t="s">
        <v>144</v>
      </c>
      <c r="KB11" s="95" t="str">
        <f>KB7</f>
        <v>-</v>
      </c>
      <c r="KC11" s="95" t="str">
        <f>KC7</f>
        <v>-</v>
      </c>
      <c r="KD11" s="95" t="str">
        <f>KD7</f>
        <v>-</v>
      </c>
      <c r="KE11" s="95" t="str">
        <f>KE7</f>
        <v>-</v>
      </c>
      <c r="KF11" s="95" t="str">
        <f>KF7</f>
        <v>-</v>
      </c>
      <c r="KG11" s="84"/>
      <c r="KH11" s="84"/>
      <c r="KI11" s="84"/>
      <c r="KJ11" s="84"/>
      <c r="KK11" s="94" t="s">
        <v>144</v>
      </c>
      <c r="KL11" s="95" t="str">
        <f>KL7</f>
        <v>-</v>
      </c>
      <c r="KM11" s="95" t="str">
        <f>KM7</f>
        <v>-</v>
      </c>
      <c r="KN11" s="95" t="str">
        <f>KN7</f>
        <v>-</v>
      </c>
      <c r="KO11" s="95" t="str">
        <f>KO7</f>
        <v>-</v>
      </c>
      <c r="KP11" s="95" t="str">
        <f>KP7</f>
        <v>-</v>
      </c>
      <c r="KQ11" s="84"/>
      <c r="KR11" s="84"/>
      <c r="KS11" s="84"/>
      <c r="KT11" s="84"/>
      <c r="KU11" s="84"/>
      <c r="KV11" s="94" t="s">
        <v>144</v>
      </c>
      <c r="KW11" s="95">
        <f>KW7</f>
        <v>14</v>
      </c>
      <c r="KX11" s="95">
        <f>KX7</f>
        <v>14.1</v>
      </c>
      <c r="KY11" s="95">
        <f>KY7</f>
        <v>14.1</v>
      </c>
      <c r="KZ11" s="95">
        <f>KZ7</f>
        <v>14.5</v>
      </c>
      <c r="LA11" s="95">
        <f>LA7</f>
        <v>14</v>
      </c>
      <c r="LB11" s="84"/>
      <c r="LC11" s="84"/>
      <c r="LD11" s="84"/>
      <c r="LE11" s="84"/>
      <c r="LF11" s="94" t="s">
        <v>144</v>
      </c>
      <c r="LG11" s="95">
        <f>LG7</f>
        <v>0</v>
      </c>
      <c r="LH11" s="95">
        <f>LH7</f>
        <v>0</v>
      </c>
      <c r="LI11" s="95">
        <f>LI7</f>
        <v>0</v>
      </c>
      <c r="LJ11" s="95">
        <f>LJ7</f>
        <v>0</v>
      </c>
      <c r="LK11" s="95">
        <f>LK7</f>
        <v>0</v>
      </c>
      <c r="LL11" s="84"/>
      <c r="LM11" s="84"/>
      <c r="LN11" s="84"/>
      <c r="LO11" s="84"/>
      <c r="LP11" s="94" t="s">
        <v>144</v>
      </c>
      <c r="LQ11" s="95">
        <f>LQ7</f>
        <v>0</v>
      </c>
      <c r="LR11" s="95">
        <f>LR7</f>
        <v>0</v>
      </c>
      <c r="LS11" s="95">
        <f>LS7</f>
        <v>0</v>
      </c>
      <c r="LT11" s="95">
        <f>LT7</f>
        <v>0</v>
      </c>
      <c r="LU11" s="95">
        <f>LU7</f>
        <v>0</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144</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146</v>
      </c>
      <c r="AY12" s="95">
        <f>BD7</f>
        <v>118.8</v>
      </c>
      <c r="AZ12" s="95">
        <f>BE7</f>
        <v>88.8</v>
      </c>
      <c r="BA12" s="95">
        <f>BF7</f>
        <v>121.3</v>
      </c>
      <c r="BB12" s="95">
        <f>BG7</f>
        <v>123.2</v>
      </c>
      <c r="BC12" s="95">
        <f>BH7</f>
        <v>134.69999999999999</v>
      </c>
      <c r="BD12" s="84"/>
      <c r="BE12" s="84"/>
      <c r="BF12" s="84"/>
      <c r="BG12" s="84"/>
      <c r="BH12" s="84"/>
      <c r="BI12" s="94" t="s">
        <v>146</v>
      </c>
      <c r="BJ12" s="95">
        <f>BO7</f>
        <v>255.4</v>
      </c>
      <c r="BK12" s="95">
        <f>BP7</f>
        <v>269.8</v>
      </c>
      <c r="BL12" s="95">
        <f>BQ7</f>
        <v>247.9</v>
      </c>
      <c r="BM12" s="95">
        <f>BR7</f>
        <v>240.1</v>
      </c>
      <c r="BN12" s="95">
        <f>BS7</f>
        <v>255.5</v>
      </c>
      <c r="BO12" s="84"/>
      <c r="BP12" s="84"/>
      <c r="BQ12" s="84"/>
      <c r="BR12" s="84"/>
      <c r="BS12" s="84"/>
      <c r="BT12" s="94" t="s">
        <v>146</v>
      </c>
      <c r="BU12" s="95" t="str">
        <f>BZ7</f>
        <v>-</v>
      </c>
      <c r="BV12" s="95" t="str">
        <f>CA7</f>
        <v>-</v>
      </c>
      <c r="BW12" s="95" t="str">
        <f>CB7</f>
        <v>-</v>
      </c>
      <c r="BX12" s="95" t="str">
        <f>CC7</f>
        <v>-</v>
      </c>
      <c r="BY12" s="95" t="str">
        <f>CD7</f>
        <v>-</v>
      </c>
      <c r="BZ12" s="84"/>
      <c r="CA12" s="84"/>
      <c r="CB12" s="84"/>
      <c r="CC12" s="84"/>
      <c r="CD12" s="84"/>
      <c r="CE12" s="94" t="s">
        <v>146</v>
      </c>
      <c r="CF12" s="95">
        <f>CK7</f>
        <v>18815.8</v>
      </c>
      <c r="CG12" s="95">
        <f>CL7</f>
        <v>22847.9</v>
      </c>
      <c r="CH12" s="95">
        <f>CM7</f>
        <v>19199</v>
      </c>
      <c r="CI12" s="95">
        <f>CN7</f>
        <v>19830.400000000001</v>
      </c>
      <c r="CJ12" s="95">
        <f>CO7</f>
        <v>19066.3</v>
      </c>
      <c r="CK12" s="84"/>
      <c r="CL12" s="84"/>
      <c r="CM12" s="84"/>
      <c r="CN12" s="84"/>
      <c r="CO12" s="94" t="s">
        <v>146</v>
      </c>
      <c r="CP12" s="96">
        <f>CU7</f>
        <v>37685</v>
      </c>
      <c r="CQ12" s="96">
        <f>CV7</f>
        <v>2390</v>
      </c>
      <c r="CR12" s="96">
        <f>CW7</f>
        <v>32739</v>
      </c>
      <c r="CS12" s="96">
        <f>CX7</f>
        <v>34140</v>
      </c>
      <c r="CT12" s="96">
        <f>CY7</f>
        <v>33434</v>
      </c>
      <c r="CU12" s="84"/>
      <c r="CV12" s="84"/>
      <c r="CW12" s="84"/>
      <c r="CX12" s="84"/>
      <c r="CY12" s="84"/>
      <c r="CZ12" s="94" t="s">
        <v>146</v>
      </c>
      <c r="DA12" s="95">
        <f>DF7</f>
        <v>32.4</v>
      </c>
      <c r="DB12" s="95">
        <f>DG7</f>
        <v>36.4</v>
      </c>
      <c r="DC12" s="95">
        <f>DH7</f>
        <v>31.6</v>
      </c>
      <c r="DD12" s="95">
        <f>DI7</f>
        <v>31.6</v>
      </c>
      <c r="DE12" s="95">
        <f>DJ7</f>
        <v>30.1</v>
      </c>
      <c r="DF12" s="84"/>
      <c r="DG12" s="84"/>
      <c r="DH12" s="84"/>
      <c r="DI12" s="84"/>
      <c r="DJ12" s="94" t="s">
        <v>146</v>
      </c>
      <c r="DK12" s="95">
        <f>DP7</f>
        <v>10.1</v>
      </c>
      <c r="DL12" s="95">
        <f>DQ7</f>
        <v>8.3000000000000007</v>
      </c>
      <c r="DM12" s="95">
        <f>DR7</f>
        <v>7.1</v>
      </c>
      <c r="DN12" s="95">
        <f>DS7</f>
        <v>7.3</v>
      </c>
      <c r="DO12" s="95">
        <f>DT7</f>
        <v>5.4</v>
      </c>
      <c r="DP12" s="84"/>
      <c r="DQ12" s="84"/>
      <c r="DR12" s="84"/>
      <c r="DS12" s="84"/>
      <c r="DT12" s="94" t="s">
        <v>146</v>
      </c>
      <c r="DU12" s="95">
        <f>DZ7</f>
        <v>106.3</v>
      </c>
      <c r="DV12" s="95">
        <f>EA7</f>
        <v>110.5</v>
      </c>
      <c r="DW12" s="95">
        <f>EB7</f>
        <v>156.5</v>
      </c>
      <c r="DX12" s="95">
        <f>EC7</f>
        <v>157.6</v>
      </c>
      <c r="DY12" s="95">
        <f>ED7</f>
        <v>173.7</v>
      </c>
      <c r="DZ12" s="84"/>
      <c r="EA12" s="84"/>
      <c r="EB12" s="84"/>
      <c r="EC12" s="84"/>
      <c r="ED12" s="94" t="s">
        <v>146</v>
      </c>
      <c r="EE12" s="95" t="str">
        <f>EJ7</f>
        <v>-</v>
      </c>
      <c r="EF12" s="95" t="str">
        <f>EK7</f>
        <v>-</v>
      </c>
      <c r="EG12" s="95" t="str">
        <f>EL7</f>
        <v>-</v>
      </c>
      <c r="EH12" s="95" t="str">
        <f>EM7</f>
        <v>-</v>
      </c>
      <c r="EI12" s="95" t="str">
        <f>EN7</f>
        <v>-</v>
      </c>
      <c r="EJ12" s="84"/>
      <c r="EK12" s="84"/>
      <c r="EL12" s="84"/>
      <c r="EM12" s="84"/>
      <c r="EN12" s="94" t="s">
        <v>146</v>
      </c>
      <c r="EO12" s="95">
        <f>ET7</f>
        <v>71</v>
      </c>
      <c r="EP12" s="95">
        <f>EU7</f>
        <v>74.2</v>
      </c>
      <c r="EQ12" s="95">
        <f>EV7</f>
        <v>86.8</v>
      </c>
      <c r="ER12" s="95">
        <f>EW7</f>
        <v>82.8</v>
      </c>
      <c r="ES12" s="95">
        <f>EX7</f>
        <v>82.6</v>
      </c>
      <c r="ET12" s="84"/>
      <c r="EU12" s="84"/>
      <c r="EV12" s="84"/>
      <c r="EW12" s="84"/>
      <c r="EX12" s="84"/>
      <c r="EY12" s="94" t="s">
        <v>146</v>
      </c>
      <c r="EZ12" s="95" t="str">
        <f>IF($EZ$8,FE7,"-")</f>
        <v>-</v>
      </c>
      <c r="FA12" s="95" t="str">
        <f>IF($EZ$8,FF7,"-")</f>
        <v>-</v>
      </c>
      <c r="FB12" s="95" t="str">
        <f>IF($EZ$8,FG7,"-")</f>
        <v>-</v>
      </c>
      <c r="FC12" s="95" t="str">
        <f>IF($EZ$8,FH7,"-")</f>
        <v>-</v>
      </c>
      <c r="FD12" s="95" t="str">
        <f>IF($EZ$8,FI7,"-")</f>
        <v>-</v>
      </c>
      <c r="FE12" s="84"/>
      <c r="FF12" s="84"/>
      <c r="FG12" s="84"/>
      <c r="FH12" s="84"/>
      <c r="FI12" s="94" t="s">
        <v>147</v>
      </c>
      <c r="FJ12" s="95" t="str">
        <f>IF($FJ$8,FO7,"-")</f>
        <v>-</v>
      </c>
      <c r="FK12" s="95" t="str">
        <f>IF($FJ$8,FP7,"-")</f>
        <v>-</v>
      </c>
      <c r="FL12" s="95" t="str">
        <f>IF($FJ$8,FQ7,"-")</f>
        <v>-</v>
      </c>
      <c r="FM12" s="95" t="str">
        <f>IF($FJ$8,FR7,"-")</f>
        <v>-</v>
      </c>
      <c r="FN12" s="95" t="str">
        <f>IF($FJ$8,FS7,"-")</f>
        <v>-</v>
      </c>
      <c r="FO12" s="84"/>
      <c r="FP12" s="84"/>
      <c r="FQ12" s="84"/>
      <c r="FR12" s="84"/>
      <c r="FS12" s="94" t="s">
        <v>147</v>
      </c>
      <c r="FT12" s="95" t="str">
        <f>IF($FT$8,FY7,"-")</f>
        <v>-</v>
      </c>
      <c r="FU12" s="95" t="str">
        <f>IF($FT$8,FZ7,"-")</f>
        <v>-</v>
      </c>
      <c r="FV12" s="95" t="str">
        <f>IF($FT$8,GA7,"-")</f>
        <v>-</v>
      </c>
      <c r="FW12" s="95" t="str">
        <f>IF($FT$8,GB7,"-")</f>
        <v>-</v>
      </c>
      <c r="FX12" s="95" t="str">
        <f>IF($FT$8,GC7,"-")</f>
        <v>-</v>
      </c>
      <c r="FY12" s="84"/>
      <c r="FZ12" s="84"/>
      <c r="GA12" s="84"/>
      <c r="GB12" s="84"/>
      <c r="GC12" s="94" t="s">
        <v>146</v>
      </c>
      <c r="GD12" s="95" t="str">
        <f>IF($GD$8,GI7,"-")</f>
        <v>-</v>
      </c>
      <c r="GE12" s="95" t="str">
        <f>IF($GD$8,GJ7,"-")</f>
        <v>-</v>
      </c>
      <c r="GF12" s="95" t="str">
        <f>IF($GD$8,GK7,"-")</f>
        <v>-</v>
      </c>
      <c r="GG12" s="95" t="str">
        <f>IF($GD$8,GL7,"-")</f>
        <v>-</v>
      </c>
      <c r="GH12" s="95" t="str">
        <f>IF($GD$8,GM7,"-")</f>
        <v>-</v>
      </c>
      <c r="GI12" s="84"/>
      <c r="GJ12" s="84"/>
      <c r="GK12" s="84"/>
      <c r="GL12" s="84"/>
      <c r="GM12" s="94" t="s">
        <v>147</v>
      </c>
      <c r="GN12" s="95" t="str">
        <f>IF($GN$8,GS7,"-")</f>
        <v>-</v>
      </c>
      <c r="GO12" s="95" t="str">
        <f>IF($GN$8,GT7,"-")</f>
        <v>-</v>
      </c>
      <c r="GP12" s="95" t="str">
        <f>IF($GN$8,GU7,"-")</f>
        <v>-</v>
      </c>
      <c r="GQ12" s="95" t="str">
        <f>IF($GN$8,GV7,"-")</f>
        <v>-</v>
      </c>
      <c r="GR12" s="95" t="str">
        <f>IF($GN$8,GW7,"-")</f>
        <v>-</v>
      </c>
      <c r="GS12" s="84"/>
      <c r="GT12" s="84"/>
      <c r="GU12" s="84"/>
      <c r="GV12" s="84"/>
      <c r="GW12" s="84"/>
      <c r="GX12" s="94" t="s">
        <v>146</v>
      </c>
      <c r="GY12" s="95" t="str">
        <f>IF($GY$8,HD7,"-")</f>
        <v>-</v>
      </c>
      <c r="GZ12" s="95" t="str">
        <f>IF($GY$8,HE7,"-")</f>
        <v>-</v>
      </c>
      <c r="HA12" s="95" t="str">
        <f>IF($GY$8,HF7,"-")</f>
        <v>-</v>
      </c>
      <c r="HB12" s="95" t="str">
        <f>IF($GY$8,HG7,"-")</f>
        <v>-</v>
      </c>
      <c r="HC12" s="95" t="str">
        <f>IF($GY$8,HH7,"-")</f>
        <v>-</v>
      </c>
      <c r="HD12" s="84"/>
      <c r="HE12" s="84"/>
      <c r="HF12" s="84"/>
      <c r="HG12" s="84"/>
      <c r="HH12" s="94" t="s">
        <v>147</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146</v>
      </c>
      <c r="IC12" s="95" t="str">
        <f>IF($IC$8,IH7,"-")</f>
        <v>-</v>
      </c>
      <c r="ID12" s="95" t="str">
        <f>IF($IC$8,II7,"-")</f>
        <v>-</v>
      </c>
      <c r="IE12" s="95" t="str">
        <f>IF($IC$8,IJ7,"-")</f>
        <v>-</v>
      </c>
      <c r="IF12" s="95" t="str">
        <f>IF($IC$8,IK7,"-")</f>
        <v>-</v>
      </c>
      <c r="IG12" s="95" t="str">
        <f>IF($IC$8,IL7,"-")</f>
        <v>-</v>
      </c>
      <c r="IH12" s="84"/>
      <c r="II12" s="84"/>
      <c r="IJ12" s="84"/>
      <c r="IK12" s="84"/>
      <c r="IL12" s="94" t="s">
        <v>149</v>
      </c>
      <c r="IM12" s="95" t="str">
        <f>IF($IM$8,IR7,"-")</f>
        <v>-</v>
      </c>
      <c r="IN12" s="95" t="str">
        <f>IF($IM$8,IS7,"-")</f>
        <v>-</v>
      </c>
      <c r="IO12" s="95" t="str">
        <f>IF($IM$8,IT7,"-")</f>
        <v>-</v>
      </c>
      <c r="IP12" s="95" t="str">
        <f>IF($IM$8,IU7,"-")</f>
        <v>-</v>
      </c>
      <c r="IQ12" s="95" t="str">
        <f>IF($IM$8,IV7,"-")</f>
        <v>-</v>
      </c>
      <c r="IR12" s="84"/>
      <c r="IS12" s="84"/>
      <c r="IT12" s="84"/>
      <c r="IU12" s="84"/>
      <c r="IV12" s="84"/>
      <c r="IW12" s="94" t="s">
        <v>146</v>
      </c>
      <c r="IX12" s="95" t="str">
        <f>IF($IX$8,JC7,"-")</f>
        <v>-</v>
      </c>
      <c r="IY12" s="95" t="str">
        <f>IF($IX$8,JD7,"-")</f>
        <v>-</v>
      </c>
      <c r="IZ12" s="95" t="str">
        <f>IF($IX$8,JE7,"-")</f>
        <v>-</v>
      </c>
      <c r="JA12" s="95" t="str">
        <f>IF($IX$8,JF7,"-")</f>
        <v>-</v>
      </c>
      <c r="JB12" s="95" t="str">
        <f>IF($IX$8,JG7,"-")</f>
        <v>-</v>
      </c>
      <c r="JC12" s="84"/>
      <c r="JD12" s="84"/>
      <c r="JE12" s="84"/>
      <c r="JF12" s="84"/>
      <c r="JG12" s="94" t="s">
        <v>147</v>
      </c>
      <c r="JH12" s="95" t="str">
        <f>IF($JH$8,JM7,"-")</f>
        <v>-</v>
      </c>
      <c r="JI12" s="95" t="str">
        <f>IF($JH$8,JN7,"-")</f>
        <v>-</v>
      </c>
      <c r="JJ12" s="95" t="str">
        <f>IF($JH$8,JO7,"-")</f>
        <v>-</v>
      </c>
      <c r="JK12" s="95" t="str">
        <f>IF($JH$8,JP7,"-")</f>
        <v>-</v>
      </c>
      <c r="JL12" s="95" t="str">
        <f>IF($JH$8,JQ7,"-")</f>
        <v>-</v>
      </c>
      <c r="JM12" s="84"/>
      <c r="JN12" s="84"/>
      <c r="JO12" s="84"/>
      <c r="JP12" s="84"/>
      <c r="JQ12" s="94" t="s">
        <v>146</v>
      </c>
      <c r="JR12" s="95" t="str">
        <f>IF($JR$8,JW7,"-")</f>
        <v>-</v>
      </c>
      <c r="JS12" s="95" t="str">
        <f>IF($JR$8,JX7,"-")</f>
        <v>-</v>
      </c>
      <c r="JT12" s="95" t="str">
        <f>IF($JR$8,JY7,"-")</f>
        <v>-</v>
      </c>
      <c r="JU12" s="95" t="str">
        <f>IF($JR$8,JZ7,"-")</f>
        <v>-</v>
      </c>
      <c r="JV12" s="95" t="str">
        <f>IF($JR$8,KA7,"-")</f>
        <v>-</v>
      </c>
      <c r="JW12" s="84"/>
      <c r="JX12" s="84"/>
      <c r="JY12" s="84"/>
      <c r="JZ12" s="84"/>
      <c r="KA12" s="94" t="s">
        <v>147</v>
      </c>
      <c r="KB12" s="95" t="str">
        <f>IF($KB$8,KG7,"-")</f>
        <v>-</v>
      </c>
      <c r="KC12" s="95" t="str">
        <f>IF($KB$8,KH7,"-")</f>
        <v>-</v>
      </c>
      <c r="KD12" s="95" t="str">
        <f>IF($KB$8,KI7,"-")</f>
        <v>-</v>
      </c>
      <c r="KE12" s="95" t="str">
        <f>IF($KB$8,KJ7,"-")</f>
        <v>-</v>
      </c>
      <c r="KF12" s="95" t="str">
        <f>IF($KB$8,KK7,"-")</f>
        <v>-</v>
      </c>
      <c r="KG12" s="84"/>
      <c r="KH12" s="84"/>
      <c r="KI12" s="84"/>
      <c r="KJ12" s="84"/>
      <c r="KK12" s="94" t="s">
        <v>147</v>
      </c>
      <c r="KL12" s="95" t="str">
        <f>IF($KL$8,KQ7,"-")</f>
        <v>-</v>
      </c>
      <c r="KM12" s="95" t="str">
        <f>IF($KL$8,KR7,"-")</f>
        <v>-</v>
      </c>
      <c r="KN12" s="95" t="str">
        <f>IF($KL$8,KS7,"-")</f>
        <v>-</v>
      </c>
      <c r="KO12" s="95" t="str">
        <f>IF($KL$8,KT7,"-")</f>
        <v>-</v>
      </c>
      <c r="KP12" s="95" t="str">
        <f>IF($KL$8,KU7,"-")</f>
        <v>-</v>
      </c>
      <c r="KQ12" s="84"/>
      <c r="KR12" s="84"/>
      <c r="KS12" s="84"/>
      <c r="KT12" s="84"/>
      <c r="KU12" s="84"/>
      <c r="KV12" s="94" t="s">
        <v>146</v>
      </c>
      <c r="KW12" s="95">
        <f>IF($KW$8,LB7,"-")</f>
        <v>12</v>
      </c>
      <c r="KX12" s="95">
        <f>IF($KW$8,LC7,"-")</f>
        <v>14.5</v>
      </c>
      <c r="KY12" s="95">
        <f>IF($KW$8,LD7,"-")</f>
        <v>14.9</v>
      </c>
      <c r="KZ12" s="95">
        <f>IF($KW$8,LE7,"-")</f>
        <v>15.3</v>
      </c>
      <c r="LA12" s="95">
        <f>IF($KW$8,LF7,"-")</f>
        <v>14.9</v>
      </c>
      <c r="LB12" s="84"/>
      <c r="LC12" s="84"/>
      <c r="LD12" s="84"/>
      <c r="LE12" s="84"/>
      <c r="LF12" s="94" t="s">
        <v>147</v>
      </c>
      <c r="LG12" s="95">
        <f>IF($LG$8,LL7,"-")</f>
        <v>0.3</v>
      </c>
      <c r="LH12" s="95">
        <f>IF($LG$8,LM7,"-")</f>
        <v>0.3</v>
      </c>
      <c r="LI12" s="95">
        <f>IF($LG$8,LN7,"-")</f>
        <v>0.3</v>
      </c>
      <c r="LJ12" s="95">
        <f>IF($LG$8,LO7,"-")</f>
        <v>0.7</v>
      </c>
      <c r="LK12" s="95">
        <f>IF($LG$8,LP7,"-")</f>
        <v>0.4</v>
      </c>
      <c r="LL12" s="84"/>
      <c r="LM12" s="84"/>
      <c r="LN12" s="84"/>
      <c r="LO12" s="84"/>
      <c r="LP12" s="94" t="s">
        <v>146</v>
      </c>
      <c r="LQ12" s="95">
        <f>IF($LQ$8,LV7,"-")</f>
        <v>207.5</v>
      </c>
      <c r="LR12" s="95">
        <f>IF($LQ$8,LW7,"-")</f>
        <v>189.5</v>
      </c>
      <c r="LS12" s="95">
        <f>IF($LQ$8,LX7,"-")</f>
        <v>172</v>
      </c>
      <c r="LT12" s="95">
        <f>IF($LQ$8,LY7,"-")</f>
        <v>151.69999999999999</v>
      </c>
      <c r="LU12" s="95">
        <f>IF($LQ$8,LZ7,"-")</f>
        <v>138.1</v>
      </c>
      <c r="LV12" s="84"/>
      <c r="LW12" s="84"/>
      <c r="LX12" s="84"/>
      <c r="LY12" s="84"/>
      <c r="LZ12" s="94" t="s">
        <v>147</v>
      </c>
      <c r="MA12" s="95" t="str">
        <f>IF($MA$8,MF7,"-")</f>
        <v>-</v>
      </c>
      <c r="MB12" s="95" t="str">
        <f>IF($MA$8,MG7,"-")</f>
        <v>-</v>
      </c>
      <c r="MC12" s="95" t="str">
        <f>IF($MA$8,MH7,"-")</f>
        <v>-</v>
      </c>
      <c r="MD12" s="95" t="str">
        <f>IF($MA$8,MI7,"-")</f>
        <v>-</v>
      </c>
      <c r="ME12" s="95" t="str">
        <f>IF($MA$8,MJ7,"-")</f>
        <v>-</v>
      </c>
      <c r="MF12" s="84"/>
      <c r="MG12" s="84"/>
      <c r="MH12" s="84"/>
      <c r="MI12" s="84"/>
      <c r="MJ12" s="94" t="s">
        <v>146</v>
      </c>
      <c r="MK12" s="95">
        <f>IF($MK$8,MP7,"-")</f>
        <v>98.1</v>
      </c>
      <c r="ML12" s="95">
        <f>IF($MK$8,MQ7,"-")</f>
        <v>98.7</v>
      </c>
      <c r="MM12" s="95">
        <f>IF($MK$8,MR7,"-")</f>
        <v>98.2</v>
      </c>
      <c r="MN12" s="95">
        <f>IF($MK$8,MS7,"-")</f>
        <v>98.7</v>
      </c>
      <c r="MO12" s="95">
        <f>IF($MK$8,MT7,"-")</f>
        <v>98.8</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150</v>
      </c>
      <c r="AY13" s="95">
        <f>$BI$7</f>
        <v>100</v>
      </c>
      <c r="AZ13" s="95">
        <f>$BI$7</f>
        <v>100</v>
      </c>
      <c r="BA13" s="95">
        <f>$BI$7</f>
        <v>100</v>
      </c>
      <c r="BB13" s="95">
        <f>$BI$7</f>
        <v>100</v>
      </c>
      <c r="BC13" s="95">
        <f>$BI$7</f>
        <v>100</v>
      </c>
      <c r="BD13" s="84"/>
      <c r="BE13" s="84"/>
      <c r="BF13" s="84"/>
      <c r="BG13" s="84"/>
      <c r="BH13" s="84"/>
      <c r="BI13" s="94" t="s">
        <v>150</v>
      </c>
      <c r="BJ13" s="95">
        <f>$BT$7</f>
        <v>100</v>
      </c>
      <c r="BK13" s="95">
        <f>$BT$7</f>
        <v>100</v>
      </c>
      <c r="BL13" s="95">
        <f>$BT$7</f>
        <v>100</v>
      </c>
      <c r="BM13" s="95">
        <f>$BT$7</f>
        <v>100</v>
      </c>
      <c r="BN13" s="95">
        <f>$BT$7</f>
        <v>100</v>
      </c>
      <c r="BO13" s="84"/>
      <c r="BP13" s="84"/>
      <c r="BQ13" s="84"/>
      <c r="BR13" s="84"/>
      <c r="BS13" s="84"/>
      <c r="BT13" s="94" t="s">
        <v>150</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151</v>
      </c>
      <c r="C14" s="99"/>
      <c r="D14" s="100"/>
      <c r="E14" s="99"/>
      <c r="F14" s="197" t="s">
        <v>152</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153</v>
      </c>
      <c r="C15" s="196"/>
      <c r="D15" s="100"/>
      <c r="E15" s="97">
        <v>1</v>
      </c>
      <c r="F15" s="196" t="s">
        <v>154</v>
      </c>
      <c r="G15" s="196"/>
      <c r="H15" s="102" t="s">
        <v>155</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156</v>
      </c>
      <c r="AY15" s="103"/>
      <c r="AZ15" s="103"/>
      <c r="BA15" s="103"/>
      <c r="BB15" s="103"/>
      <c r="BC15" s="103"/>
      <c r="BD15" s="100"/>
      <c r="BE15" s="100"/>
      <c r="BF15" s="100"/>
      <c r="BG15" s="100"/>
      <c r="BH15" s="100"/>
      <c r="BI15" s="101" t="s">
        <v>156</v>
      </c>
      <c r="BJ15" s="103"/>
      <c r="BK15" s="103"/>
      <c r="BL15" s="103"/>
      <c r="BM15" s="103"/>
      <c r="BN15" s="103"/>
      <c r="BO15" s="100"/>
      <c r="BP15" s="100"/>
      <c r="BQ15" s="100"/>
      <c r="BR15" s="100"/>
      <c r="BS15" s="100"/>
      <c r="BT15" s="101" t="s">
        <v>156</v>
      </c>
      <c r="BU15" s="103"/>
      <c r="BV15" s="103"/>
      <c r="BW15" s="103"/>
      <c r="BX15" s="103"/>
      <c r="BY15" s="103"/>
      <c r="BZ15" s="100"/>
      <c r="CA15" s="100"/>
      <c r="CB15" s="100"/>
      <c r="CC15" s="100"/>
      <c r="CD15" s="100"/>
      <c r="CE15" s="101" t="s">
        <v>156</v>
      </c>
      <c r="CF15" s="103"/>
      <c r="CG15" s="103"/>
      <c r="CH15" s="103"/>
      <c r="CI15" s="103"/>
      <c r="CJ15" s="103"/>
      <c r="CK15" s="100"/>
      <c r="CL15" s="100"/>
      <c r="CM15" s="100"/>
      <c r="CN15" s="100"/>
      <c r="CO15" s="101" t="s">
        <v>156</v>
      </c>
      <c r="CP15" s="103"/>
      <c r="CQ15" s="103"/>
      <c r="CR15" s="103"/>
      <c r="CS15" s="103"/>
      <c r="CT15" s="103"/>
      <c r="CU15" s="100"/>
      <c r="CV15" s="100"/>
      <c r="CW15" s="100"/>
      <c r="CX15" s="100"/>
      <c r="CY15" s="100"/>
      <c r="CZ15" s="101" t="s">
        <v>156</v>
      </c>
      <c r="DA15" s="103"/>
      <c r="DB15" s="103"/>
      <c r="DC15" s="103"/>
      <c r="DD15" s="103"/>
      <c r="DE15" s="103"/>
      <c r="DF15" s="100"/>
      <c r="DG15" s="100"/>
      <c r="DH15" s="100"/>
      <c r="DI15" s="100"/>
      <c r="DJ15" s="101" t="s">
        <v>156</v>
      </c>
      <c r="DK15" s="103"/>
      <c r="DL15" s="103"/>
      <c r="DM15" s="103"/>
      <c r="DN15" s="103"/>
      <c r="DO15" s="103"/>
      <c r="DP15" s="100"/>
      <c r="DQ15" s="100"/>
      <c r="DR15" s="100"/>
      <c r="DS15" s="100"/>
      <c r="DT15" s="101" t="s">
        <v>156</v>
      </c>
      <c r="DU15" s="103"/>
      <c r="DV15" s="103"/>
      <c r="DW15" s="103"/>
      <c r="DX15" s="103"/>
      <c r="DY15" s="103"/>
      <c r="DZ15" s="100"/>
      <c r="EA15" s="100"/>
      <c r="EB15" s="100"/>
      <c r="EC15" s="100"/>
      <c r="ED15" s="101" t="s">
        <v>156</v>
      </c>
      <c r="EE15" s="103"/>
      <c r="EF15" s="103"/>
      <c r="EG15" s="103"/>
      <c r="EH15" s="103"/>
      <c r="EI15" s="103"/>
      <c r="EJ15" s="100"/>
      <c r="EK15" s="100"/>
      <c r="EL15" s="100"/>
      <c r="EM15" s="100"/>
      <c r="EN15" s="101" t="s">
        <v>156</v>
      </c>
      <c r="EO15" s="103"/>
      <c r="EP15" s="103"/>
      <c r="EQ15" s="103"/>
      <c r="ER15" s="103"/>
      <c r="ES15" s="103"/>
      <c r="ET15" s="100"/>
      <c r="EU15" s="100"/>
      <c r="EV15" s="100"/>
      <c r="EW15" s="100"/>
      <c r="EX15" s="100"/>
      <c r="EY15" s="101" t="s">
        <v>156</v>
      </c>
      <c r="EZ15" s="103"/>
      <c r="FA15" s="103"/>
      <c r="FB15" s="103"/>
      <c r="FC15" s="103"/>
      <c r="FD15" s="103"/>
      <c r="FE15" s="100"/>
      <c r="FF15" s="100"/>
      <c r="FG15" s="100"/>
      <c r="FH15" s="100"/>
      <c r="FI15" s="101" t="s">
        <v>156</v>
      </c>
      <c r="FJ15" s="103"/>
      <c r="FK15" s="103"/>
      <c r="FL15" s="103"/>
      <c r="FM15" s="103"/>
      <c r="FN15" s="103"/>
      <c r="FO15" s="100"/>
      <c r="FP15" s="100"/>
      <c r="FQ15" s="100"/>
      <c r="FR15" s="100"/>
      <c r="FS15" s="101" t="s">
        <v>156</v>
      </c>
      <c r="FT15" s="103"/>
      <c r="FU15" s="103"/>
      <c r="FV15" s="103"/>
      <c r="FW15" s="103"/>
      <c r="FX15" s="103"/>
      <c r="FY15" s="100"/>
      <c r="FZ15" s="100"/>
      <c r="GA15" s="100"/>
      <c r="GB15" s="100"/>
      <c r="GC15" s="101" t="s">
        <v>156</v>
      </c>
      <c r="GD15" s="103"/>
      <c r="GE15" s="103"/>
      <c r="GF15" s="103"/>
      <c r="GG15" s="103"/>
      <c r="GH15" s="103"/>
      <c r="GI15" s="100"/>
      <c r="GJ15" s="100"/>
      <c r="GK15" s="100"/>
      <c r="GL15" s="100"/>
      <c r="GM15" s="101" t="s">
        <v>156</v>
      </c>
      <c r="GN15" s="103"/>
      <c r="GO15" s="103"/>
      <c r="GP15" s="103"/>
      <c r="GQ15" s="103"/>
      <c r="GR15" s="103"/>
      <c r="GS15" s="100"/>
      <c r="GT15" s="100"/>
      <c r="GU15" s="100"/>
      <c r="GV15" s="100"/>
      <c r="GW15" s="100"/>
      <c r="GX15" s="101" t="s">
        <v>156</v>
      </c>
      <c r="GY15" s="103"/>
      <c r="GZ15" s="103"/>
      <c r="HA15" s="103"/>
      <c r="HB15" s="103"/>
      <c r="HC15" s="103"/>
      <c r="HD15" s="100"/>
      <c r="HE15" s="100"/>
      <c r="HF15" s="100"/>
      <c r="HG15" s="100"/>
      <c r="HH15" s="101" t="s">
        <v>156</v>
      </c>
      <c r="HI15" s="103"/>
      <c r="HJ15" s="103"/>
      <c r="HK15" s="103"/>
      <c r="HL15" s="103"/>
      <c r="HM15" s="103"/>
      <c r="HN15" s="100"/>
      <c r="HO15" s="100"/>
      <c r="HP15" s="100"/>
      <c r="HQ15" s="100"/>
      <c r="HR15" s="101" t="s">
        <v>156</v>
      </c>
      <c r="HS15" s="103"/>
      <c r="HT15" s="103"/>
      <c r="HU15" s="103"/>
      <c r="HV15" s="103"/>
      <c r="HW15" s="103"/>
      <c r="HX15" s="100"/>
      <c r="HY15" s="100"/>
      <c r="HZ15" s="100"/>
      <c r="IA15" s="100"/>
      <c r="IB15" s="101" t="s">
        <v>156</v>
      </c>
      <c r="IC15" s="103"/>
      <c r="ID15" s="103"/>
      <c r="IE15" s="103"/>
      <c r="IF15" s="103"/>
      <c r="IG15" s="103"/>
      <c r="IH15" s="100"/>
      <c r="II15" s="100"/>
      <c r="IJ15" s="100"/>
      <c r="IK15" s="100"/>
      <c r="IL15" s="101" t="s">
        <v>156</v>
      </c>
      <c r="IM15" s="103"/>
      <c r="IN15" s="103"/>
      <c r="IO15" s="103"/>
      <c r="IP15" s="103"/>
      <c r="IQ15" s="103"/>
      <c r="IR15" s="100"/>
      <c r="IS15" s="100"/>
      <c r="IT15" s="100"/>
      <c r="IU15" s="100"/>
      <c r="IV15" s="100"/>
      <c r="IW15" s="101" t="s">
        <v>156</v>
      </c>
      <c r="IX15" s="103"/>
      <c r="IY15" s="103"/>
      <c r="IZ15" s="103"/>
      <c r="JA15" s="103"/>
      <c r="JB15" s="103"/>
      <c r="JC15" s="100"/>
      <c r="JD15" s="100"/>
      <c r="JE15" s="100"/>
      <c r="JF15" s="100"/>
      <c r="JG15" s="101" t="s">
        <v>156</v>
      </c>
      <c r="JH15" s="103"/>
      <c r="JI15" s="103"/>
      <c r="JJ15" s="103"/>
      <c r="JK15" s="103"/>
      <c r="JL15" s="103"/>
      <c r="JM15" s="100"/>
      <c r="JN15" s="100"/>
      <c r="JO15" s="100"/>
      <c r="JP15" s="100"/>
      <c r="JQ15" s="101" t="s">
        <v>156</v>
      </c>
      <c r="JR15" s="103"/>
      <c r="JS15" s="103"/>
      <c r="JT15" s="103"/>
      <c r="JU15" s="103"/>
      <c r="JV15" s="103"/>
      <c r="JW15" s="100"/>
      <c r="JX15" s="100"/>
      <c r="JY15" s="100"/>
      <c r="JZ15" s="100"/>
      <c r="KA15" s="101" t="s">
        <v>156</v>
      </c>
      <c r="KB15" s="103"/>
      <c r="KC15" s="103"/>
      <c r="KD15" s="103"/>
      <c r="KE15" s="103"/>
      <c r="KF15" s="103"/>
      <c r="KG15" s="100"/>
      <c r="KH15" s="100"/>
      <c r="KI15" s="100"/>
      <c r="KJ15" s="100"/>
      <c r="KK15" s="101" t="s">
        <v>156</v>
      </c>
      <c r="KL15" s="103"/>
      <c r="KM15" s="103"/>
      <c r="KN15" s="103"/>
      <c r="KO15" s="103"/>
      <c r="KP15" s="103"/>
      <c r="KQ15" s="100"/>
      <c r="KR15" s="100"/>
      <c r="KS15" s="100"/>
      <c r="KT15" s="100"/>
      <c r="KU15" s="100"/>
      <c r="KV15" s="101" t="s">
        <v>156</v>
      </c>
      <c r="KW15" s="103"/>
      <c r="KX15" s="103"/>
      <c r="KY15" s="103"/>
      <c r="KZ15" s="103"/>
      <c r="LA15" s="103"/>
      <c r="LB15" s="100"/>
      <c r="LC15" s="100"/>
      <c r="LD15" s="100"/>
      <c r="LE15" s="100"/>
      <c r="LF15" s="101" t="s">
        <v>156</v>
      </c>
      <c r="LG15" s="103"/>
      <c r="LH15" s="103"/>
      <c r="LI15" s="103"/>
      <c r="LJ15" s="103"/>
      <c r="LK15" s="103"/>
      <c r="LL15" s="100"/>
      <c r="LM15" s="100"/>
      <c r="LN15" s="100"/>
      <c r="LO15" s="100"/>
      <c r="LP15" s="101" t="s">
        <v>156</v>
      </c>
      <c r="LQ15" s="103"/>
      <c r="LR15" s="103"/>
      <c r="LS15" s="103"/>
      <c r="LT15" s="103"/>
      <c r="LU15" s="103"/>
      <c r="LV15" s="100"/>
      <c r="LW15" s="100"/>
      <c r="LX15" s="100"/>
      <c r="LY15" s="100"/>
      <c r="LZ15" s="101" t="s">
        <v>156</v>
      </c>
      <c r="MA15" s="103"/>
      <c r="MB15" s="103"/>
      <c r="MC15" s="103"/>
      <c r="MD15" s="103"/>
      <c r="ME15" s="103"/>
      <c r="MF15" s="100"/>
      <c r="MG15" s="100"/>
      <c r="MH15" s="100"/>
      <c r="MI15" s="100"/>
      <c r="MJ15" s="101" t="s">
        <v>156</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157</v>
      </c>
      <c r="C16" s="196"/>
      <c r="D16" s="100"/>
      <c r="E16" s="97">
        <f>E15+1</f>
        <v>2</v>
      </c>
      <c r="F16" s="196" t="s">
        <v>158</v>
      </c>
      <c r="G16" s="196"/>
      <c r="H16" s="102" t="s">
        <v>159</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160</v>
      </c>
      <c r="C17" s="196"/>
      <c r="D17" s="100"/>
      <c r="E17" s="97">
        <f t="shared" ref="E17" si="8">E16+1</f>
        <v>3</v>
      </c>
      <c r="F17" s="196" t="s">
        <v>161</v>
      </c>
      <c r="G17" s="196"/>
      <c r="H17" s="102" t="s">
        <v>162</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163</v>
      </c>
      <c r="AY17" s="106">
        <f>IF(AY7="-",NA(),AY7)</f>
        <v>111.6</v>
      </c>
      <c r="AZ17" s="106">
        <f t="shared" ref="AZ17:BC17" si="9">IF(AZ7="-",NA(),AZ7)</f>
        <v>107.8</v>
      </c>
      <c r="BA17" s="106">
        <f t="shared" si="9"/>
        <v>109.3</v>
      </c>
      <c r="BB17" s="106">
        <f t="shared" si="9"/>
        <v>112.1</v>
      </c>
      <c r="BC17" s="106">
        <f t="shared" si="9"/>
        <v>108.9</v>
      </c>
      <c r="BD17" s="100"/>
      <c r="BE17" s="100"/>
      <c r="BF17" s="100"/>
      <c r="BG17" s="100"/>
      <c r="BH17" s="100"/>
      <c r="BI17" s="105" t="s">
        <v>163</v>
      </c>
      <c r="BJ17" s="106">
        <f>IF(BJ7="-",NA(),BJ7)</f>
        <v>111.6</v>
      </c>
      <c r="BK17" s="106">
        <f t="shared" ref="BK17:BN17" si="10">IF(BK7="-",NA(),BK7)</f>
        <v>112.3</v>
      </c>
      <c r="BL17" s="106">
        <f t="shared" si="10"/>
        <v>112.4</v>
      </c>
      <c r="BM17" s="106">
        <f t="shared" si="10"/>
        <v>115.4</v>
      </c>
      <c r="BN17" s="106">
        <f t="shared" si="10"/>
        <v>112.3</v>
      </c>
      <c r="BO17" s="100"/>
      <c r="BP17" s="100"/>
      <c r="BQ17" s="100"/>
      <c r="BR17" s="100"/>
      <c r="BS17" s="100"/>
      <c r="BT17" s="105" t="s">
        <v>164</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163</v>
      </c>
      <c r="CF17" s="106">
        <f>IF(CF7="-",NA(),CF7)</f>
        <v>38709</v>
      </c>
      <c r="CG17" s="106">
        <f t="shared" ref="CG17:CJ17" si="12">IF(CG7="-",NA(),CG7)</f>
        <v>40090.800000000003</v>
      </c>
      <c r="CH17" s="106">
        <f t="shared" si="12"/>
        <v>39526.300000000003</v>
      </c>
      <c r="CI17" s="106">
        <f t="shared" si="12"/>
        <v>38527.9</v>
      </c>
      <c r="CJ17" s="106">
        <f t="shared" si="12"/>
        <v>39941.599999999999</v>
      </c>
      <c r="CK17" s="100"/>
      <c r="CL17" s="100"/>
      <c r="CM17" s="100"/>
      <c r="CN17" s="100"/>
      <c r="CO17" s="105" t="s">
        <v>163</v>
      </c>
      <c r="CP17" s="107">
        <f>IF(CP7="-",NA(),CP7)</f>
        <v>5757</v>
      </c>
      <c r="CQ17" s="107">
        <f t="shared" ref="CQ17:CT17" si="13">IF(CQ7="-",NA(),CQ7)</f>
        <v>4027</v>
      </c>
      <c r="CR17" s="107">
        <f t="shared" si="13"/>
        <v>4755</v>
      </c>
      <c r="CS17" s="107">
        <f t="shared" si="13"/>
        <v>6206</v>
      </c>
      <c r="CT17" s="107">
        <f t="shared" si="13"/>
        <v>4553</v>
      </c>
      <c r="CU17" s="100"/>
      <c r="CV17" s="100"/>
      <c r="CW17" s="100"/>
      <c r="CX17" s="100"/>
      <c r="CY17" s="100"/>
      <c r="CZ17" s="105" t="s">
        <v>164</v>
      </c>
      <c r="DA17" s="106">
        <f>IF(DA7="-",NA(),DA7)</f>
        <v>14</v>
      </c>
      <c r="DB17" s="106">
        <f t="shared" ref="DB17:DE17" si="14">IF(DB7="-",NA(),DB7)</f>
        <v>14.1</v>
      </c>
      <c r="DC17" s="106">
        <f t="shared" si="14"/>
        <v>14.1</v>
      </c>
      <c r="DD17" s="106">
        <f t="shared" si="14"/>
        <v>14.5</v>
      </c>
      <c r="DE17" s="106">
        <f t="shared" si="14"/>
        <v>14</v>
      </c>
      <c r="DF17" s="100"/>
      <c r="DG17" s="100"/>
      <c r="DH17" s="100"/>
      <c r="DI17" s="100"/>
      <c r="DJ17" s="105" t="s">
        <v>163</v>
      </c>
      <c r="DK17" s="106">
        <f>IF(DK7="-",NA(),DK7)</f>
        <v>0</v>
      </c>
      <c r="DL17" s="106">
        <f t="shared" ref="DL17:DO17" si="15">IF(DL7="-",NA(),DL7)</f>
        <v>0</v>
      </c>
      <c r="DM17" s="106">
        <f t="shared" si="15"/>
        <v>0</v>
      </c>
      <c r="DN17" s="106">
        <f t="shared" si="15"/>
        <v>0</v>
      </c>
      <c r="DO17" s="106">
        <f t="shared" si="15"/>
        <v>0</v>
      </c>
      <c r="DP17" s="100"/>
      <c r="DQ17" s="100"/>
      <c r="DR17" s="100"/>
      <c r="DS17" s="100"/>
      <c r="DT17" s="105" t="s">
        <v>163</v>
      </c>
      <c r="DU17" s="106">
        <f>IF(DU7="-",NA(),DU7)</f>
        <v>0</v>
      </c>
      <c r="DV17" s="106">
        <f t="shared" ref="DV17:DY17" si="16">IF(DV7="-",NA(),DV7)</f>
        <v>0</v>
      </c>
      <c r="DW17" s="106">
        <f t="shared" si="16"/>
        <v>0</v>
      </c>
      <c r="DX17" s="106">
        <f t="shared" si="16"/>
        <v>0</v>
      </c>
      <c r="DY17" s="106">
        <f t="shared" si="16"/>
        <v>0</v>
      </c>
      <c r="DZ17" s="100"/>
      <c r="EA17" s="100"/>
      <c r="EB17" s="100"/>
      <c r="EC17" s="100"/>
      <c r="ED17" s="105" t="s">
        <v>165</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163</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164</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164</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164</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164</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163</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164</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164</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163</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164</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163</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163</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166</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164</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163</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163</v>
      </c>
      <c r="KW17" s="106">
        <f>IF(KW7="-",NA(),KW7)</f>
        <v>14</v>
      </c>
      <c r="KX17" s="106">
        <f t="shared" ref="KX17:LA17" si="34">IF(KX7="-",NA(),KX7)</f>
        <v>14.1</v>
      </c>
      <c r="KY17" s="106">
        <f t="shared" si="34"/>
        <v>14.1</v>
      </c>
      <c r="KZ17" s="106">
        <f t="shared" si="34"/>
        <v>14.5</v>
      </c>
      <c r="LA17" s="106">
        <f t="shared" si="34"/>
        <v>14</v>
      </c>
      <c r="LB17" s="100"/>
      <c r="LC17" s="100"/>
      <c r="LD17" s="100"/>
      <c r="LE17" s="100"/>
      <c r="LF17" s="105" t="s">
        <v>163</v>
      </c>
      <c r="LG17" s="106">
        <f>IF(LG7="-",NA(),LG7)</f>
        <v>0</v>
      </c>
      <c r="LH17" s="106">
        <f t="shared" ref="LH17:LK17" si="35">IF(LH7="-",NA(),LH7)</f>
        <v>0</v>
      </c>
      <c r="LI17" s="106">
        <f t="shared" si="35"/>
        <v>0</v>
      </c>
      <c r="LJ17" s="106">
        <f t="shared" si="35"/>
        <v>0</v>
      </c>
      <c r="LK17" s="106">
        <f t="shared" si="35"/>
        <v>0</v>
      </c>
      <c r="LL17" s="100"/>
      <c r="LM17" s="100"/>
      <c r="LN17" s="100"/>
      <c r="LO17" s="100"/>
      <c r="LP17" s="105" t="s">
        <v>164</v>
      </c>
      <c r="LQ17" s="106">
        <f>IF(LQ7="-",NA(),LQ7)</f>
        <v>0</v>
      </c>
      <c r="LR17" s="106">
        <f t="shared" ref="LR17:LU17" si="36">IF(LR7="-",NA(),LR7)</f>
        <v>0</v>
      </c>
      <c r="LS17" s="106">
        <f t="shared" si="36"/>
        <v>0</v>
      </c>
      <c r="LT17" s="106">
        <f t="shared" si="36"/>
        <v>0</v>
      </c>
      <c r="LU17" s="106">
        <f t="shared" si="36"/>
        <v>0</v>
      </c>
      <c r="LV17" s="100"/>
      <c r="LW17" s="100"/>
      <c r="LX17" s="100"/>
      <c r="LY17" s="100"/>
      <c r="LZ17" s="105" t="s">
        <v>163</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163</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167</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168</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169</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168</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168</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168</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170</v>
      </c>
      <c r="DA18" s="106">
        <f>IF(DF7="-",NA(),DF7)</f>
        <v>32.4</v>
      </c>
      <c r="DB18" s="106">
        <f t="shared" ref="DB18:DE18" si="44">IF(DG7="-",NA(),DG7)</f>
        <v>36.4</v>
      </c>
      <c r="DC18" s="106">
        <f t="shared" si="44"/>
        <v>31.6</v>
      </c>
      <c r="DD18" s="106">
        <f t="shared" si="44"/>
        <v>31.6</v>
      </c>
      <c r="DE18" s="106">
        <f t="shared" si="44"/>
        <v>30.1</v>
      </c>
      <c r="DF18" s="100"/>
      <c r="DG18" s="100"/>
      <c r="DH18" s="100"/>
      <c r="DI18" s="100"/>
      <c r="DJ18" s="105" t="s">
        <v>168</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169</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170</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168</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170</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168</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169</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171</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168</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168</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170</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168</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168</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168</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168</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168</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170</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169</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168</v>
      </c>
      <c r="KW18" s="106">
        <f>IF(OR(NOT($KW$8),LB7="-"),NA(),LB7)</f>
        <v>12</v>
      </c>
      <c r="KX18" s="106">
        <f>IF(OR(NOT($KW$8),LC7="-"),NA(),LC7)</f>
        <v>14.5</v>
      </c>
      <c r="KY18" s="106">
        <f>IF(OR(NOT($KW$8),LD7="-"),NA(),LD7)</f>
        <v>14.9</v>
      </c>
      <c r="KZ18" s="106">
        <f>IF(OR(NOT($KW$8),LE7="-"),NA(),LE7)</f>
        <v>15.3</v>
      </c>
      <c r="LA18" s="106">
        <f>IF(OR(NOT($KW$8),LF7="-"),NA(),LF7)</f>
        <v>14.9</v>
      </c>
      <c r="LB18" s="100"/>
      <c r="LC18" s="100"/>
      <c r="LD18" s="100"/>
      <c r="LE18" s="100"/>
      <c r="LF18" s="105" t="s">
        <v>171</v>
      </c>
      <c r="LG18" s="106">
        <f>IF(OR(NOT($LG$8),LL7="-"),NA(),LL7)</f>
        <v>0.3</v>
      </c>
      <c r="LH18" s="106">
        <f>IF(OR(NOT($LG$8),LM7="-"),NA(),LM7)</f>
        <v>0.3</v>
      </c>
      <c r="LI18" s="106">
        <f>IF(OR(NOT($LG$8),LN7="-"),NA(),LN7)</f>
        <v>0.3</v>
      </c>
      <c r="LJ18" s="106">
        <f>IF(OR(NOT($LG$8),LO7="-"),NA(),LO7)</f>
        <v>0.7</v>
      </c>
      <c r="LK18" s="106">
        <f>IF(OR(NOT($LG$8),LP7="-"),NA(),LP7)</f>
        <v>0.4</v>
      </c>
      <c r="LL18" s="100"/>
      <c r="LM18" s="100"/>
      <c r="LN18" s="100"/>
      <c r="LO18" s="100"/>
      <c r="LP18" s="105" t="s">
        <v>169</v>
      </c>
      <c r="LQ18" s="106">
        <f>IF(OR(NOT($LQ$8),LV7="-"),NA(),LV7)</f>
        <v>207.5</v>
      </c>
      <c r="LR18" s="106">
        <f>IF(OR(NOT($LQ$8),LW7="-"),NA(),LW7)</f>
        <v>189.5</v>
      </c>
      <c r="LS18" s="106">
        <f>IF(OR(NOT($LQ$8),LX7="-"),NA(),LX7)</f>
        <v>172</v>
      </c>
      <c r="LT18" s="106">
        <f>IF(OR(NOT($LQ$8),LY7="-"),NA(),LY7)</f>
        <v>151.69999999999999</v>
      </c>
      <c r="LU18" s="106">
        <f>IF(OR(NOT($LQ$8),LZ7="-"),NA(),LZ7)</f>
        <v>138.1</v>
      </c>
      <c r="LV18" s="100"/>
      <c r="LW18" s="100"/>
      <c r="LX18" s="100"/>
      <c r="LY18" s="100"/>
      <c r="LZ18" s="105" t="s">
        <v>169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170</v>
      </c>
      <c r="MK18" s="106">
        <f>IF(OR(NOT($MK$8),MP7="-"),NA(),MP7)</f>
        <v>98.1</v>
      </c>
      <c r="ML18" s="106">
        <f>IF(OR(NOT($MK$8),MQ7="-"),NA(),MQ7)</f>
        <v>98.7</v>
      </c>
      <c r="MM18" s="106">
        <f>IF(OR(NOT($MK$8),MR7="-"),NA(),MR7)</f>
        <v>98.2</v>
      </c>
      <c r="MN18" s="106">
        <f>IF(OR(NOT($MK$8),MS7="-"),NA(),MS7)</f>
        <v>98.7</v>
      </c>
      <c r="MO18" s="106">
        <f>IF(OR(NOT($MK$8),MT7="-"),NA(),MT7)</f>
        <v>98.8</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172</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150</v>
      </c>
      <c r="AY19" s="106">
        <f>$BI$7</f>
        <v>100</v>
      </c>
      <c r="AZ19" s="106">
        <f t="shared" ref="AZ19:BC19" si="49">$BI$7</f>
        <v>100</v>
      </c>
      <c r="BA19" s="106">
        <f t="shared" si="49"/>
        <v>100</v>
      </c>
      <c r="BB19" s="106">
        <f t="shared" si="49"/>
        <v>100</v>
      </c>
      <c r="BC19" s="106">
        <f t="shared" si="49"/>
        <v>100</v>
      </c>
      <c r="BD19" s="100"/>
      <c r="BE19" s="100"/>
      <c r="BF19" s="100"/>
      <c r="BG19" s="100"/>
      <c r="BH19" s="100"/>
      <c r="BI19" s="108" t="s">
        <v>150</v>
      </c>
      <c r="BJ19" s="106">
        <f>$BT$7</f>
        <v>100</v>
      </c>
      <c r="BK19" s="106">
        <f>$BT$7</f>
        <v>100</v>
      </c>
      <c r="BL19" s="106">
        <f>$BT$7</f>
        <v>100</v>
      </c>
      <c r="BM19" s="106">
        <f>$BT$7</f>
        <v>100</v>
      </c>
      <c r="BN19" s="106">
        <f>$BT$7</f>
        <v>100</v>
      </c>
      <c r="BO19" s="100"/>
      <c r="BP19" s="100"/>
      <c r="BQ19" s="100"/>
      <c r="BR19" s="100"/>
      <c r="BS19" s="100"/>
      <c r="BT19" s="108" t="s">
        <v>150</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173</v>
      </c>
      <c r="C20" s="196"/>
      <c r="D20" s="100"/>
    </row>
    <row r="21" spans="1:374" x14ac:dyDescent="0.15">
      <c r="A21" s="97">
        <f t="shared" si="7"/>
        <v>7</v>
      </c>
      <c r="B21" s="196" t="s">
        <v>174</v>
      </c>
      <c r="C21" s="196"/>
      <c r="D21" s="100"/>
    </row>
    <row r="22" spans="1:374" x14ac:dyDescent="0.15">
      <c r="A22" s="97">
        <f t="shared" si="7"/>
        <v>8</v>
      </c>
      <c r="B22" s="196" t="s">
        <v>175</v>
      </c>
      <c r="C22" s="196"/>
      <c r="D22" s="100"/>
      <c r="E22" s="198" t="s">
        <v>176</v>
      </c>
      <c r="F22" s="199"/>
      <c r="G22" s="199"/>
      <c r="H22" s="199"/>
      <c r="I22" s="200"/>
    </row>
    <row r="23" spans="1:374" x14ac:dyDescent="0.15">
      <c r="A23" s="97">
        <f t="shared" si="7"/>
        <v>9</v>
      </c>
      <c r="B23" s="196" t="s">
        <v>177</v>
      </c>
      <c r="C23" s="196"/>
      <c r="D23" s="100"/>
      <c r="E23" s="201"/>
      <c r="F23" s="202"/>
      <c r="G23" s="202"/>
      <c r="H23" s="202"/>
      <c r="I23" s="203"/>
    </row>
    <row r="24" spans="1:374" x14ac:dyDescent="0.15">
      <c r="A24" s="97">
        <f t="shared" si="7"/>
        <v>10</v>
      </c>
      <c r="B24" s="196" t="s">
        <v>178</v>
      </c>
      <c r="C24" s="196"/>
      <c r="D24" s="100"/>
      <c r="E24" s="201"/>
      <c r="F24" s="202"/>
      <c r="G24" s="202"/>
      <c r="H24" s="202"/>
      <c r="I24" s="203"/>
    </row>
    <row r="25" spans="1:374" x14ac:dyDescent="0.15">
      <c r="A25" s="97">
        <f t="shared" si="7"/>
        <v>11</v>
      </c>
      <c r="B25" s="196" t="s">
        <v>179</v>
      </c>
      <c r="C25" s="196"/>
      <c r="D25" s="100"/>
      <c r="E25" s="201"/>
      <c r="F25" s="202"/>
      <c r="G25" s="202"/>
      <c r="H25" s="202"/>
      <c r="I25" s="203"/>
    </row>
    <row r="26" spans="1:374" x14ac:dyDescent="0.15">
      <c r="A26" s="97">
        <f t="shared" si="7"/>
        <v>12</v>
      </c>
      <c r="B26" s="196" t="s">
        <v>180</v>
      </c>
      <c r="C26" s="196"/>
      <c r="D26" s="100"/>
      <c r="E26" s="201"/>
      <c r="F26" s="202"/>
      <c r="G26" s="202"/>
      <c r="H26" s="202"/>
      <c r="I26" s="203"/>
    </row>
    <row r="27" spans="1:374" x14ac:dyDescent="0.15">
      <c r="A27" s="97">
        <f t="shared" si="7"/>
        <v>13</v>
      </c>
      <c r="B27" s="196" t="s">
        <v>181</v>
      </c>
      <c r="C27" s="196"/>
      <c r="D27" s="100"/>
      <c r="E27" s="201"/>
      <c r="F27" s="202"/>
      <c r="G27" s="202"/>
      <c r="H27" s="202"/>
      <c r="I27" s="203"/>
    </row>
    <row r="28" spans="1:374" x14ac:dyDescent="0.15">
      <c r="A28" s="97">
        <f t="shared" si="7"/>
        <v>14</v>
      </c>
      <c r="B28" s="196" t="s">
        <v>182</v>
      </c>
      <c r="C28" s="196"/>
      <c r="D28" s="100"/>
      <c r="E28" s="201"/>
      <c r="F28" s="202"/>
      <c r="G28" s="202"/>
      <c r="H28" s="202"/>
      <c r="I28" s="203"/>
    </row>
    <row r="29" spans="1:374" x14ac:dyDescent="0.15">
      <c r="A29" s="97">
        <f t="shared" si="7"/>
        <v>15</v>
      </c>
      <c r="B29" s="196" t="s">
        <v>183</v>
      </c>
      <c r="C29" s="196"/>
      <c r="D29" s="100"/>
      <c r="E29" s="201"/>
      <c r="F29" s="202"/>
      <c r="G29" s="202"/>
      <c r="H29" s="202"/>
      <c r="I29" s="203"/>
    </row>
    <row r="30" spans="1:374" x14ac:dyDescent="0.15">
      <c r="A30" s="97">
        <f t="shared" si="7"/>
        <v>16</v>
      </c>
      <c r="B30" s="196" t="s">
        <v>184</v>
      </c>
      <c r="C30" s="196"/>
      <c r="D30" s="100"/>
      <c r="E30" s="201"/>
      <c r="F30" s="202"/>
      <c r="G30" s="202"/>
      <c r="H30" s="202"/>
      <c r="I30" s="203"/>
    </row>
    <row r="31" spans="1:374" x14ac:dyDescent="0.15">
      <c r="A31" s="97">
        <f t="shared" si="7"/>
        <v>17</v>
      </c>
      <c r="B31" s="196" t="s">
        <v>185</v>
      </c>
      <c r="C31" s="196"/>
      <c r="D31" s="100"/>
      <c r="E31" s="201"/>
      <c r="F31" s="202"/>
      <c r="G31" s="202"/>
      <c r="H31" s="202"/>
      <c r="I31" s="203"/>
    </row>
    <row r="32" spans="1:374" x14ac:dyDescent="0.15">
      <c r="A32" s="97">
        <f t="shared" si="7"/>
        <v>18</v>
      </c>
      <c r="B32" s="196" t="s">
        <v>186</v>
      </c>
      <c r="C32" s="196"/>
      <c r="D32" s="100"/>
      <c r="E32" s="201"/>
      <c r="F32" s="202"/>
      <c r="G32" s="202"/>
      <c r="H32" s="202"/>
      <c r="I32" s="203"/>
    </row>
    <row r="33" spans="1:16" x14ac:dyDescent="0.15">
      <c r="A33" s="97">
        <f t="shared" si="7"/>
        <v>19</v>
      </c>
      <c r="B33" s="196" t="s">
        <v>187</v>
      </c>
      <c r="C33" s="196"/>
      <c r="D33" s="100"/>
      <c r="E33" s="201"/>
      <c r="F33" s="202"/>
      <c r="G33" s="202"/>
      <c r="H33" s="202"/>
      <c r="I33" s="203"/>
    </row>
    <row r="34" spans="1:16" x14ac:dyDescent="0.15">
      <c r="A34" s="97">
        <f t="shared" si="7"/>
        <v>20</v>
      </c>
      <c r="B34" s="196" t="s">
        <v>188</v>
      </c>
      <c r="C34" s="196"/>
      <c r="D34" s="100"/>
      <c r="E34" s="201"/>
      <c r="F34" s="202"/>
      <c r="G34" s="202"/>
      <c r="H34" s="202"/>
      <c r="I34" s="203"/>
    </row>
    <row r="35" spans="1:16" ht="25.5" customHeight="1" x14ac:dyDescent="0.15">
      <c r="E35" s="204"/>
      <c r="F35" s="205"/>
      <c r="G35" s="205"/>
      <c r="H35" s="205"/>
      <c r="I35" s="206"/>
    </row>
    <row r="36" spans="1:16" x14ac:dyDescent="0.15">
      <c r="A36" t="s">
        <v>189</v>
      </c>
      <c r="B36" t="s">
        <v>190</v>
      </c>
    </row>
    <row r="37" spans="1:16" x14ac:dyDescent="0.15">
      <c r="A37" t="s">
        <v>191</v>
      </c>
      <c r="B37" t="s">
        <v>192</v>
      </c>
      <c r="L37" s="198" t="s">
        <v>176</v>
      </c>
      <c r="M37" s="199"/>
      <c r="N37" s="199"/>
      <c r="O37" s="199"/>
      <c r="P37" s="200"/>
    </row>
    <row r="38" spans="1:16" x14ac:dyDescent="0.15">
      <c r="A38" t="s">
        <v>193</v>
      </c>
      <c r="B38" t="s">
        <v>194</v>
      </c>
      <c r="L38" s="201"/>
      <c r="M38" s="202"/>
      <c r="N38" s="202"/>
      <c r="O38" s="202"/>
      <c r="P38" s="203"/>
    </row>
    <row r="39" spans="1:16" x14ac:dyDescent="0.15">
      <c r="A39" t="s">
        <v>195</v>
      </c>
      <c r="B39" t="s">
        <v>196</v>
      </c>
      <c r="L39" s="201"/>
      <c r="M39" s="202"/>
      <c r="N39" s="202"/>
      <c r="O39" s="202"/>
      <c r="P39" s="203"/>
    </row>
    <row r="40" spans="1:16" x14ac:dyDescent="0.15">
      <c r="A40" t="s">
        <v>197</v>
      </c>
      <c r="B40" t="s">
        <v>198</v>
      </c>
      <c r="L40" s="201"/>
      <c r="M40" s="202"/>
      <c r="N40" s="202"/>
      <c r="O40" s="202"/>
      <c r="P40" s="203"/>
    </row>
    <row r="41" spans="1:16" x14ac:dyDescent="0.15">
      <c r="A41" t="s">
        <v>199</v>
      </c>
      <c r="B41" t="s">
        <v>200</v>
      </c>
      <c r="L41" s="201"/>
      <c r="M41" s="202"/>
      <c r="N41" s="202"/>
      <c r="O41" s="202"/>
      <c r="P41" s="203"/>
    </row>
    <row r="42" spans="1:16" x14ac:dyDescent="0.15">
      <c r="A42" t="s">
        <v>201</v>
      </c>
      <c r="B42" t="s">
        <v>202</v>
      </c>
      <c r="L42" s="201"/>
      <c r="M42" s="202"/>
      <c r="N42" s="202"/>
      <c r="O42" s="202"/>
      <c r="P42" s="203"/>
    </row>
    <row r="43" spans="1:16" x14ac:dyDescent="0.15">
      <c r="A43" t="s">
        <v>203</v>
      </c>
      <c r="B43" t="s">
        <v>204</v>
      </c>
      <c r="L43" s="201"/>
      <c r="M43" s="202"/>
      <c r="N43" s="202"/>
      <c r="O43" s="202"/>
      <c r="P43" s="203"/>
    </row>
    <row r="44" spans="1:16" x14ac:dyDescent="0.15">
      <c r="A44" t="s">
        <v>205</v>
      </c>
      <c r="B44" t="s">
        <v>206</v>
      </c>
      <c r="L44" s="201"/>
      <c r="M44" s="202"/>
      <c r="N44" s="202"/>
      <c r="O44" s="202"/>
      <c r="P44" s="203"/>
    </row>
    <row r="45" spans="1:16" x14ac:dyDescent="0.15">
      <c r="A45" t="s">
        <v>207</v>
      </c>
      <c r="B45" t="s">
        <v>208</v>
      </c>
      <c r="L45" s="201"/>
      <c r="M45" s="202"/>
      <c r="N45" s="202"/>
      <c r="O45" s="202"/>
      <c r="P45" s="203"/>
    </row>
    <row r="46" spans="1:16" x14ac:dyDescent="0.15">
      <c r="A46" t="s">
        <v>209</v>
      </c>
      <c r="B46" t="s">
        <v>210</v>
      </c>
      <c r="L46" s="201"/>
      <c r="M46" s="202"/>
      <c r="N46" s="202"/>
      <c r="O46" s="202"/>
      <c r="P46" s="203"/>
    </row>
    <row r="47" spans="1:16" x14ac:dyDescent="0.15">
      <c r="A47" t="s">
        <v>211</v>
      </c>
      <c r="B47" t="s">
        <v>212</v>
      </c>
      <c r="L47" s="201"/>
      <c r="M47" s="202"/>
      <c r="N47" s="202"/>
      <c r="O47" s="202"/>
      <c r="P47" s="203"/>
    </row>
    <row r="48" spans="1:16" x14ac:dyDescent="0.15">
      <c r="A48" t="s">
        <v>213</v>
      </c>
      <c r="B48" t="s">
        <v>214</v>
      </c>
      <c r="L48" s="201"/>
      <c r="M48" s="202"/>
      <c r="N48" s="202"/>
      <c r="O48" s="202"/>
      <c r="P48" s="203"/>
    </row>
    <row r="49" spans="1:16" x14ac:dyDescent="0.15">
      <c r="A49" t="s">
        <v>215</v>
      </c>
      <c r="B49" t="s">
        <v>216</v>
      </c>
      <c r="L49" s="201"/>
      <c r="M49" s="202"/>
      <c r="N49" s="202"/>
      <c r="O49" s="202"/>
      <c r="P49" s="203"/>
    </row>
    <row r="50" spans="1:16" ht="26.25" customHeight="1" x14ac:dyDescent="0.15">
      <c r="A50" t="s">
        <v>217</v>
      </c>
      <c r="B50" t="s">
        <v>218</v>
      </c>
      <c r="L50" s="204"/>
      <c r="M50" s="205"/>
      <c r="N50" s="205"/>
      <c r="O50" s="205"/>
      <c r="P50" s="206"/>
    </row>
    <row r="51" spans="1:16" x14ac:dyDescent="0.15">
      <c r="A51" t="s">
        <v>219</v>
      </c>
      <c r="B51" t="s">
        <v>220</v>
      </c>
    </row>
    <row r="52" spans="1:16" x14ac:dyDescent="0.15">
      <c r="A52" t="s">
        <v>221</v>
      </c>
      <c r="B52" t="s">
        <v>222</v>
      </c>
    </row>
    <row r="53" spans="1:16" x14ac:dyDescent="0.15">
      <c r="A53" t="s">
        <v>223</v>
      </c>
      <c r="B53" t="s">
        <v>224</v>
      </c>
    </row>
    <row r="54" spans="1:16" x14ac:dyDescent="0.15">
      <c r="A54" t="s">
        <v>225</v>
      </c>
      <c r="B54" t="s">
        <v>226</v>
      </c>
    </row>
    <row r="55" spans="1:16" x14ac:dyDescent="0.15">
      <c r="A55" t="s">
        <v>227</v>
      </c>
      <c r="B55" t="s">
        <v>228</v>
      </c>
    </row>
    <row r="56" spans="1:16" x14ac:dyDescent="0.15">
      <c r="A56" t="s">
        <v>229</v>
      </c>
      <c r="B56" t="s">
        <v>230</v>
      </c>
    </row>
    <row r="57" spans="1:16" x14ac:dyDescent="0.15">
      <c r="A57" t="s">
        <v>231</v>
      </c>
      <c r="B57" t="s">
        <v>232</v>
      </c>
    </row>
    <row r="58" spans="1:16" x14ac:dyDescent="0.15">
      <c r="A58" t="s">
        <v>233</v>
      </c>
      <c r="B58" t="s">
        <v>234</v>
      </c>
    </row>
    <row r="59" spans="1:16" x14ac:dyDescent="0.15">
      <c r="A59" t="s">
        <v>235</v>
      </c>
      <c r="B59" t="s">
        <v>236</v>
      </c>
    </row>
    <row r="60" spans="1:16" x14ac:dyDescent="0.15">
      <c r="A60" t="s">
        <v>237</v>
      </c>
      <c r="B60" t="s">
        <v>238</v>
      </c>
    </row>
    <row r="61" spans="1:16" x14ac:dyDescent="0.15">
      <c r="A61" t="s">
        <v>239</v>
      </c>
      <c r="B61" t="s">
        <v>240</v>
      </c>
    </row>
    <row r="62" spans="1:16" x14ac:dyDescent="0.15">
      <c r="A62" t="s">
        <v>241</v>
      </c>
      <c r="B62" t="s">
        <v>242</v>
      </c>
    </row>
    <row r="63" spans="1:16" x14ac:dyDescent="0.15">
      <c r="A63" t="s">
        <v>243</v>
      </c>
      <c r="B63" t="s">
        <v>244</v>
      </c>
    </row>
    <row r="64" spans="1:16"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row r="86" spans="1:2" x14ac:dyDescent="0.15">
      <c r="A86" t="s">
        <v>270</v>
      </c>
      <c r="B86" t="s">
        <v>271</v>
      </c>
    </row>
    <row r="87" spans="1:2" x14ac:dyDescent="0.15">
      <c r="A87" t="s">
        <v>272</v>
      </c>
      <c r="B87" t="s">
        <v>271</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狐塚　賢太</cp:lastModifiedBy>
  <cp:lastPrinted>2021-02-03T03:03:09Z</cp:lastPrinted>
  <dcterms:created xsi:type="dcterms:W3CDTF">2020-12-15T03:36:11Z</dcterms:created>
  <dcterms:modified xsi:type="dcterms:W3CDTF">2021-02-20T02:23:44Z</dcterms:modified>
  <cp:category/>
</cp:coreProperties>
</file>