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02工業用水道\"/>
    </mc:Choice>
  </mc:AlternateContent>
  <workbookProtection workbookAlgorithmName="SHA-512" workbookHashValue="5WkBOO08M1RY5jJ5AYzRGFS46kTUmLaGg+RMDXyuU/BXCwZxipapZjWzDP+Pi6R2NN+96mD8UbIvPP676Itydg==" workbookSaltValue="yKqFeV63bTCS3rtl9ha3E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0" i="5" l="1"/>
  <c r="DQ10" i="5"/>
  <c r="DG10" i="5"/>
  <c r="BZ10" i="5"/>
  <c r="BY10" i="5"/>
  <c r="BO10" i="5"/>
  <c r="AU10" i="5"/>
  <c r="AS10" i="5"/>
  <c r="AQ10" i="5"/>
  <c r="AH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GF56" i="4"/>
  <c r="FL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KF32" i="4" l="1"/>
  <c r="CF55" i="4"/>
  <c r="KF55" i="4"/>
  <c r="GZ33" i="4"/>
  <c r="OZ33" i="4"/>
  <c r="OZ56" i="4"/>
  <c r="ER32" i="4"/>
  <c r="HT32" i="4"/>
  <c r="PT32" i="4"/>
  <c r="ER33" i="4"/>
  <c r="HT33" i="4"/>
  <c r="ER55" i="4"/>
  <c r="HT55" i="4"/>
  <c r="PT55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I10" i="5"/>
  <c r="CM10" i="5"/>
  <c r="CW10" i="5"/>
  <c r="EA10" i="5"/>
  <c r="EE10" i="5"/>
  <c r="X11" i="5"/>
  <c r="CA12" i="5"/>
  <c r="X10" i="5"/>
  <c r="AR10" i="5"/>
  <c r="BB10" i="5"/>
  <c r="BF10" i="5"/>
  <c r="BP10" i="5"/>
  <c r="CJ10" i="5"/>
  <c r="CT10" i="5"/>
  <c r="CX10" i="5"/>
  <c r="DH10" i="5"/>
  <c r="EB10" i="5"/>
  <c r="U10" i="5"/>
  <c r="Y10" i="5"/>
  <c r="AI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<sst xmlns="http://schemas.openxmlformats.org/spreadsheetml/2006/main" count="262" uniqueCount="106">
  <si>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</si>
  <si>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</si>
  <si>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</si>
  <si>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</si>
  <si>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</si>
  <si>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</si>
  <si>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</si>
  <si>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</si>
  <si>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</si>
  <si>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</si>
  <si>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</si>
  <si>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</si>
  <si>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</si>
  <si>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</si>
  <si>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</si>
  <si>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</si>
  <si>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</si>
  <si>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</si>
  <si>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</si>
  <si>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</si>
  <si>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</si>
  <si>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</si>
  <si>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</si>
  <si>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</si>
  <si>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</si>
  <si>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</si>
  <si>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</si>
  <si>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</si>
  <si>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</si>
  <si>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</si>
  <si>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</si>
  <si>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</si>
  <si>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</si>
  <si>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</si>
  <si>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</si>
  <si>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</si>
  <si>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</si>
  <si>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</si>
  <si>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</si>
  <si>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</si>
  <si>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</si>
  <si>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</si>
  <si>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</si>
  <si>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</si>
  <si>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</si>
  <si>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</si>
  <si>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</si>
  <si>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</si>
  <si>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</si>
  <si>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</si>
  <si>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</si>
  <si>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</si>
  <si>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</si>
  <si>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</si>
  <si>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</si>
  <si>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</si>
  <si>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</si>
  <si>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</si>
  <si>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</si>
  <si>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</si>
  <si>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</si>
  <si>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</si>
  <si>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</si>
  <si>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</si>
  <si>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</si>
  <si>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</si>
  <si>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</si>
  <si>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</si>
  <si>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</si>
  <si>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</si>
  <si>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</si>
  <si>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</si>
  <si>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</si>
  <si>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</si>
  <si>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</si>
  <si>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</si>
  <si>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</si>
  <si>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</si>
  <si>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</si>
  <si>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</si>
  <si>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</si>
  <si>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</si>
  <si>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</si>
  <si>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</si>
  <si>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</si>
  <si>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</si>
  <si>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</si>
  <si>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092029</t>
  </si>
  <si>
    <t>46</t>
  </si>
  <si>
    <t>02</t>
  </si>
  <si>
    <t>0</t>
  </si>
  <si>
    <t>000</t>
  </si>
  <si>
    <t>栃木県　足利市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</si>
  <si>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</si>
  <si>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</si>
  <si>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</si>
  <si>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</si>
  <si>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</si>
  <si>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</si>
  <si>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</si>
  <si>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</si>
  <si>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</si>
  <si>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</si>
  <si>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保有資産全体では、有形固定資産減価償却率が類似団体平均値を上回り、かつ増加傾向であることから、老朽化が進んでいると考えられます。管路経年化率も高い水準であるにも関わらず、管路更新はほとんど行われていないことから、計画的かつ効率的な更新に取り組む必要があります。</t>
    <phoneticPr fontId="5"/>
  </si>
  <si>
    <t>【健全性】
　経常収支比率、料金回収率ともに100％を超えており、類似団体平均値と比較しても良好な数値であることから、健全性は確保されているといえます。給水原価が類似団体平均値と比較して低い水準を保ちながら、累積欠損金比率も0％を維持しており、流動比率は100％を大きく上回っていることは、健全な経営といえます。今後も現状を維持できるよう努める必要があります。
　企業債残高対給水収益比率については、企業債は全額償還済であり、新たな企業債借入も行っていないため、令和元年度は0.00％となっております。今後、必要な更新等を踏まえ、適切な投資規模となるような計画を検討していく必要があります。
【効率性】
　施設利用率は類似団体平均値を上回り、適切な施設規模であるといえますが、契約率の増加は望めないため、現状維持に努める必要があります。</t>
    <rPh sb="200" eb="202">
      <t>キギョウ</t>
    </rPh>
    <rPh sb="202" eb="203">
      <t>サイ</t>
    </rPh>
    <rPh sb="204" eb="206">
      <t>ゼンガク</t>
    </rPh>
    <rPh sb="206" eb="208">
      <t>ショウカン</t>
    </rPh>
    <rPh sb="208" eb="209">
      <t>スミ</t>
    </rPh>
    <rPh sb="231" eb="233">
      <t>レイワ</t>
    </rPh>
    <rPh sb="233" eb="234">
      <t>モト</t>
    </rPh>
    <rPh sb="234" eb="236">
      <t>ネンド</t>
    </rPh>
    <phoneticPr fontId="5"/>
  </si>
  <si>
    <t>　現状では、経営の健全性・効率性は確保されていますが、今後の投資規模については検討する必要があります。
　また、老朽化の状況については、今後さらに管路経年化率の増加が考えられます。分析の結果を踏まえ、適切な更新計画を検討していく必要があります。</t>
    <rPh sb="108" eb="110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</si>
</sst>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60.66</c:v>
                </c:pt>
                <c:pt idx="1">
                  <c:v>61.44</c:v>
                </c:pt>
                <c:pt idx="2">
                  <c:v>62.4</c:v>
                </c:pt>
                <c:pt idx="3">
                  <c:v>64.69</c:v>
                </c:pt>
                <c:pt idx="4">
                  <c:v>66.45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A-4795-AC3E-9C270206A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49.38</c:v>
                </c:pt>
                <c:pt idx="1">
                  <c:v>51.15</c:v>
                </c:pt>
                <c:pt idx="2">
                  <c:v>52.15</c:v>
                </c:pt>
                <c:pt idx="3">
                  <c:v>52.21</c:v>
                </c:pt>
                <c:pt idx="4">
                  <c:v>54.51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A-4795-AC3E-9C270206A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76.84</c:v>
                </c:pt>
                <c:pt idx="2">
                  <c:v>76.58</c:v>
                </c:pt>
                <c:pt idx="3">
                  <c:v>76.58</c:v>
                </c:pt>
                <c:pt idx="4">
                  <c:v>76.58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9-4767-AB28-F9054BC9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14.92</c:v>
                </c:pt>
                <c:pt idx="1">
                  <c:v>20.8</c:v>
                </c:pt>
                <c:pt idx="2">
                  <c:v>29.43</c:v>
                </c:pt>
                <c:pt idx="3">
                  <c:v>32.03</c:v>
                </c:pt>
                <c:pt idx="4">
                  <c:v>36.58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9-4767-AB28-F9054BC9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C-41DE-B7D1-FC6F340B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2.36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C-41DE-B7D1-FC6F340B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2488.9299999999998</c:v>
                </c:pt>
                <c:pt idx="1">
                  <c:v>7320.68</c:v>
                </c:pt>
                <c:pt idx="2">
                  <c:v>5955.2</c:v>
                </c:pt>
                <c:pt idx="3">
                  <c:v>8072.55</c:v>
                </c:pt>
                <c:pt idx="4">
                  <c:v>11671.67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9-41F3-B006-8CD7B55B1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619</c:v>
                </c:pt>
                <c:pt idx="1">
                  <c:v>688.41</c:v>
                </c:pt>
                <c:pt idx="2">
                  <c:v>649.91999999999996</c:v>
                </c:pt>
                <c:pt idx="3">
                  <c:v>680.22</c:v>
                </c:pt>
                <c:pt idx="4">
                  <c:v>786.06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9-41F3-B006-8CD7B55B1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14.18</c:v>
                </c:pt>
                <c:pt idx="1">
                  <c:v>9.06</c:v>
                </c:pt>
                <c:pt idx="2">
                  <c:v>5.79</c:v>
                </c:pt>
                <c:pt idx="3">
                  <c:v>2.31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1-4434-92BE-68AB7236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552.4</c:v>
                </c:pt>
                <c:pt idx="1">
                  <c:v>505.25</c:v>
                </c:pt>
                <c:pt idx="2">
                  <c:v>531.53</c:v>
                </c:pt>
                <c:pt idx="3">
                  <c:v>504.73</c:v>
                </c:pt>
                <c:pt idx="4">
                  <c:v>450.91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1-4434-92BE-68AB7236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107.65</c:v>
                </c:pt>
                <c:pt idx="1">
                  <c:v>132.77000000000001</c:v>
                </c:pt>
                <c:pt idx="2">
                  <c:v>132.51</c:v>
                </c:pt>
                <c:pt idx="3">
                  <c:v>122.3</c:v>
                </c:pt>
                <c:pt idx="4">
                  <c:v>130.19999999999999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9-43E6-9C0B-42E3C2341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90.99</c:v>
                </c:pt>
                <c:pt idx="1">
                  <c:v>93.58</c:v>
                </c:pt>
                <c:pt idx="2">
                  <c:v>93.31</c:v>
                </c:pt>
                <c:pt idx="3">
                  <c:v>92.2</c:v>
                </c:pt>
                <c:pt idx="4">
                  <c:v>103.39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9-43E6-9C0B-42E3C2341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15.79</c:v>
                </c:pt>
                <c:pt idx="1">
                  <c:v>12.8</c:v>
                </c:pt>
                <c:pt idx="2">
                  <c:v>12.83</c:v>
                </c:pt>
                <c:pt idx="3">
                  <c:v>13.93</c:v>
                </c:pt>
                <c:pt idx="4">
                  <c:v>13.07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0-4211-A591-551F96AB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34.1</c:v>
                </c:pt>
                <c:pt idx="1">
                  <c:v>33.79</c:v>
                </c:pt>
                <c:pt idx="2">
                  <c:v>33.81</c:v>
                </c:pt>
                <c:pt idx="3">
                  <c:v>34.33</c:v>
                </c:pt>
                <c:pt idx="4">
                  <c:v>30.96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0-4211-A591-551F96AB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51.35</c:v>
                </c:pt>
                <c:pt idx="2">
                  <c:v>51.02</c:v>
                </c:pt>
                <c:pt idx="3">
                  <c:v>50.67</c:v>
                </c:pt>
                <c:pt idx="4">
                  <c:v>49.86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5-49F3-86C7-E8005F41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42.43</c:v>
                </c:pt>
                <c:pt idx="1">
                  <c:v>43.12</c:v>
                </c:pt>
                <c:pt idx="2">
                  <c:v>43.85</c:v>
                </c:pt>
                <c:pt idx="3">
                  <c:v>44.05</c:v>
                </c:pt>
                <c:pt idx="4">
                  <c:v>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5-49F3-86C7-E8005F41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62.8</c:v>
                </c:pt>
                <c:pt idx="1">
                  <c:v>62.8</c:v>
                </c:pt>
                <c:pt idx="2">
                  <c:v>62.8</c:v>
                </c:pt>
                <c:pt idx="3">
                  <c:v>62.8</c:v>
                </c:pt>
                <c:pt idx="4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1-461B-A1CF-943C63A33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61.07</c:v>
                </c:pt>
                <c:pt idx="1">
                  <c:v>61.62</c:v>
                </c:pt>
                <c:pt idx="2">
                  <c:v>61.64</c:v>
                </c:pt>
                <c:pt idx="3">
                  <c:v>61.85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1-461B-A1CF-943C63A33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9-4CF5-9339-C31EC709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86.84</c:v>
                </c:pt>
                <c:pt idx="1">
                  <c:v>83.56</c:v>
                </c:pt>
                <c:pt idx="2">
                  <c:v>82.78</c:v>
                </c:pt>
                <c:pt idx="3">
                  <c:v>79.27</c:v>
                </c:pt>
                <c:pt idx="4">
                  <c:v>75.56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9-4CF5-9339-C31EC709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113.26</c:v>
                </c:pt>
                <c:pt idx="1">
                  <c:v>139.19</c:v>
                </c:pt>
                <c:pt idx="2">
                  <c:v>139.22999999999999</c:v>
                </c:pt>
                <c:pt idx="3">
                  <c:v>130.1</c:v>
                </c:pt>
                <c:pt idx="4">
                  <c:v>137.44999999999999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7-45DE-ACE4-D4B6052DC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108.74</c:v>
                </c:pt>
                <c:pt idx="1">
                  <c:v>109.99</c:v>
                </c:pt>
                <c:pt idx="2">
                  <c:v>109.1</c:v>
                </c:pt>
                <c:pt idx="3">
                  <c:v>108.18</c:v>
                </c:pt>
                <c:pt idx="4">
                  <c:v>114.99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7-45DE-ACE4-D4B6052DC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SM86" sqref="SM86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栃木県　足利市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36000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17948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98.9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11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22608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非設置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0" t="s">
        <v>104</v>
      </c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0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0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0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0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0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0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0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0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0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0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0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0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0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0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0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113.26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139.19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139.22999999999999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130.1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137.44999999999999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2488.9299999999998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7320.68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5955.2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8072.55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11671.67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14.18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9.06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5.79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2.31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0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108.74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109.99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109.1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108.18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114.99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86.84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83.56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82.78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79.27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75.56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619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688.41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649.91999999999996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680.22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786.06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552.4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505.25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531.53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504.73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450.91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0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0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0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0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0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0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0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0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0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0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0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0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3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0" t="s">
        <v>103</v>
      </c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0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0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0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0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0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0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107.65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132.77000000000001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132.51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122.3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130.19999999999999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15.79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12.8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12.83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13.93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13.07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51.42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51.35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51.02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50.67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49.86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62.8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62.8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62.8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62.8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62.8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0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90.99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93.58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93.31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92.2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103.39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34.1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33.79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33.81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34.33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30.96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42.43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43.12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43.85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44.05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45.51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61.07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61.62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61.64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61.85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64.14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0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0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0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0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0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0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2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0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2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0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0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3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0" t="s">
        <v>105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H27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H28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H29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H30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R01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H27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H28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H29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H30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R01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H27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H28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H29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H30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R01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60.66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61.44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62.4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64.69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66.45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76.84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76.58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76.58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76.58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0.34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49.38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51.15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52.15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52.21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54.51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14.92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20.8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29.43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32.03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36.58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2.36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0.11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0.11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0.11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0.36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【77.39】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【59.23】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【47.77】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【0.34】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5SdM2CG4k33rq5mM/FVxuU3ByO6PFtyx5PEprOm9zjFnFpt/d7Qd5uYorWz8JM8zMbTu8Of0pB2MjwYlbOXt2A==" saltValue="GdCIFmM59KCVg2Wf1QjeA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49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50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51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52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53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54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55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56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57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58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59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113.26</v>
      </c>
      <c r="U6" s="52">
        <f>U7</f>
        <v>139.19</v>
      </c>
      <c r="V6" s="52">
        <f>V7</f>
        <v>139.22999999999999</v>
      </c>
      <c r="W6" s="52">
        <f>W7</f>
        <v>130.1</v>
      </c>
      <c r="X6" s="52">
        <f t="shared" si="3"/>
        <v>137.44999999999999</v>
      </c>
      <c r="Y6" s="52">
        <f t="shared" si="3"/>
        <v>108.74</v>
      </c>
      <c r="Z6" s="52">
        <f t="shared" si="3"/>
        <v>109.99</v>
      </c>
      <c r="AA6" s="52">
        <f t="shared" si="3"/>
        <v>109.1</v>
      </c>
      <c r="AB6" s="52">
        <f t="shared" si="3"/>
        <v>108.18</v>
      </c>
      <c r="AC6" s="52">
        <f t="shared" si="3"/>
        <v>114.99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86.84</v>
      </c>
      <c r="AK6" s="52">
        <f t="shared" si="3"/>
        <v>83.56</v>
      </c>
      <c r="AL6" s="52">
        <f t="shared" si="3"/>
        <v>82.78</v>
      </c>
      <c r="AM6" s="52">
        <f t="shared" si="3"/>
        <v>79.27</v>
      </c>
      <c r="AN6" s="52">
        <f t="shared" si="3"/>
        <v>75.56</v>
      </c>
      <c r="AO6" s="50" t="str">
        <f>IF(AO7="-","【-】","【"&amp;SUBSTITUTE(TEXT(AO7,"#,##0.00"),"-","△")&amp;"】")</f>
        <v>【25.49】</v>
      </c>
      <c r="AP6" s="52">
        <f t="shared" si="3"/>
        <v>2488.9299999999998</v>
      </c>
      <c r="AQ6" s="52">
        <f>AQ7</f>
        <v>7320.68</v>
      </c>
      <c r="AR6" s="52">
        <f>AR7</f>
        <v>5955.2</v>
      </c>
      <c r="AS6" s="52">
        <f>AS7</f>
        <v>8072.55</v>
      </c>
      <c r="AT6" s="52">
        <f t="shared" si="3"/>
        <v>11671.67</v>
      </c>
      <c r="AU6" s="52">
        <f t="shared" si="3"/>
        <v>619</v>
      </c>
      <c r="AV6" s="52">
        <f t="shared" si="3"/>
        <v>688.41</v>
      </c>
      <c r="AW6" s="52">
        <f t="shared" si="3"/>
        <v>649.91999999999996</v>
      </c>
      <c r="AX6" s="52">
        <f t="shared" si="3"/>
        <v>680.22</v>
      </c>
      <c r="AY6" s="52">
        <f t="shared" si="3"/>
        <v>786.06</v>
      </c>
      <c r="AZ6" s="50" t="str">
        <f>IF(AZ7="-","【-】","【"&amp;SUBSTITUTE(TEXT(AZ7,"#,##0.00"),"-","△")&amp;"】")</f>
        <v>【420.52】</v>
      </c>
      <c r="BA6" s="52">
        <f t="shared" si="3"/>
        <v>14.18</v>
      </c>
      <c r="BB6" s="52">
        <f>BB7</f>
        <v>9.06</v>
      </c>
      <c r="BC6" s="52">
        <f>BC7</f>
        <v>5.79</v>
      </c>
      <c r="BD6" s="52">
        <f>BD7</f>
        <v>2.31</v>
      </c>
      <c r="BE6" s="52">
        <f t="shared" si="3"/>
        <v>0</v>
      </c>
      <c r="BF6" s="52">
        <f t="shared" si="3"/>
        <v>552.4</v>
      </c>
      <c r="BG6" s="52">
        <f t="shared" si="3"/>
        <v>505.25</v>
      </c>
      <c r="BH6" s="52">
        <f t="shared" si="3"/>
        <v>531.53</v>
      </c>
      <c r="BI6" s="52">
        <f t="shared" si="3"/>
        <v>504.73</v>
      </c>
      <c r="BJ6" s="52">
        <f t="shared" si="3"/>
        <v>450.91</v>
      </c>
      <c r="BK6" s="50" t="str">
        <f>IF(BK7="-","【-】","【"&amp;SUBSTITUTE(TEXT(BK7,"#,##0.00"),"-","△")&amp;"】")</f>
        <v>【238.81】</v>
      </c>
      <c r="BL6" s="52">
        <f t="shared" si="3"/>
        <v>107.65</v>
      </c>
      <c r="BM6" s="52">
        <f>BM7</f>
        <v>132.77000000000001</v>
      </c>
      <c r="BN6" s="52">
        <f>BN7</f>
        <v>132.51</v>
      </c>
      <c r="BO6" s="52">
        <f>BO7</f>
        <v>122.3</v>
      </c>
      <c r="BP6" s="52">
        <f t="shared" si="3"/>
        <v>130.19999999999999</v>
      </c>
      <c r="BQ6" s="52">
        <f t="shared" si="3"/>
        <v>90.99</v>
      </c>
      <c r="BR6" s="52">
        <f t="shared" si="3"/>
        <v>93.58</v>
      </c>
      <c r="BS6" s="52">
        <f t="shared" si="3"/>
        <v>93.31</v>
      </c>
      <c r="BT6" s="52">
        <f t="shared" si="3"/>
        <v>92.2</v>
      </c>
      <c r="BU6" s="52">
        <f t="shared" si="3"/>
        <v>103.39</v>
      </c>
      <c r="BV6" s="50" t="str">
        <f>IF(BV7="-","【-】","【"&amp;SUBSTITUTE(TEXT(BV7,"#,##0.00"),"-","△")&amp;"】")</f>
        <v>【115.00】</v>
      </c>
      <c r="BW6" s="52">
        <f t="shared" si="3"/>
        <v>15.79</v>
      </c>
      <c r="BX6" s="52">
        <f>BX7</f>
        <v>12.8</v>
      </c>
      <c r="BY6" s="52">
        <f>BY7</f>
        <v>12.83</v>
      </c>
      <c r="BZ6" s="52">
        <f>BZ7</f>
        <v>13.93</v>
      </c>
      <c r="CA6" s="52">
        <f t="shared" si="3"/>
        <v>13.07</v>
      </c>
      <c r="CB6" s="52">
        <f t="shared" si="3"/>
        <v>34.1</v>
      </c>
      <c r="CC6" s="52">
        <f t="shared" si="3"/>
        <v>33.79</v>
      </c>
      <c r="CD6" s="52">
        <f t="shared" si="3"/>
        <v>33.81</v>
      </c>
      <c r="CE6" s="52">
        <f t="shared" si="3"/>
        <v>34.33</v>
      </c>
      <c r="CF6" s="52">
        <f t="shared" ref="CF6" si="4">CF7</f>
        <v>30.96</v>
      </c>
      <c r="CG6" s="50" t="str">
        <f>IF(CG7="-","【-】","【"&amp;SUBSTITUTE(TEXT(CG7,"#,##0.00"),"-","△")&amp;"】")</f>
        <v>【18.60】</v>
      </c>
      <c r="CH6" s="52">
        <f t="shared" ref="CH6:CQ6" si="5">CH7</f>
        <v>51.42</v>
      </c>
      <c r="CI6" s="52">
        <f>CI7</f>
        <v>51.35</v>
      </c>
      <c r="CJ6" s="52">
        <f>CJ7</f>
        <v>51.02</v>
      </c>
      <c r="CK6" s="52">
        <f>CK7</f>
        <v>50.67</v>
      </c>
      <c r="CL6" s="52">
        <f t="shared" si="5"/>
        <v>49.86</v>
      </c>
      <c r="CM6" s="52">
        <f t="shared" si="5"/>
        <v>42.43</v>
      </c>
      <c r="CN6" s="52">
        <f t="shared" si="5"/>
        <v>43.12</v>
      </c>
      <c r="CO6" s="52">
        <f t="shared" si="5"/>
        <v>43.85</v>
      </c>
      <c r="CP6" s="52">
        <f t="shared" si="5"/>
        <v>44.05</v>
      </c>
      <c r="CQ6" s="52">
        <f t="shared" si="5"/>
        <v>45.51</v>
      </c>
      <c r="CR6" s="50" t="str">
        <f>IF(CR7="-","【-】","【"&amp;SUBSTITUTE(TEXT(CR7,"#,##0.00"),"-","△")&amp;"】")</f>
        <v>【55.21】</v>
      </c>
      <c r="CS6" s="52">
        <f t="shared" ref="CS6:DB6" si="6">CS7</f>
        <v>62.8</v>
      </c>
      <c r="CT6" s="52">
        <f>CT7</f>
        <v>62.8</v>
      </c>
      <c r="CU6" s="52">
        <f>CU7</f>
        <v>62.8</v>
      </c>
      <c r="CV6" s="52">
        <f>CV7</f>
        <v>62.8</v>
      </c>
      <c r="CW6" s="52">
        <f t="shared" si="6"/>
        <v>62.8</v>
      </c>
      <c r="CX6" s="52">
        <f t="shared" si="6"/>
        <v>61.07</v>
      </c>
      <c r="CY6" s="52">
        <f t="shared" si="6"/>
        <v>61.62</v>
      </c>
      <c r="CZ6" s="52">
        <f t="shared" si="6"/>
        <v>61.64</v>
      </c>
      <c r="DA6" s="52">
        <f t="shared" si="6"/>
        <v>61.85</v>
      </c>
      <c r="DB6" s="52">
        <f t="shared" si="6"/>
        <v>64.14</v>
      </c>
      <c r="DC6" s="50" t="str">
        <f>IF(DC7="-","【-】","【"&amp;SUBSTITUTE(TEXT(DC7,"#,##0.00"),"-","△")&amp;"】")</f>
        <v>【77.39】</v>
      </c>
      <c r="DD6" s="52">
        <f t="shared" ref="DD6:DM6" si="7">DD7</f>
        <v>60.66</v>
      </c>
      <c r="DE6" s="52">
        <f>DE7</f>
        <v>61.44</v>
      </c>
      <c r="DF6" s="52">
        <f>DF7</f>
        <v>62.4</v>
      </c>
      <c r="DG6" s="52">
        <f>DG7</f>
        <v>64.69</v>
      </c>
      <c r="DH6" s="52">
        <f t="shared" si="7"/>
        <v>66.45</v>
      </c>
      <c r="DI6" s="52">
        <f t="shared" si="7"/>
        <v>49.38</v>
      </c>
      <c r="DJ6" s="52">
        <f t="shared" si="7"/>
        <v>51.15</v>
      </c>
      <c r="DK6" s="52">
        <f t="shared" si="7"/>
        <v>52.15</v>
      </c>
      <c r="DL6" s="52">
        <f t="shared" si="7"/>
        <v>52.21</v>
      </c>
      <c r="DM6" s="52">
        <f t="shared" si="7"/>
        <v>54.51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76.84</v>
      </c>
      <c r="DQ6" s="52">
        <f>DQ7</f>
        <v>76.58</v>
      </c>
      <c r="DR6" s="52">
        <f>DR7</f>
        <v>76.58</v>
      </c>
      <c r="DS6" s="52">
        <f t="shared" si="8"/>
        <v>76.58</v>
      </c>
      <c r="DT6" s="52">
        <f t="shared" si="8"/>
        <v>14.92</v>
      </c>
      <c r="DU6" s="52">
        <f t="shared" si="8"/>
        <v>20.8</v>
      </c>
      <c r="DV6" s="52">
        <f t="shared" si="8"/>
        <v>29.43</v>
      </c>
      <c r="DW6" s="52">
        <f t="shared" si="8"/>
        <v>32.03</v>
      </c>
      <c r="DX6" s="52">
        <f t="shared" si="8"/>
        <v>36.58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0.34</v>
      </c>
      <c r="EC6" s="52">
        <f>EC7</f>
        <v>0</v>
      </c>
      <c r="ED6" s="52">
        <f t="shared" si="9"/>
        <v>0</v>
      </c>
      <c r="EE6" s="52">
        <f t="shared" si="9"/>
        <v>2.36</v>
      </c>
      <c r="EF6" s="52">
        <f t="shared" si="9"/>
        <v>0.11</v>
      </c>
      <c r="EG6" s="52">
        <f t="shared" si="9"/>
        <v>0.11</v>
      </c>
      <c r="EH6" s="52">
        <f t="shared" si="9"/>
        <v>0.11</v>
      </c>
      <c r="EI6" s="52">
        <f t="shared" si="9"/>
        <v>0.36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36000</v>
      </c>
      <c r="L7" s="54" t="s">
        <v>95</v>
      </c>
      <c r="M7" s="55">
        <v>1</v>
      </c>
      <c r="N7" s="55">
        <v>17948</v>
      </c>
      <c r="O7" s="56" t="s">
        <v>96</v>
      </c>
      <c r="P7" s="56">
        <v>98.9</v>
      </c>
      <c r="Q7" s="55">
        <v>11</v>
      </c>
      <c r="R7" s="55">
        <v>22608</v>
      </c>
      <c r="S7" s="54" t="s">
        <v>97</v>
      </c>
      <c r="T7" s="57">
        <v>113.26</v>
      </c>
      <c r="U7" s="57">
        <v>139.19</v>
      </c>
      <c r="V7" s="57">
        <v>139.22999999999999</v>
      </c>
      <c r="W7" s="57">
        <v>130.1</v>
      </c>
      <c r="X7" s="57">
        <v>137.44999999999999</v>
      </c>
      <c r="Y7" s="57">
        <v>108.74</v>
      </c>
      <c r="Z7" s="57">
        <v>109.99</v>
      </c>
      <c r="AA7" s="57">
        <v>109.1</v>
      </c>
      <c r="AB7" s="57">
        <v>108.18</v>
      </c>
      <c r="AC7" s="58">
        <v>114.99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86.84</v>
      </c>
      <c r="AK7" s="57">
        <v>83.56</v>
      </c>
      <c r="AL7" s="57">
        <v>82.78</v>
      </c>
      <c r="AM7" s="57">
        <v>79.27</v>
      </c>
      <c r="AN7" s="57">
        <v>75.56</v>
      </c>
      <c r="AO7" s="57">
        <v>25.49</v>
      </c>
      <c r="AP7" s="57">
        <v>2488.9299999999998</v>
      </c>
      <c r="AQ7" s="57">
        <v>7320.68</v>
      </c>
      <c r="AR7" s="57">
        <v>5955.2</v>
      </c>
      <c r="AS7" s="57">
        <v>8072.55</v>
      </c>
      <c r="AT7" s="57">
        <v>11671.67</v>
      </c>
      <c r="AU7" s="57">
        <v>619</v>
      </c>
      <c r="AV7" s="57">
        <v>688.41</v>
      </c>
      <c r="AW7" s="57">
        <v>649.91999999999996</v>
      </c>
      <c r="AX7" s="57">
        <v>680.22</v>
      </c>
      <c r="AY7" s="57">
        <v>786.06</v>
      </c>
      <c r="AZ7" s="57">
        <v>420.52</v>
      </c>
      <c r="BA7" s="57">
        <v>14.18</v>
      </c>
      <c r="BB7" s="57">
        <v>9.06</v>
      </c>
      <c r="BC7" s="57">
        <v>5.79</v>
      </c>
      <c r="BD7" s="57">
        <v>2.31</v>
      </c>
      <c r="BE7" s="57">
        <v>0</v>
      </c>
      <c r="BF7" s="57">
        <v>552.4</v>
      </c>
      <c r="BG7" s="57">
        <v>505.25</v>
      </c>
      <c r="BH7" s="57">
        <v>531.53</v>
      </c>
      <c r="BI7" s="57">
        <v>504.73</v>
      </c>
      <c r="BJ7" s="57">
        <v>450.91</v>
      </c>
      <c r="BK7" s="57">
        <v>238.81</v>
      </c>
      <c r="BL7" s="57">
        <v>107.65</v>
      </c>
      <c r="BM7" s="57">
        <v>132.77000000000001</v>
      </c>
      <c r="BN7" s="57">
        <v>132.51</v>
      </c>
      <c r="BO7" s="57">
        <v>122.3</v>
      </c>
      <c r="BP7" s="57">
        <v>130.19999999999999</v>
      </c>
      <c r="BQ7" s="57">
        <v>90.99</v>
      </c>
      <c r="BR7" s="57">
        <v>93.58</v>
      </c>
      <c r="BS7" s="57">
        <v>93.31</v>
      </c>
      <c r="BT7" s="57">
        <v>92.2</v>
      </c>
      <c r="BU7" s="57">
        <v>103.39</v>
      </c>
      <c r="BV7" s="57">
        <v>115</v>
      </c>
      <c r="BW7" s="57">
        <v>15.79</v>
      </c>
      <c r="BX7" s="57">
        <v>12.8</v>
      </c>
      <c r="BY7" s="57">
        <v>12.83</v>
      </c>
      <c r="BZ7" s="57">
        <v>13.93</v>
      </c>
      <c r="CA7" s="57">
        <v>13.07</v>
      </c>
      <c r="CB7" s="57">
        <v>34.1</v>
      </c>
      <c r="CC7" s="57">
        <v>33.79</v>
      </c>
      <c r="CD7" s="57">
        <v>33.81</v>
      </c>
      <c r="CE7" s="57">
        <v>34.33</v>
      </c>
      <c r="CF7" s="57">
        <v>30.96</v>
      </c>
      <c r="CG7" s="57">
        <v>18.600000000000001</v>
      </c>
      <c r="CH7" s="57">
        <v>51.42</v>
      </c>
      <c r="CI7" s="57">
        <v>51.35</v>
      </c>
      <c r="CJ7" s="57">
        <v>51.02</v>
      </c>
      <c r="CK7" s="57">
        <v>50.67</v>
      </c>
      <c r="CL7" s="57">
        <v>49.86</v>
      </c>
      <c r="CM7" s="57">
        <v>42.43</v>
      </c>
      <c r="CN7" s="57">
        <v>43.12</v>
      </c>
      <c r="CO7" s="57">
        <v>43.85</v>
      </c>
      <c r="CP7" s="57">
        <v>44.05</v>
      </c>
      <c r="CQ7" s="57">
        <v>45.51</v>
      </c>
      <c r="CR7" s="57">
        <v>55.21</v>
      </c>
      <c r="CS7" s="57">
        <v>62.8</v>
      </c>
      <c r="CT7" s="57">
        <v>62.8</v>
      </c>
      <c r="CU7" s="57">
        <v>62.8</v>
      </c>
      <c r="CV7" s="57">
        <v>62.8</v>
      </c>
      <c r="CW7" s="57">
        <v>62.8</v>
      </c>
      <c r="CX7" s="57">
        <v>61.07</v>
      </c>
      <c r="CY7" s="57">
        <v>61.62</v>
      </c>
      <c r="CZ7" s="57">
        <v>61.64</v>
      </c>
      <c r="DA7" s="57">
        <v>61.85</v>
      </c>
      <c r="DB7" s="57">
        <v>64.14</v>
      </c>
      <c r="DC7" s="57">
        <v>77.39</v>
      </c>
      <c r="DD7" s="57">
        <v>60.66</v>
      </c>
      <c r="DE7" s="57">
        <v>61.44</v>
      </c>
      <c r="DF7" s="57">
        <v>62.4</v>
      </c>
      <c r="DG7" s="57">
        <v>64.69</v>
      </c>
      <c r="DH7" s="57">
        <v>66.45</v>
      </c>
      <c r="DI7" s="57">
        <v>49.38</v>
      </c>
      <c r="DJ7" s="57">
        <v>51.15</v>
      </c>
      <c r="DK7" s="57">
        <v>52.15</v>
      </c>
      <c r="DL7" s="57">
        <v>52.21</v>
      </c>
      <c r="DM7" s="57">
        <v>54.51</v>
      </c>
      <c r="DN7" s="57">
        <v>59.23</v>
      </c>
      <c r="DO7" s="57">
        <v>0</v>
      </c>
      <c r="DP7" s="57">
        <v>76.84</v>
      </c>
      <c r="DQ7" s="57">
        <v>76.58</v>
      </c>
      <c r="DR7" s="57">
        <v>76.58</v>
      </c>
      <c r="DS7" s="57">
        <v>76.58</v>
      </c>
      <c r="DT7" s="57">
        <v>14.92</v>
      </c>
      <c r="DU7" s="57">
        <v>20.8</v>
      </c>
      <c r="DV7" s="57">
        <v>29.43</v>
      </c>
      <c r="DW7" s="57">
        <v>32.03</v>
      </c>
      <c r="DX7" s="57">
        <v>36.58</v>
      </c>
      <c r="DY7" s="57">
        <v>47.77</v>
      </c>
      <c r="DZ7" s="57">
        <v>0</v>
      </c>
      <c r="EA7" s="57">
        <v>0</v>
      </c>
      <c r="EB7" s="57">
        <v>0.34</v>
      </c>
      <c r="EC7" s="57">
        <v>0</v>
      </c>
      <c r="ED7" s="57">
        <v>0</v>
      </c>
      <c r="EE7" s="57">
        <v>2.36</v>
      </c>
      <c r="EF7" s="57">
        <v>0.11</v>
      </c>
      <c r="EG7" s="57">
        <v>0.11</v>
      </c>
      <c r="EH7" s="57">
        <v>0.11</v>
      </c>
      <c r="EI7" s="57">
        <v>0.36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113.26</v>
      </c>
      <c r="V11" s="65">
        <f>IF(U6="-",NA(),U6)</f>
        <v>139.19</v>
      </c>
      <c r="W11" s="65">
        <f>IF(V6="-",NA(),V6)</f>
        <v>139.22999999999999</v>
      </c>
      <c r="X11" s="65">
        <f>IF(W6="-",NA(),W6)</f>
        <v>130.1</v>
      </c>
      <c r="Y11" s="65">
        <f>IF(X6="-",NA(),X6)</f>
        <v>137.44999999999999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2488.9299999999998</v>
      </c>
      <c r="AR11" s="65">
        <f>IF(AQ6="-",NA(),AQ6)</f>
        <v>7320.68</v>
      </c>
      <c r="AS11" s="65">
        <f>IF(AR6="-",NA(),AR6)</f>
        <v>5955.2</v>
      </c>
      <c r="AT11" s="65">
        <f>IF(AS6="-",NA(),AS6)</f>
        <v>8072.55</v>
      </c>
      <c r="AU11" s="65">
        <f>IF(AT6="-",NA(),AT6)</f>
        <v>11671.67</v>
      </c>
      <c r="BA11" s="64" t="s">
        <v>23</v>
      </c>
      <c r="BB11" s="65">
        <f>IF(BA6="-",NA(),BA6)</f>
        <v>14.18</v>
      </c>
      <c r="BC11" s="65">
        <f>IF(BB6="-",NA(),BB6)</f>
        <v>9.06</v>
      </c>
      <c r="BD11" s="65">
        <f>IF(BC6="-",NA(),BC6)</f>
        <v>5.79</v>
      </c>
      <c r="BE11" s="65">
        <f>IF(BD6="-",NA(),BD6)</f>
        <v>2.31</v>
      </c>
      <c r="BF11" s="65">
        <f>IF(BE6="-",NA(),BE6)</f>
        <v>0</v>
      </c>
      <c r="BL11" s="64" t="s">
        <v>23</v>
      </c>
      <c r="BM11" s="65">
        <f>IF(BL6="-",NA(),BL6)</f>
        <v>107.65</v>
      </c>
      <c r="BN11" s="65">
        <f>IF(BM6="-",NA(),BM6)</f>
        <v>132.77000000000001</v>
      </c>
      <c r="BO11" s="65">
        <f>IF(BN6="-",NA(),BN6)</f>
        <v>132.51</v>
      </c>
      <c r="BP11" s="65">
        <f>IF(BO6="-",NA(),BO6)</f>
        <v>122.3</v>
      </c>
      <c r="BQ11" s="65">
        <f>IF(BP6="-",NA(),BP6)</f>
        <v>130.19999999999999</v>
      </c>
      <c r="BW11" s="64" t="s">
        <v>23</v>
      </c>
      <c r="BX11" s="65">
        <f>IF(BW6="-",NA(),BW6)</f>
        <v>15.79</v>
      </c>
      <c r="BY11" s="65">
        <f>IF(BX6="-",NA(),BX6)</f>
        <v>12.8</v>
      </c>
      <c r="BZ11" s="65">
        <f>IF(BY6="-",NA(),BY6)</f>
        <v>12.83</v>
      </c>
      <c r="CA11" s="65">
        <f>IF(BZ6="-",NA(),BZ6)</f>
        <v>13.93</v>
      </c>
      <c r="CB11" s="65">
        <f>IF(CA6="-",NA(),CA6)</f>
        <v>13.07</v>
      </c>
      <c r="CH11" s="64" t="s">
        <v>23</v>
      </c>
      <c r="CI11" s="65">
        <f>IF(CH6="-",NA(),CH6)</f>
        <v>51.42</v>
      </c>
      <c r="CJ11" s="65">
        <f>IF(CI6="-",NA(),CI6)</f>
        <v>51.35</v>
      </c>
      <c r="CK11" s="65">
        <f>IF(CJ6="-",NA(),CJ6)</f>
        <v>51.02</v>
      </c>
      <c r="CL11" s="65">
        <f>IF(CK6="-",NA(),CK6)</f>
        <v>50.67</v>
      </c>
      <c r="CM11" s="65">
        <f>IF(CL6="-",NA(),CL6)</f>
        <v>49.86</v>
      </c>
      <c r="CS11" s="64" t="s">
        <v>23</v>
      </c>
      <c r="CT11" s="65">
        <f>IF(CS6="-",NA(),CS6)</f>
        <v>62.8</v>
      </c>
      <c r="CU11" s="65">
        <f>IF(CT6="-",NA(),CT6)</f>
        <v>62.8</v>
      </c>
      <c r="CV11" s="65">
        <f>IF(CU6="-",NA(),CU6)</f>
        <v>62.8</v>
      </c>
      <c r="CW11" s="65">
        <f>IF(CV6="-",NA(),CV6)</f>
        <v>62.8</v>
      </c>
      <c r="CX11" s="65">
        <f>IF(CW6="-",NA(),CW6)</f>
        <v>62.8</v>
      </c>
      <c r="DD11" s="64" t="s">
        <v>23</v>
      </c>
      <c r="DE11" s="65">
        <f>IF(DD6="-",NA(),DD6)</f>
        <v>60.66</v>
      </c>
      <c r="DF11" s="65">
        <f>IF(DE6="-",NA(),DE6)</f>
        <v>61.44</v>
      </c>
      <c r="DG11" s="65">
        <f>IF(DF6="-",NA(),DF6)</f>
        <v>62.4</v>
      </c>
      <c r="DH11" s="65">
        <f>IF(DG6="-",NA(),DG6)</f>
        <v>64.69</v>
      </c>
      <c r="DI11" s="65">
        <f>IF(DH6="-",NA(),DH6)</f>
        <v>66.45</v>
      </c>
      <c r="DO11" s="64" t="s">
        <v>23</v>
      </c>
      <c r="DP11" s="65">
        <f>IF(DO6="-",NA(),DO6)</f>
        <v>0</v>
      </c>
      <c r="DQ11" s="65">
        <f>IF(DP6="-",NA(),DP6)</f>
        <v>76.84</v>
      </c>
      <c r="DR11" s="65">
        <f>IF(DQ6="-",NA(),DQ6)</f>
        <v>76.58</v>
      </c>
      <c r="DS11" s="65">
        <f>IF(DR6="-",NA(),DR6)</f>
        <v>76.58</v>
      </c>
      <c r="DT11" s="65">
        <f>IF(DS6="-",NA(),DS6)</f>
        <v>76.58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0.34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108.74</v>
      </c>
      <c r="V12" s="65">
        <f>IF(Z6="-",NA(),Z6)</f>
        <v>109.99</v>
      </c>
      <c r="W12" s="65">
        <f>IF(AA6="-",NA(),AA6)</f>
        <v>109.1</v>
      </c>
      <c r="X12" s="65">
        <f>IF(AB6="-",NA(),AB6)</f>
        <v>108.18</v>
      </c>
      <c r="Y12" s="65">
        <f>IF(AC6="-",NA(),AC6)</f>
        <v>114.99</v>
      </c>
      <c r="AE12" s="64" t="s">
        <v>24</v>
      </c>
      <c r="AF12" s="65">
        <f>IF(AJ6="-",NA(),AJ6)</f>
        <v>86.84</v>
      </c>
      <c r="AG12" s="65">
        <f t="shared" ref="AG12:AJ12" si="10">IF(AK6="-",NA(),AK6)</f>
        <v>83.56</v>
      </c>
      <c r="AH12" s="65">
        <f t="shared" si="10"/>
        <v>82.78</v>
      </c>
      <c r="AI12" s="65">
        <f t="shared" si="10"/>
        <v>79.27</v>
      </c>
      <c r="AJ12" s="65">
        <f t="shared" si="10"/>
        <v>75.56</v>
      </c>
      <c r="AP12" s="64" t="s">
        <v>24</v>
      </c>
      <c r="AQ12" s="65">
        <f>IF(AU6="-",NA(),AU6)</f>
        <v>619</v>
      </c>
      <c r="AR12" s="65">
        <f t="shared" ref="AR12:AU12" si="11">IF(AV6="-",NA(),AV6)</f>
        <v>688.41</v>
      </c>
      <c r="AS12" s="65">
        <f t="shared" si="11"/>
        <v>649.91999999999996</v>
      </c>
      <c r="AT12" s="65">
        <f t="shared" si="11"/>
        <v>680.22</v>
      </c>
      <c r="AU12" s="65">
        <f t="shared" si="11"/>
        <v>786.06</v>
      </c>
      <c r="BA12" s="64" t="s">
        <v>24</v>
      </c>
      <c r="BB12" s="65">
        <f>IF(BF6="-",NA(),BF6)</f>
        <v>552.4</v>
      </c>
      <c r="BC12" s="65">
        <f t="shared" ref="BC12:BF12" si="12">IF(BG6="-",NA(),BG6)</f>
        <v>505.25</v>
      </c>
      <c r="BD12" s="65">
        <f t="shared" si="12"/>
        <v>531.53</v>
      </c>
      <c r="BE12" s="65">
        <f t="shared" si="12"/>
        <v>504.73</v>
      </c>
      <c r="BF12" s="65">
        <f t="shared" si="12"/>
        <v>450.91</v>
      </c>
      <c r="BL12" s="64" t="s">
        <v>24</v>
      </c>
      <c r="BM12" s="65">
        <f>IF(BQ6="-",NA(),BQ6)</f>
        <v>90.99</v>
      </c>
      <c r="BN12" s="65">
        <f t="shared" ref="BN12:BQ12" si="13">IF(BR6="-",NA(),BR6)</f>
        <v>93.58</v>
      </c>
      <c r="BO12" s="65">
        <f t="shared" si="13"/>
        <v>93.31</v>
      </c>
      <c r="BP12" s="65">
        <f t="shared" si="13"/>
        <v>92.2</v>
      </c>
      <c r="BQ12" s="65">
        <f t="shared" si="13"/>
        <v>103.39</v>
      </c>
      <c r="BW12" s="64" t="s">
        <v>24</v>
      </c>
      <c r="BX12" s="65">
        <f>IF(CB6="-",NA(),CB6)</f>
        <v>34.1</v>
      </c>
      <c r="BY12" s="65">
        <f t="shared" ref="BY12:CB12" si="14">IF(CC6="-",NA(),CC6)</f>
        <v>33.79</v>
      </c>
      <c r="BZ12" s="65">
        <f t="shared" si="14"/>
        <v>33.81</v>
      </c>
      <c r="CA12" s="65">
        <f t="shared" si="14"/>
        <v>34.33</v>
      </c>
      <c r="CB12" s="65">
        <f t="shared" si="14"/>
        <v>30.96</v>
      </c>
      <c r="CH12" s="64" t="s">
        <v>24</v>
      </c>
      <c r="CI12" s="65">
        <f>IF(CM6="-",NA(),CM6)</f>
        <v>42.43</v>
      </c>
      <c r="CJ12" s="65">
        <f t="shared" ref="CJ12:CM12" si="15">IF(CN6="-",NA(),CN6)</f>
        <v>43.12</v>
      </c>
      <c r="CK12" s="65">
        <f t="shared" si="15"/>
        <v>43.85</v>
      </c>
      <c r="CL12" s="65">
        <f t="shared" si="15"/>
        <v>44.05</v>
      </c>
      <c r="CM12" s="65">
        <f t="shared" si="15"/>
        <v>45.51</v>
      </c>
      <c r="CS12" s="64" t="s">
        <v>24</v>
      </c>
      <c r="CT12" s="65">
        <f>IF(CX6="-",NA(),CX6)</f>
        <v>61.07</v>
      </c>
      <c r="CU12" s="65">
        <f t="shared" ref="CU12:CX12" si="16">IF(CY6="-",NA(),CY6)</f>
        <v>61.62</v>
      </c>
      <c r="CV12" s="65">
        <f t="shared" si="16"/>
        <v>61.64</v>
      </c>
      <c r="CW12" s="65">
        <f t="shared" si="16"/>
        <v>61.85</v>
      </c>
      <c r="CX12" s="65">
        <f t="shared" si="16"/>
        <v>64.14</v>
      </c>
      <c r="DD12" s="64" t="s">
        <v>24</v>
      </c>
      <c r="DE12" s="65">
        <f>IF(DI6="-",NA(),DI6)</f>
        <v>49.38</v>
      </c>
      <c r="DF12" s="65">
        <f t="shared" ref="DF12:DI12" si="17">IF(DJ6="-",NA(),DJ6)</f>
        <v>51.15</v>
      </c>
      <c r="DG12" s="65">
        <f t="shared" si="17"/>
        <v>52.15</v>
      </c>
      <c r="DH12" s="65">
        <f t="shared" si="17"/>
        <v>52.21</v>
      </c>
      <c r="DI12" s="65">
        <f t="shared" si="17"/>
        <v>54.51</v>
      </c>
      <c r="DO12" s="64" t="s">
        <v>24</v>
      </c>
      <c r="DP12" s="65">
        <f>IF(DT6="-",NA(),DT6)</f>
        <v>14.92</v>
      </c>
      <c r="DQ12" s="65">
        <f t="shared" ref="DQ12:DT12" si="18">IF(DU6="-",NA(),DU6)</f>
        <v>20.8</v>
      </c>
      <c r="DR12" s="65">
        <f t="shared" si="18"/>
        <v>29.43</v>
      </c>
      <c r="DS12" s="65">
        <f t="shared" si="18"/>
        <v>32.03</v>
      </c>
      <c r="DT12" s="65">
        <f t="shared" si="18"/>
        <v>36.58</v>
      </c>
      <c r="DZ12" s="64" t="s">
        <v>24</v>
      </c>
      <c r="EA12" s="65">
        <f>IF(EE6="-",NA(),EE6)</f>
        <v>2.36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0.11</v>
      </c>
      <c r="EE12" s="65">
        <f t="shared" si="19"/>
        <v>0.36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狐塚　賢太</cp:lastModifiedBy>
  <cp:lastPrinted>2021-02-03T03:04:33Z</cp:lastPrinted>
  <dcterms:created xsi:type="dcterms:W3CDTF">2020-12-04T03:41:47Z</dcterms:created>
  <dcterms:modified xsi:type="dcterms:W3CDTF">2021-02-20T02:01:09Z</dcterms:modified>
  <cp:category/>
</cp:coreProperties>
</file>