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4下水（公共）\"/>
    </mc:Choice>
  </mc:AlternateContent>
  <workbookProtection workbookAlgorithmName="SHA-512" workbookHashValue="EUycz5x3jdCGIhYW6QLHPW7AkP8S2pZQT4v7/1fUm1uNcbDtgibGUHlevP9NfjjNKg8mFsEPhJO9vnLhVwjwRQ==" workbookSaltValue="aE9KY8Y7FUCh0cIpVOyfH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<sst xmlns="http://schemas.openxmlformats.org/spreadsheetml/2006/main" count="319" uniqueCount="116">
  <si>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</si>
  <si>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</si>
  <si>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</si>
  <si>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</si>
  <si>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</si>
  <si>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</si>
  <si>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</si>
  <si>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</si>
  <si>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</si>
  <si>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</si>
  <si>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</si>
  <si>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</si>
  <si>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</si>
  <si>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</si>
  <si>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</si>
  <si>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</si>
  <si>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</si>
  <si>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</si>
  <si>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</si>
  <si>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</si>
  <si>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</si>
  <si>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</si>
  <si>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</si>
  <si>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</si>
  <si>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</si>
  <si>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</si>
  <si>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</si>
  <si>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</si>
  <si>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</si>
  <si>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</si>
  <si>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</si>
  <si>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</si>
  <si>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</si>
  <si>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</si>
  <si>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</si>
  <si>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</si>
  <si>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</si>
  <si>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</si>
  <si>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</si>
  <si>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</si>
  <si>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</si>
  <si>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</si>
  <si>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</si>
  <si>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</si>
  <si>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</si>
  <si>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</si>
  <si>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</si>
  <si>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</si>
  <si>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</si>
  <si>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</si>
  <si>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</si>
  <si>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</si>
  <si>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</si>
  <si>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</si>
  <si>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</si>
  <si>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</si>
  <si>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</si>
  <si>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</si>
  <si>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</si>
  <si>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</si>
  <si>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</si>
  <si>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</si>
  <si>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</si>
  <si>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</si>
  <si>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</si>
  <si>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</si>
  <si>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</si>
  <si>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</si>
  <si>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</si>
  <si>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</si>
  <si>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</si>
  <si>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</si>
  <si>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</si>
  <si>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</si>
  <si>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</si>
  <si>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</si>
  <si>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</si>
  <si>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</si>
  <si>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</si>
  <si>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</si>
  <si>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</si>
  <si>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</si>
  <si>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</si>
  <si>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</si>
  <si>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</si>
  <si>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</si>
  <si>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</si>
  <si>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</si>
  <si>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</si>
  <si>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</si>
  <si>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</si>
  <si>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</si>
  <si>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</si>
  <si>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</si>
  <si>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</si>
  <si>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足利市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</si>
  <si>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</si>
  <si>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</si>
  <si>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</si>
  <si>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</si>
  <si>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</si>
  <si>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</si>
  <si>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</si>
  <si>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</si>
  <si>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</si>
  <si>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</si>
  <si>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</si>
  <si>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</si>
  <si>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</si>
  <si>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</si>
  <si>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</si>
  <si>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</si>
  <si>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</si>
  <si>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現状では、経営の健全性は確保されていますが、類似団体と比較し有収率の低下が見られます。今後は人口減少等により収益の減少が見込まれることから、水洗化率の向上など使用料収入の確保に努めていく必要があります。
　また、今後は施設や設備の老朽化が進むことから、施設の耐震化や長寿命化を進めるとともに、改築・更新を計画的に実施する必要があります。
　令和３年度に策定予定の「経営戦略」をもとに、投資と財源の均衡を図りながら今後の経営に取り組んでいく必要があります。
</t>
    <phoneticPr fontId="4"/>
  </si>
  <si>
    <t>　令和２年度より地方公営企業法を適用したため、前年度以前のデータはありません。
　保有資産全体では、有形固定資産減価償却率と管渠老朽化率が類似団体平均値を下回り、管渠改善率は類似団体と比較すると、上回っているため適切な水準であると考えられます。施設の改修・修繕・更新や維持管理に要する経費を平準化させるストックマネジメント計画をもとに今後は効率的な改築・更新に取り組んでいきます。</t>
    <rPh sb="1" eb="3">
      <t>レイワ</t>
    </rPh>
    <rPh sb="4" eb="6">
      <t>ネンド</t>
    </rPh>
    <rPh sb="8" eb="10">
      <t>チホウ</t>
    </rPh>
    <rPh sb="10" eb="12">
      <t>コウエイ</t>
    </rPh>
    <rPh sb="12" eb="14">
      <t>キギョウ</t>
    </rPh>
    <rPh sb="14" eb="15">
      <t>ホウ</t>
    </rPh>
    <rPh sb="16" eb="18">
      <t>テキヨウ</t>
    </rPh>
    <rPh sb="23" eb="26">
      <t>ゼンネンド</t>
    </rPh>
    <rPh sb="26" eb="28">
      <t>イゼン</t>
    </rPh>
    <phoneticPr fontId="4"/>
  </si>
  <si>
    <t>　【健全性】
　令和２年度より地方公営企業法を適用したため、前年度以前のデータはありません。
　経常収支比率が100%超えており、類似団体平均値と同程度であることから、健全性を確保しているといえます。経費回収率は、100％を下回っているものの、類似団体平均と同規模であり、適切であると考えられます。
　累積欠損比率も健全性を示す0%を維持していますが、人口減少による下水道使用料等の減少が見込まれるため、現状の収益を確保できるように努めていく必要があります。水洗化率は、類似団体、全国平均を下回っているものの、近年上昇傾向が見られ、下水道未接続世帯に対する接続促進活動などの成果によるものと考えられます。
　また、企業債残高事業規模比率について、類似団体平均値と比較すると上回っていますが、数年後には企業債残高が減少傾向となるため、比率は下がっていく見込です。
　【効率性】
　施設利用率は類似団体平均値を上回っているため、現状に沿った適正な施設規模であるといえます。
　一方、有収率は類似団体平均値を大きく下回っていることから、不明水対策などを進めていくとともに、今後の有収率の向上が課題となっています。</t>
    <rPh sb="8" eb="10">
      <t>レイワ</t>
    </rPh>
    <rPh sb="11" eb="13">
      <t>ネンド</t>
    </rPh>
    <rPh sb="15" eb="17">
      <t>チホウ</t>
    </rPh>
    <rPh sb="17" eb="19">
      <t>コウエイ</t>
    </rPh>
    <rPh sb="19" eb="21">
      <t>キギョウ</t>
    </rPh>
    <rPh sb="21" eb="22">
      <t>ホウ</t>
    </rPh>
    <rPh sb="23" eb="25">
      <t>テキヨウ</t>
    </rPh>
    <rPh sb="30" eb="33">
      <t>ゼンネンド</t>
    </rPh>
    <rPh sb="33" eb="35">
      <t>イゼン</t>
    </rPh>
    <rPh sb="312" eb="314">
      <t>ジギョウ</t>
    </rPh>
    <rPh sb="314" eb="316">
      <t>キボ</t>
    </rPh>
    <rPh sb="316" eb="318">
      <t>ヒリツ</t>
    </rPh>
    <rPh sb="323" eb="325">
      <t>ルイジ</t>
    </rPh>
    <rPh sb="325" eb="327">
      <t>ダンタイ</t>
    </rPh>
    <rPh sb="327" eb="330">
      <t>ヘイキンチ</t>
    </rPh>
    <rPh sb="331" eb="333">
      <t>ヒカク</t>
    </rPh>
    <rPh sb="336" eb="338">
      <t>ウワマワ</t>
    </rPh>
    <rPh sb="345" eb="348">
      <t>スウネンゴ</t>
    </rPh>
    <rPh sb="350" eb="352">
      <t>キギョウ</t>
    </rPh>
    <rPh sb="352" eb="353">
      <t>サイ</t>
    </rPh>
    <rPh sb="353" eb="355">
      <t>ザンダカ</t>
    </rPh>
    <rPh sb="356" eb="358">
      <t>ゲンショウ</t>
    </rPh>
    <rPh sb="358" eb="360">
      <t>ケイコウ</t>
    </rPh>
    <rPh sb="366" eb="368">
      <t>ヒリツ</t>
    </rPh>
    <rPh sb="369" eb="370">
      <t>サ</t>
    </rPh>
    <rPh sb="375" eb="377">
      <t>ミコミ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</si>
</sst>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0.36</c:v>
                </c:pt>
              </c:numCache>
            </c:numRef>
          </c:val>
          <c:extLst>
            <c:ext xmlns:c16="http://schemas.microsoft.com/office/drawing/2014/chart" uri="{C3380CC4-5D6E-409C-BE32-E72D297353CC}">
              <c16:uniqueId val="{00000000-78A2-4BB5-BA56-FDA4981DE61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0.33</c:v>
                </c:pt>
              </c:numCache>
            </c:numRef>
          </c:val>
          <c:smooth val="0"/>
          <c:extLst>
            <c:ext xmlns:c16="http://schemas.microsoft.com/office/drawing/2014/chart" uri="{C3380CC4-5D6E-409C-BE32-E72D297353CC}">
              <c16:uniqueId val="{00000001-78A2-4BB5-BA56-FDA4981DE61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86.99</c:v>
                </c:pt>
              </c:numCache>
            </c:numRef>
          </c:val>
          <c:extLst>
            <c:ext xmlns:c16="http://schemas.microsoft.com/office/drawing/2014/chart" uri="{C3380CC4-5D6E-409C-BE32-E72D297353CC}">
              <c16:uniqueId val="{00000000-47B8-489C-9B2F-4663BF8F5F5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67</c:v>
                </c:pt>
              </c:numCache>
            </c:numRef>
          </c:val>
          <c:smooth val="0"/>
          <c:extLst>
            <c:ext xmlns:c16="http://schemas.microsoft.com/office/drawing/2014/chart" uri="{C3380CC4-5D6E-409C-BE32-E72D297353CC}">
              <c16:uniqueId val="{00000001-47B8-489C-9B2F-4663BF8F5F5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80.28</c:v>
                </c:pt>
              </c:numCache>
            </c:numRef>
          </c:val>
          <c:extLst>
            <c:ext xmlns:c16="http://schemas.microsoft.com/office/drawing/2014/chart" uri="{C3380CC4-5D6E-409C-BE32-E72D297353CC}">
              <c16:uniqueId val="{00000000-6FC2-4036-96B3-39C4AD0A047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94.41</c:v>
                </c:pt>
              </c:numCache>
            </c:numRef>
          </c:val>
          <c:smooth val="0"/>
          <c:extLst>
            <c:ext xmlns:c16="http://schemas.microsoft.com/office/drawing/2014/chart" uri="{C3380CC4-5D6E-409C-BE32-E72D297353CC}">
              <c16:uniqueId val="{00000001-6FC2-4036-96B3-39C4AD0A047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110.78</c:v>
                </c:pt>
              </c:numCache>
            </c:numRef>
          </c:val>
          <c:extLst>
            <c:ext xmlns:c16="http://schemas.microsoft.com/office/drawing/2014/chart" uri="{C3380CC4-5D6E-409C-BE32-E72D297353CC}">
              <c16:uniqueId val="{00000000-FE4C-4477-B089-4488DE3A1A8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109.58</c:v>
                </c:pt>
              </c:numCache>
            </c:numRef>
          </c:val>
          <c:smooth val="0"/>
          <c:extLst>
            <c:ext xmlns:c16="http://schemas.microsoft.com/office/drawing/2014/chart" uri="{C3380CC4-5D6E-409C-BE32-E72D297353CC}">
              <c16:uniqueId val="{00000001-FE4C-4477-B089-4488DE3A1A8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3.58</c:v>
                </c:pt>
              </c:numCache>
            </c:numRef>
          </c:val>
          <c:extLst>
            <c:ext xmlns:c16="http://schemas.microsoft.com/office/drawing/2014/chart" uri="{C3380CC4-5D6E-409C-BE32-E72D297353CC}">
              <c16:uniqueId val="{00000000-9260-486F-AE90-05CB852C8E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34.15</c:v>
                </c:pt>
              </c:numCache>
            </c:numRef>
          </c:val>
          <c:smooth val="0"/>
          <c:extLst>
            <c:ext xmlns:c16="http://schemas.microsoft.com/office/drawing/2014/chart" uri="{C3380CC4-5D6E-409C-BE32-E72D297353CC}">
              <c16:uniqueId val="{00000001-9260-486F-AE90-05CB852C8E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3.5</c:v>
                </c:pt>
              </c:numCache>
            </c:numRef>
          </c:val>
          <c:extLst>
            <c:ext xmlns:c16="http://schemas.microsoft.com/office/drawing/2014/chart" uri="{C3380CC4-5D6E-409C-BE32-E72D297353CC}">
              <c16:uniqueId val="{00000000-A463-4CC4-A2D0-E7298F1C65E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5.18</c:v>
                </c:pt>
              </c:numCache>
            </c:numRef>
          </c:val>
          <c:smooth val="0"/>
          <c:extLst>
            <c:ext xmlns:c16="http://schemas.microsoft.com/office/drawing/2014/chart" uri="{C3380CC4-5D6E-409C-BE32-E72D297353CC}">
              <c16:uniqueId val="{00000001-A463-4CC4-A2D0-E7298F1C65E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B42-4509-A8B2-9DB122E8DD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5.97</c:v>
                </c:pt>
              </c:numCache>
            </c:numRef>
          </c:val>
          <c:smooth val="0"/>
          <c:extLst>
            <c:ext xmlns:c16="http://schemas.microsoft.com/office/drawing/2014/chart" uri="{C3380CC4-5D6E-409C-BE32-E72D297353CC}">
              <c16:uniqueId val="{00000001-3B42-4509-A8B2-9DB122E8DD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28.98</c:v>
                </c:pt>
              </c:numCache>
            </c:numRef>
          </c:val>
          <c:extLst>
            <c:ext xmlns:c16="http://schemas.microsoft.com/office/drawing/2014/chart" uri="{C3380CC4-5D6E-409C-BE32-E72D297353CC}">
              <c16:uniqueId val="{00000000-0D40-495B-8DBC-4A2BB254321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60.82</c:v>
                </c:pt>
              </c:numCache>
            </c:numRef>
          </c:val>
          <c:smooth val="0"/>
          <c:extLst>
            <c:ext xmlns:c16="http://schemas.microsoft.com/office/drawing/2014/chart" uri="{C3380CC4-5D6E-409C-BE32-E72D297353CC}">
              <c16:uniqueId val="{00000001-0D40-495B-8DBC-4A2BB254321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944.82</c:v>
                </c:pt>
              </c:numCache>
            </c:numRef>
          </c:val>
          <c:extLst>
            <c:ext xmlns:c16="http://schemas.microsoft.com/office/drawing/2014/chart" uri="{C3380CC4-5D6E-409C-BE32-E72D297353CC}">
              <c16:uniqueId val="{00000000-CE15-4300-9C17-79505687B8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920.83</c:v>
                </c:pt>
              </c:numCache>
            </c:numRef>
          </c:val>
          <c:smooth val="0"/>
          <c:extLst>
            <c:ext xmlns:c16="http://schemas.microsoft.com/office/drawing/2014/chart" uri="{C3380CC4-5D6E-409C-BE32-E72D297353CC}">
              <c16:uniqueId val="{00000001-CE15-4300-9C17-79505687B8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99.59</c:v>
                </c:pt>
              </c:numCache>
            </c:numRef>
          </c:val>
          <c:extLst>
            <c:ext xmlns:c16="http://schemas.microsoft.com/office/drawing/2014/chart" uri="{C3380CC4-5D6E-409C-BE32-E72D297353CC}">
              <c16:uniqueId val="{00000000-7842-4DE2-B229-78F95649D18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99.82</c:v>
                </c:pt>
              </c:numCache>
            </c:numRef>
          </c:val>
          <c:smooth val="0"/>
          <c:extLst>
            <c:ext xmlns:c16="http://schemas.microsoft.com/office/drawing/2014/chart" uri="{C3380CC4-5D6E-409C-BE32-E72D297353CC}">
              <c16:uniqueId val="{00000001-7842-4DE2-B229-78F95649D18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147.52000000000001</c:v>
                </c:pt>
              </c:numCache>
            </c:numRef>
          </c:val>
          <c:extLst>
            <c:ext xmlns:c16="http://schemas.microsoft.com/office/drawing/2014/chart" uri="{C3380CC4-5D6E-409C-BE32-E72D297353CC}">
              <c16:uniqueId val="{00000000-DB26-427E-B49F-45FAD3DA38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156.77000000000001</c:v>
                </c:pt>
              </c:numCache>
            </c:numRef>
          </c:val>
          <c:smooth val="0"/>
          <c:extLst>
            <c:ext xmlns:c16="http://schemas.microsoft.com/office/drawing/2014/chart" uri="{C3380CC4-5D6E-409C-BE32-E72D297353CC}">
              <c16:uniqueId val="{00000001-DB26-427E-B49F-45FAD3DA38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足利市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非設置</v>
      </c>
      <c r="AE8" s="50"/>
      <c r="AF8" s="50"/>
      <c r="AG8" s="50"/>
      <c r="AH8" s="50"/>
      <c r="AI8" s="50"/>
      <c r="AJ8" s="50"/>
      <c r="AK8" s="3"/>
      <c r="AL8" s="51">
        <f>データ!S6</f>
        <v>146016</v>
      </c>
      <c r="AM8" s="51"/>
      <c r="AN8" s="51"/>
      <c r="AO8" s="51"/>
      <c r="AP8" s="51"/>
      <c r="AQ8" s="51"/>
      <c r="AR8" s="51"/>
      <c r="AS8" s="51"/>
      <c r="AT8" s="46">
        <f>データ!T6</f>
        <v>177.76</v>
      </c>
      <c r="AU8" s="46"/>
      <c r="AV8" s="46"/>
      <c r="AW8" s="46"/>
      <c r="AX8" s="46"/>
      <c r="AY8" s="46"/>
      <c r="AZ8" s="46"/>
      <c r="BA8" s="46"/>
      <c r="BB8" s="46">
        <f>データ!U6</f>
        <v>821.42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50.82</v>
      </c>
      <c r="J10" s="46"/>
      <c r="K10" s="46"/>
      <c r="L10" s="46"/>
      <c r="M10" s="46"/>
      <c r="N10" s="46"/>
      <c r="O10" s="46"/>
      <c r="P10" s="46">
        <f>データ!P6</f>
        <v>77.89</v>
      </c>
      <c r="Q10" s="46"/>
      <c r="R10" s="46"/>
      <c r="S10" s="46"/>
      <c r="T10" s="46"/>
      <c r="U10" s="46"/>
      <c r="V10" s="46"/>
      <c r="W10" s="46">
        <f>データ!Q6</f>
        <v>47.64</v>
      </c>
      <c r="X10" s="46"/>
      <c r="Y10" s="46"/>
      <c r="Z10" s="46"/>
      <c r="AA10" s="46"/>
      <c r="AB10" s="46"/>
      <c r="AC10" s="46"/>
      <c r="AD10" s="51">
        <f>データ!R6</f>
        <v>3040</v>
      </c>
      <c r="AE10" s="51"/>
      <c r="AF10" s="51"/>
      <c r="AG10" s="51"/>
      <c r="AH10" s="51"/>
      <c r="AI10" s="51"/>
      <c r="AJ10" s="51"/>
      <c r="AK10" s="2"/>
      <c r="AL10" s="51">
        <f>データ!V6</f>
        <v>113287</v>
      </c>
      <c r="AM10" s="51"/>
      <c r="AN10" s="51"/>
      <c r="AO10" s="51"/>
      <c r="AP10" s="51"/>
      <c r="AQ10" s="51"/>
      <c r="AR10" s="51"/>
      <c r="AS10" s="51"/>
      <c r="AT10" s="46">
        <f>データ!W6</f>
        <v>28.65</v>
      </c>
      <c r="AU10" s="46"/>
      <c r="AV10" s="46"/>
      <c r="AW10" s="46"/>
      <c r="AX10" s="46"/>
      <c r="AY10" s="46"/>
      <c r="AZ10" s="46"/>
      <c r="BA10" s="46"/>
      <c r="BB10" s="46">
        <f>データ!X6</f>
        <v>3954.17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F+f75t6g6A9Uhp5I+nF7s3qFIByLyMjzLgq3D75tTAGcxrLM8qTj26C/UzFuyYbco82ItQbtQZKWyk8ZAHRU8g==" saltValue="vrLQaC5l4Z16mJsHS6KDC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92029</v>
      </c>
      <c r="D6" s="33">
        <f t="shared" si="3"/>
        <v>46</v>
      </c>
      <c r="E6" s="33">
        <f t="shared" si="3"/>
        <v>17</v>
      </c>
      <c r="F6" s="33">
        <f t="shared" si="3"/>
        <v>1</v>
      </c>
      <c r="G6" s="33">
        <f t="shared" si="3"/>
        <v>0</v>
      </c>
      <c r="H6" s="33" t="str">
        <f t="shared" si="3"/>
        <v>栃木県　足利市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50.82</v>
      </c>
      <c r="P6" s="34">
        <f t="shared" si="3"/>
        <v>77.89</v>
      </c>
      <c r="Q6" s="34">
        <f t="shared" si="3"/>
        <v>47.64</v>
      </c>
      <c r="R6" s="34">
        <f t="shared" si="3"/>
        <v>3040</v>
      </c>
      <c r="S6" s="34">
        <f t="shared" si="3"/>
        <v>146016</v>
      </c>
      <c r="T6" s="34">
        <f t="shared" si="3"/>
        <v>177.76</v>
      </c>
      <c r="U6" s="34">
        <f t="shared" si="3"/>
        <v>821.42</v>
      </c>
      <c r="V6" s="34">
        <f t="shared" si="3"/>
        <v>113287</v>
      </c>
      <c r="W6" s="34">
        <f t="shared" si="3"/>
        <v>28.65</v>
      </c>
      <c r="X6" s="34">
        <f t="shared" si="3"/>
        <v>3954.17</v>
      </c>
      <c r="Y6" s="35" t="str">
        <f>IF(Y7="",NA(),Y7)</f>
        <v>-</v>
      </c>
      <c r="Z6" s="35" t="str">
        <f t="shared" ref="Z6:AH6" si="4">IF(Z7="",NA(),Z7)</f>
        <v>-</v>
      </c>
      <c r="AA6" s="35" t="str">
        <f t="shared" si="4"/>
        <v>-</v>
      </c>
      <c r="AB6" s="35" t="str">
        <f t="shared" si="4"/>
        <v>-</v>
      </c>
      <c r="AC6" s="35">
        <f t="shared" si="4"/>
        <v>110.78</v>
      </c>
      <c r="AD6" s="35" t="str">
        <f t="shared" si="4"/>
        <v>-</v>
      </c>
      <c r="AE6" s="35" t="str">
        <f t="shared" si="4"/>
        <v>-</v>
      </c>
      <c r="AF6" s="35" t="str">
        <f t="shared" si="4"/>
        <v>-</v>
      </c>
      <c r="AG6" s="35" t="str">
        <f t="shared" si="4"/>
        <v>-</v>
      </c>
      <c r="AH6" s="35">
        <f t="shared" si="4"/>
        <v>109.58</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5.97</v>
      </c>
      <c r="AT6" s="34" t="str">
        <f>IF(AT7="","",IF(AT7="-","【-】","【"&amp;SUBSTITUTE(TEXT(AT7,"#,##0.00"),"-","△")&amp;"】"))</f>
        <v>【3.64】</v>
      </c>
      <c r="AU6" s="35" t="str">
        <f>IF(AU7="",NA(),AU7)</f>
        <v>-</v>
      </c>
      <c r="AV6" s="35" t="str">
        <f t="shared" ref="AV6:BD6" si="6">IF(AV7="",NA(),AV7)</f>
        <v>-</v>
      </c>
      <c r="AW6" s="35" t="str">
        <f t="shared" si="6"/>
        <v>-</v>
      </c>
      <c r="AX6" s="35" t="str">
        <f t="shared" si="6"/>
        <v>-</v>
      </c>
      <c r="AY6" s="35">
        <f t="shared" si="6"/>
        <v>28.98</v>
      </c>
      <c r="AZ6" s="35" t="str">
        <f t="shared" si="6"/>
        <v>-</v>
      </c>
      <c r="BA6" s="35" t="str">
        <f t="shared" si="6"/>
        <v>-</v>
      </c>
      <c r="BB6" s="35" t="str">
        <f t="shared" si="6"/>
        <v>-</v>
      </c>
      <c r="BC6" s="35" t="str">
        <f t="shared" si="6"/>
        <v>-</v>
      </c>
      <c r="BD6" s="35">
        <f t="shared" si="6"/>
        <v>60.82</v>
      </c>
      <c r="BE6" s="34" t="str">
        <f>IF(BE7="","",IF(BE7="-","【-】","【"&amp;SUBSTITUTE(TEXT(BE7,"#,##0.00"),"-","△")&amp;"】"))</f>
        <v>【67.52】</v>
      </c>
      <c r="BF6" s="35" t="str">
        <f>IF(BF7="",NA(),BF7)</f>
        <v>-</v>
      </c>
      <c r="BG6" s="35" t="str">
        <f t="shared" ref="BG6:BO6" si="7">IF(BG7="",NA(),BG7)</f>
        <v>-</v>
      </c>
      <c r="BH6" s="35" t="str">
        <f t="shared" si="7"/>
        <v>-</v>
      </c>
      <c r="BI6" s="35" t="str">
        <f t="shared" si="7"/>
        <v>-</v>
      </c>
      <c r="BJ6" s="35">
        <f t="shared" si="7"/>
        <v>944.82</v>
      </c>
      <c r="BK6" s="35" t="str">
        <f t="shared" si="7"/>
        <v>-</v>
      </c>
      <c r="BL6" s="35" t="str">
        <f t="shared" si="7"/>
        <v>-</v>
      </c>
      <c r="BM6" s="35" t="str">
        <f t="shared" si="7"/>
        <v>-</v>
      </c>
      <c r="BN6" s="35" t="str">
        <f t="shared" si="7"/>
        <v>-</v>
      </c>
      <c r="BO6" s="35">
        <f t="shared" si="7"/>
        <v>920.83</v>
      </c>
      <c r="BP6" s="34" t="str">
        <f>IF(BP7="","",IF(BP7="-","【-】","【"&amp;SUBSTITUTE(TEXT(BP7,"#,##0.00"),"-","△")&amp;"】"))</f>
        <v>【705.21】</v>
      </c>
      <c r="BQ6" s="35" t="str">
        <f>IF(BQ7="",NA(),BQ7)</f>
        <v>-</v>
      </c>
      <c r="BR6" s="35" t="str">
        <f t="shared" ref="BR6:BZ6" si="8">IF(BR7="",NA(),BR7)</f>
        <v>-</v>
      </c>
      <c r="BS6" s="35" t="str">
        <f t="shared" si="8"/>
        <v>-</v>
      </c>
      <c r="BT6" s="35" t="str">
        <f t="shared" si="8"/>
        <v>-</v>
      </c>
      <c r="BU6" s="35">
        <f t="shared" si="8"/>
        <v>99.59</v>
      </c>
      <c r="BV6" s="35" t="str">
        <f t="shared" si="8"/>
        <v>-</v>
      </c>
      <c r="BW6" s="35" t="str">
        <f t="shared" si="8"/>
        <v>-</v>
      </c>
      <c r="BX6" s="35" t="str">
        <f t="shared" si="8"/>
        <v>-</v>
      </c>
      <c r="BY6" s="35" t="str">
        <f t="shared" si="8"/>
        <v>-</v>
      </c>
      <c r="BZ6" s="35">
        <f t="shared" si="8"/>
        <v>99.82</v>
      </c>
      <c r="CA6" s="34" t="str">
        <f>IF(CA7="","",IF(CA7="-","【-】","【"&amp;SUBSTITUTE(TEXT(CA7,"#,##0.00"),"-","△")&amp;"】"))</f>
        <v>【98.96】</v>
      </c>
      <c r="CB6" s="35" t="str">
        <f>IF(CB7="",NA(),CB7)</f>
        <v>-</v>
      </c>
      <c r="CC6" s="35" t="str">
        <f t="shared" ref="CC6:CK6" si="9">IF(CC7="",NA(),CC7)</f>
        <v>-</v>
      </c>
      <c r="CD6" s="35" t="str">
        <f t="shared" si="9"/>
        <v>-</v>
      </c>
      <c r="CE6" s="35" t="str">
        <f t="shared" si="9"/>
        <v>-</v>
      </c>
      <c r="CF6" s="35">
        <f t="shared" si="9"/>
        <v>147.52000000000001</v>
      </c>
      <c r="CG6" s="35" t="str">
        <f t="shared" si="9"/>
        <v>-</v>
      </c>
      <c r="CH6" s="35" t="str">
        <f t="shared" si="9"/>
        <v>-</v>
      </c>
      <c r="CI6" s="35" t="str">
        <f t="shared" si="9"/>
        <v>-</v>
      </c>
      <c r="CJ6" s="35" t="str">
        <f t="shared" si="9"/>
        <v>-</v>
      </c>
      <c r="CK6" s="35">
        <f t="shared" si="9"/>
        <v>156.77000000000001</v>
      </c>
      <c r="CL6" s="34" t="str">
        <f>IF(CL7="","",IF(CL7="-","【-】","【"&amp;SUBSTITUTE(TEXT(CL7,"#,##0.00"),"-","△")&amp;"】"))</f>
        <v>【134.52】</v>
      </c>
      <c r="CM6" s="35" t="str">
        <f>IF(CM7="",NA(),CM7)</f>
        <v>-</v>
      </c>
      <c r="CN6" s="35" t="str">
        <f t="shared" ref="CN6:CV6" si="10">IF(CN7="",NA(),CN7)</f>
        <v>-</v>
      </c>
      <c r="CO6" s="35" t="str">
        <f t="shared" si="10"/>
        <v>-</v>
      </c>
      <c r="CP6" s="35" t="str">
        <f t="shared" si="10"/>
        <v>-</v>
      </c>
      <c r="CQ6" s="35">
        <f t="shared" si="10"/>
        <v>86.99</v>
      </c>
      <c r="CR6" s="35" t="str">
        <f t="shared" si="10"/>
        <v>-</v>
      </c>
      <c r="CS6" s="35" t="str">
        <f t="shared" si="10"/>
        <v>-</v>
      </c>
      <c r="CT6" s="35" t="str">
        <f t="shared" si="10"/>
        <v>-</v>
      </c>
      <c r="CU6" s="35" t="str">
        <f t="shared" si="10"/>
        <v>-</v>
      </c>
      <c r="CV6" s="35">
        <f t="shared" si="10"/>
        <v>67</v>
      </c>
      <c r="CW6" s="34" t="str">
        <f>IF(CW7="","",IF(CW7="-","【-】","【"&amp;SUBSTITUTE(TEXT(CW7,"#,##0.00"),"-","△")&amp;"】"))</f>
        <v>【59.57】</v>
      </c>
      <c r="CX6" s="35" t="str">
        <f>IF(CX7="",NA(),CX7)</f>
        <v>-</v>
      </c>
      <c r="CY6" s="35" t="str">
        <f t="shared" ref="CY6:DG6" si="11">IF(CY7="",NA(),CY7)</f>
        <v>-</v>
      </c>
      <c r="CZ6" s="35" t="str">
        <f t="shared" si="11"/>
        <v>-</v>
      </c>
      <c r="DA6" s="35" t="str">
        <f t="shared" si="11"/>
        <v>-</v>
      </c>
      <c r="DB6" s="35">
        <f t="shared" si="11"/>
        <v>80.28</v>
      </c>
      <c r="DC6" s="35" t="str">
        <f t="shared" si="11"/>
        <v>-</v>
      </c>
      <c r="DD6" s="35" t="str">
        <f t="shared" si="11"/>
        <v>-</v>
      </c>
      <c r="DE6" s="35" t="str">
        <f t="shared" si="11"/>
        <v>-</v>
      </c>
      <c r="DF6" s="35" t="str">
        <f t="shared" si="11"/>
        <v>-</v>
      </c>
      <c r="DG6" s="35">
        <f t="shared" si="11"/>
        <v>94.41</v>
      </c>
      <c r="DH6" s="34" t="str">
        <f>IF(DH7="","",IF(DH7="-","【-】","【"&amp;SUBSTITUTE(TEXT(DH7,"#,##0.00"),"-","△")&amp;"】"))</f>
        <v>【95.57】</v>
      </c>
      <c r="DI6" s="35" t="str">
        <f>IF(DI7="",NA(),DI7)</f>
        <v>-</v>
      </c>
      <c r="DJ6" s="35" t="str">
        <f t="shared" ref="DJ6:DR6" si="12">IF(DJ7="",NA(),DJ7)</f>
        <v>-</v>
      </c>
      <c r="DK6" s="35" t="str">
        <f t="shared" si="12"/>
        <v>-</v>
      </c>
      <c r="DL6" s="35" t="str">
        <f t="shared" si="12"/>
        <v>-</v>
      </c>
      <c r="DM6" s="35">
        <f t="shared" si="12"/>
        <v>3.58</v>
      </c>
      <c r="DN6" s="35" t="str">
        <f t="shared" si="12"/>
        <v>-</v>
      </c>
      <c r="DO6" s="35" t="str">
        <f t="shared" si="12"/>
        <v>-</v>
      </c>
      <c r="DP6" s="35" t="str">
        <f t="shared" si="12"/>
        <v>-</v>
      </c>
      <c r="DQ6" s="35" t="str">
        <f t="shared" si="12"/>
        <v>-</v>
      </c>
      <c r="DR6" s="35">
        <f t="shared" si="12"/>
        <v>34.15</v>
      </c>
      <c r="DS6" s="34" t="str">
        <f>IF(DS7="","",IF(DS7="-","【-】","【"&amp;SUBSTITUTE(TEXT(DS7,"#,##0.00"),"-","△")&amp;"】"))</f>
        <v>【36.52】</v>
      </c>
      <c r="DT6" s="35" t="str">
        <f>IF(DT7="",NA(),DT7)</f>
        <v>-</v>
      </c>
      <c r="DU6" s="35" t="str">
        <f t="shared" ref="DU6:EC6" si="13">IF(DU7="",NA(),DU7)</f>
        <v>-</v>
      </c>
      <c r="DV6" s="35" t="str">
        <f t="shared" si="13"/>
        <v>-</v>
      </c>
      <c r="DW6" s="35" t="str">
        <f t="shared" si="13"/>
        <v>-</v>
      </c>
      <c r="DX6" s="35">
        <f t="shared" si="13"/>
        <v>3.5</v>
      </c>
      <c r="DY6" s="35" t="str">
        <f t="shared" si="13"/>
        <v>-</v>
      </c>
      <c r="DZ6" s="35" t="str">
        <f t="shared" si="13"/>
        <v>-</v>
      </c>
      <c r="EA6" s="35" t="str">
        <f t="shared" si="13"/>
        <v>-</v>
      </c>
      <c r="EB6" s="35" t="str">
        <f t="shared" si="13"/>
        <v>-</v>
      </c>
      <c r="EC6" s="35">
        <f t="shared" si="13"/>
        <v>5.18</v>
      </c>
      <c r="ED6" s="34" t="str">
        <f>IF(ED7="","",IF(ED7="-","【-】","【"&amp;SUBSTITUTE(TEXT(ED7,"#,##0.00"),"-","△")&amp;"】"))</f>
        <v>【5.72】</v>
      </c>
      <c r="EE6" s="35" t="str">
        <f>IF(EE7="",NA(),EE7)</f>
        <v>-</v>
      </c>
      <c r="EF6" s="35" t="str">
        <f t="shared" ref="EF6:EN6" si="14">IF(EF7="",NA(),EF7)</f>
        <v>-</v>
      </c>
      <c r="EG6" s="35" t="str">
        <f t="shared" si="14"/>
        <v>-</v>
      </c>
      <c r="EH6" s="35" t="str">
        <f t="shared" si="14"/>
        <v>-</v>
      </c>
      <c r="EI6" s="35">
        <f t="shared" si="14"/>
        <v>0.36</v>
      </c>
      <c r="EJ6" s="35" t="str">
        <f t="shared" si="14"/>
        <v>-</v>
      </c>
      <c r="EK6" s="35" t="str">
        <f t="shared" si="14"/>
        <v>-</v>
      </c>
      <c r="EL6" s="35" t="str">
        <f t="shared" si="14"/>
        <v>-</v>
      </c>
      <c r="EM6" s="35" t="str">
        <f t="shared" si="14"/>
        <v>-</v>
      </c>
      <c r="EN6" s="35">
        <f t="shared" si="14"/>
        <v>0.33</v>
      </c>
      <c r="EO6" s="34" t="str">
        <f>IF(EO7="","",IF(EO7="-","【-】","【"&amp;SUBSTITUTE(TEXT(EO7,"#,##0.00"),"-","△")&amp;"】"))</f>
        <v>【0.30】</v>
      </c>
    </row>
    <row r="7" spans="1:148" s="36" customFormat="1" x14ac:dyDescent="0.15">
      <c r="A7" s="28"/>
      <c r="B7" s="37">
        <v>2020</v>
      </c>
      <c r="C7" s="37">
        <v>92029</v>
      </c>
      <c r="D7" s="37">
        <v>46</v>
      </c>
      <c r="E7" s="37">
        <v>17</v>
      </c>
      <c r="F7" s="37">
        <v>1</v>
      </c>
      <c r="G7" s="37">
        <v>0</v>
      </c>
      <c r="H7" s="37" t="s">
        <v>95</v>
      </c>
      <c r="I7" s="37" t="s">
        <v>96</v>
      </c>
      <c r="J7" s="37" t="s">
        <v>97</v>
      </c>
      <c r="K7" s="37" t="s">
        <v>98</v>
      </c>
      <c r="L7" s="37" t="s">
        <v>99</v>
      </c>
      <c r="M7" s="37" t="s">
        <v>100</v>
      </c>
      <c r="N7" s="38" t="s">
        <v>101</v>
      </c>
      <c r="O7" s="38">
        <v>50.82</v>
      </c>
      <c r="P7" s="38">
        <v>77.89</v>
      </c>
      <c r="Q7" s="38">
        <v>47.64</v>
      </c>
      <c r="R7" s="38">
        <v>3040</v>
      </c>
      <c r="S7" s="38">
        <v>146016</v>
      </c>
      <c r="T7" s="38">
        <v>177.76</v>
      </c>
      <c r="U7" s="38">
        <v>821.42</v>
      </c>
      <c r="V7" s="38">
        <v>113287</v>
      </c>
      <c r="W7" s="38">
        <v>28.65</v>
      </c>
      <c r="X7" s="38">
        <v>3954.17</v>
      </c>
      <c r="Y7" s="38" t="s">
        <v>101</v>
      </c>
      <c r="Z7" s="38" t="s">
        <v>101</v>
      </c>
      <c r="AA7" s="38" t="s">
        <v>101</v>
      </c>
      <c r="AB7" s="38" t="s">
        <v>101</v>
      </c>
      <c r="AC7" s="38">
        <v>110.78</v>
      </c>
      <c r="AD7" s="38" t="s">
        <v>101</v>
      </c>
      <c r="AE7" s="38" t="s">
        <v>101</v>
      </c>
      <c r="AF7" s="38" t="s">
        <v>101</v>
      </c>
      <c r="AG7" s="38" t="s">
        <v>101</v>
      </c>
      <c r="AH7" s="38">
        <v>109.58</v>
      </c>
      <c r="AI7" s="38">
        <v>106.67</v>
      </c>
      <c r="AJ7" s="38" t="s">
        <v>101</v>
      </c>
      <c r="AK7" s="38" t="s">
        <v>101</v>
      </c>
      <c r="AL7" s="38" t="s">
        <v>101</v>
      </c>
      <c r="AM7" s="38" t="s">
        <v>101</v>
      </c>
      <c r="AN7" s="38">
        <v>0</v>
      </c>
      <c r="AO7" s="38" t="s">
        <v>101</v>
      </c>
      <c r="AP7" s="38" t="s">
        <v>101</v>
      </c>
      <c r="AQ7" s="38" t="s">
        <v>101</v>
      </c>
      <c r="AR7" s="38" t="s">
        <v>101</v>
      </c>
      <c r="AS7" s="38">
        <v>5.97</v>
      </c>
      <c r="AT7" s="38">
        <v>3.64</v>
      </c>
      <c r="AU7" s="38" t="s">
        <v>101</v>
      </c>
      <c r="AV7" s="38" t="s">
        <v>101</v>
      </c>
      <c r="AW7" s="38" t="s">
        <v>101</v>
      </c>
      <c r="AX7" s="38" t="s">
        <v>101</v>
      </c>
      <c r="AY7" s="38">
        <v>28.98</v>
      </c>
      <c r="AZ7" s="38" t="s">
        <v>101</v>
      </c>
      <c r="BA7" s="38" t="s">
        <v>101</v>
      </c>
      <c r="BB7" s="38" t="s">
        <v>101</v>
      </c>
      <c r="BC7" s="38" t="s">
        <v>101</v>
      </c>
      <c r="BD7" s="38">
        <v>60.82</v>
      </c>
      <c r="BE7" s="38">
        <v>67.52</v>
      </c>
      <c r="BF7" s="38" t="s">
        <v>101</v>
      </c>
      <c r="BG7" s="38" t="s">
        <v>101</v>
      </c>
      <c r="BH7" s="38" t="s">
        <v>101</v>
      </c>
      <c r="BI7" s="38" t="s">
        <v>101</v>
      </c>
      <c r="BJ7" s="38">
        <v>944.82</v>
      </c>
      <c r="BK7" s="38" t="s">
        <v>101</v>
      </c>
      <c r="BL7" s="38" t="s">
        <v>101</v>
      </c>
      <c r="BM7" s="38" t="s">
        <v>101</v>
      </c>
      <c r="BN7" s="38" t="s">
        <v>101</v>
      </c>
      <c r="BO7" s="38">
        <v>920.83</v>
      </c>
      <c r="BP7" s="38">
        <v>705.21</v>
      </c>
      <c r="BQ7" s="38" t="s">
        <v>101</v>
      </c>
      <c r="BR7" s="38" t="s">
        <v>101</v>
      </c>
      <c r="BS7" s="38" t="s">
        <v>101</v>
      </c>
      <c r="BT7" s="38" t="s">
        <v>101</v>
      </c>
      <c r="BU7" s="38">
        <v>99.59</v>
      </c>
      <c r="BV7" s="38" t="s">
        <v>101</v>
      </c>
      <c r="BW7" s="38" t="s">
        <v>101</v>
      </c>
      <c r="BX7" s="38" t="s">
        <v>101</v>
      </c>
      <c r="BY7" s="38" t="s">
        <v>101</v>
      </c>
      <c r="BZ7" s="38">
        <v>99.82</v>
      </c>
      <c r="CA7" s="38">
        <v>98.96</v>
      </c>
      <c r="CB7" s="38" t="s">
        <v>101</v>
      </c>
      <c r="CC7" s="38" t="s">
        <v>101</v>
      </c>
      <c r="CD7" s="38" t="s">
        <v>101</v>
      </c>
      <c r="CE7" s="38" t="s">
        <v>101</v>
      </c>
      <c r="CF7" s="38">
        <v>147.52000000000001</v>
      </c>
      <c r="CG7" s="38" t="s">
        <v>101</v>
      </c>
      <c r="CH7" s="38" t="s">
        <v>101</v>
      </c>
      <c r="CI7" s="38" t="s">
        <v>101</v>
      </c>
      <c r="CJ7" s="38" t="s">
        <v>101</v>
      </c>
      <c r="CK7" s="38">
        <v>156.77000000000001</v>
      </c>
      <c r="CL7" s="38">
        <v>134.52000000000001</v>
      </c>
      <c r="CM7" s="38" t="s">
        <v>101</v>
      </c>
      <c r="CN7" s="38" t="s">
        <v>101</v>
      </c>
      <c r="CO7" s="38" t="s">
        <v>101</v>
      </c>
      <c r="CP7" s="38" t="s">
        <v>101</v>
      </c>
      <c r="CQ7" s="38">
        <v>86.99</v>
      </c>
      <c r="CR7" s="38" t="s">
        <v>101</v>
      </c>
      <c r="CS7" s="38" t="s">
        <v>101</v>
      </c>
      <c r="CT7" s="38" t="s">
        <v>101</v>
      </c>
      <c r="CU7" s="38" t="s">
        <v>101</v>
      </c>
      <c r="CV7" s="38">
        <v>67</v>
      </c>
      <c r="CW7" s="38">
        <v>59.57</v>
      </c>
      <c r="CX7" s="38" t="s">
        <v>101</v>
      </c>
      <c r="CY7" s="38" t="s">
        <v>101</v>
      </c>
      <c r="CZ7" s="38" t="s">
        <v>101</v>
      </c>
      <c r="DA7" s="38" t="s">
        <v>101</v>
      </c>
      <c r="DB7" s="38">
        <v>80.28</v>
      </c>
      <c r="DC7" s="38" t="s">
        <v>101</v>
      </c>
      <c r="DD7" s="38" t="s">
        <v>101</v>
      </c>
      <c r="DE7" s="38" t="s">
        <v>101</v>
      </c>
      <c r="DF7" s="38" t="s">
        <v>101</v>
      </c>
      <c r="DG7" s="38">
        <v>94.41</v>
      </c>
      <c r="DH7" s="38">
        <v>95.57</v>
      </c>
      <c r="DI7" s="38" t="s">
        <v>101</v>
      </c>
      <c r="DJ7" s="38" t="s">
        <v>101</v>
      </c>
      <c r="DK7" s="38" t="s">
        <v>101</v>
      </c>
      <c r="DL7" s="38" t="s">
        <v>101</v>
      </c>
      <c r="DM7" s="38">
        <v>3.58</v>
      </c>
      <c r="DN7" s="38" t="s">
        <v>101</v>
      </c>
      <c r="DO7" s="38" t="s">
        <v>101</v>
      </c>
      <c r="DP7" s="38" t="s">
        <v>101</v>
      </c>
      <c r="DQ7" s="38" t="s">
        <v>101</v>
      </c>
      <c r="DR7" s="38">
        <v>34.15</v>
      </c>
      <c r="DS7" s="38">
        <v>36.520000000000003</v>
      </c>
      <c r="DT7" s="38" t="s">
        <v>101</v>
      </c>
      <c r="DU7" s="38" t="s">
        <v>101</v>
      </c>
      <c r="DV7" s="38" t="s">
        <v>101</v>
      </c>
      <c r="DW7" s="38" t="s">
        <v>101</v>
      </c>
      <c r="DX7" s="38">
        <v>3.5</v>
      </c>
      <c r="DY7" s="38" t="s">
        <v>101</v>
      </c>
      <c r="DZ7" s="38" t="s">
        <v>101</v>
      </c>
      <c r="EA7" s="38" t="s">
        <v>101</v>
      </c>
      <c r="EB7" s="38" t="s">
        <v>101</v>
      </c>
      <c r="EC7" s="38">
        <v>5.18</v>
      </c>
      <c r="ED7" s="38">
        <v>5.72</v>
      </c>
      <c r="EE7" s="38" t="s">
        <v>101</v>
      </c>
      <c r="EF7" s="38" t="s">
        <v>101</v>
      </c>
      <c r="EG7" s="38" t="s">
        <v>101</v>
      </c>
      <c r="EH7" s="38" t="s">
        <v>101</v>
      </c>
      <c r="EI7" s="38">
        <v>0.36</v>
      </c>
      <c r="EJ7" s="38" t="s">
        <v>101</v>
      </c>
      <c r="EK7" s="38" t="s">
        <v>101</v>
      </c>
      <c r="EL7" s="38" t="s">
        <v>101</v>
      </c>
      <c r="EM7" s="38" t="s">
        <v>101</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2022-01-25T08:35:06Z</cp:lastPrinted>
  <dcterms:created xsi:type="dcterms:W3CDTF">2021-12-03T07:08:47Z</dcterms:created>
  <dcterms:modified xsi:type="dcterms:W3CDTF">2022-02-23T03:38:49Z</dcterms:modified>
  <cp:category/>
</cp:coreProperties>
</file>