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02足利市（修正待ち）\02 修正（0306）\足利市修正回答\足利市修正回答\"/>
    </mc:Choice>
  </mc:AlternateContent>
  <xr:revisionPtr revIDLastSave="0" documentId="13_ncr:1_{BCD3ADE8-13FC-4E19-8E2B-68B96001A5CE}" xr6:coauthVersionLast="47" xr6:coauthVersionMax="47" xr10:uidLastSave="{00000000-0000-0000-0000-000000000000}"/>
  <workbookProtection workbookAlgorithmName="SHA-512" workbookHashValue="EHIIa9fQrvFwzlpHKX4QLi3Oq0MD1yYZkyagIiSG99ODf3u0f39t8s7s16sTb+P7GQ8l+mJXWfhqZOHjy6aUYQ==" workbookSaltValue="SARXgMEbQOgPk21qpUTMxg==" workbookSpinCount="100000" lockStructure="1"/>
  <bookViews>
    <workbookView xWindow="28680" yWindow="16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AT8" i="4" s="1"/>
  <c r="S6" i="5"/>
  <c r="AL8" i="4" s="1"/>
  <c r="R6" i="5"/>
  <c r="Q6" i="5"/>
  <c r="P6" i="5"/>
  <c r="O6" i="5"/>
  <c r="I10" i="4" s="1"/>
  <c r="N6" i="5"/>
  <c r="B10" i="4" s="1"/>
  <c r="M6" i="5"/>
  <c r="L6" i="5"/>
  <c r="W8" i="4" s="1"/>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G85" i="4"/>
  <c r="E85" i="4"/>
  <c r="BB10" i="4"/>
  <c r="AD10" i="4"/>
  <c r="W10" i="4"/>
  <c r="P10" i="4"/>
  <c r="AD8" i="4"/>
  <c r="P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<sst xmlns="http://schemas.openxmlformats.org/spreadsheetml/2006/main" count="275" uniqueCount="117">
  <si>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</si>
  <si>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</si>
  <si>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</si>
  <si>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</si>
  <si>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</si>
  <si>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</si>
  <si>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</si>
  <si>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</si>
  <si>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</si>
  <si>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</si>
  <si>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</si>
  <si>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</si>
  <si>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</si>
  <si>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</si>
  <si>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</si>
  <si>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</si>
  <si>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</si>
  <si>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</si>
  <si>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</si>
  <si>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</si>
  <si>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</si>
  <si>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</si>
  <si>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</si>
  <si>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</si>
  <si>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</si>
  <si>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</si>
  <si>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</si>
  <si>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</si>
  <si>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</si>
  <si>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</si>
  <si>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</si>
  <si>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</si>
  <si>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</si>
  <si>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</si>
  <si>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</si>
  <si>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</si>
  <si>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</si>
  <si>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</si>
  <si>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</si>
  <si>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</si>
  <si>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</si>
  <si>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</si>
  <si>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</si>
  <si>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</si>
  <si>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</si>
  <si>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</si>
  <si>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</si>
  <si>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</si>
  <si>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</si>
  <si>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</si>
  <si>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</si>
  <si>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</si>
  <si>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</si>
  <si>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</si>
  <si>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</si>
  <si>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</si>
  <si>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</si>
  <si>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</si>
  <si>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</si>
  <si>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</si>
  <si>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</si>
  <si>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</si>
  <si>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</si>
  <si>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</si>
  <si>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</si>
  <si>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</si>
  <si>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</si>
  <si>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</si>
  <si>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</si>
  <si>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</si>
  <si>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</si>
  <si>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</si>
  <si>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</si>
  <si>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</si>
  <si>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</si>
  <si>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</si>
  <si>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</si>
  <si>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</si>
  <si>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</si>
  <si>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</si>
  <si>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</si>
  <si>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</si>
  <si>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</si>
  <si>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</si>
  <si>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</si>
  <si>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</si>
  <si>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</si>
  <si>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</si>
  <si>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</si>
  <si>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</si>
  <si>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</si>
  <si>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</si>
  <si>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</si>
  <si>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</si>
  <si>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</si>
  <si>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</si>
  <si>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足利市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</si>
  <si>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</si>
  <si>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</si>
  <si>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</si>
  <si>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</si>
  <si>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</si>
  <si>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</si>
  <si>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</si>
  <si>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</si>
  <si>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</si>
  <si>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</si>
  <si>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</si>
  <si>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</si>
  <si>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</si>
  <si>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</si>
  <si>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</si>
  <si>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</si>
  <si>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</si>
  <si>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保有資産全体では、有形固定資産減価償却率と管渠老朽化率が、類似団体平均値を下回っており、管渠改善率は、類似団体平均値と比較すると、大きく上回っているため、適切な水準で推移していると考えられます。
  将来的な施設の長寿命化に備えて、施設や設備の改修・修繕・更新と維持管理に要する経費を平準化させるストックマネジメント計画をもとに、今後も効率的な改築・更新に取り組んでいきます。
</t>
    <phoneticPr fontId="4"/>
  </si>
  <si>
    <t xml:space="preserve">  経常収支比率が、100％超であり、類似団体平均値と同程度であることから、健全性を確保しているといえます。
　経費回収率は、100％を下回っているものの、類似団体平均値と同規模であるため、適当であると考えられます。今後も、物価高騰等による維持管理費用の増加が見込まれるため、費用の削減、財源の確保に努めていく必要があります。
　累積欠損金比率も健全性を示す0％を堅持していますが、人口減少による下水道使用料の減少が想定されるため、現状の収益を確保できるように努めていく必要があります。
　水洗化率は年々増加していますが、類似団体平均値を下回っており、下水道未接続世帯に対し、今後も継続した更なる普及啓発への取組が必要と考えられます。
　また、企業債残高対事業規模比率は、類似団体平均値と比較すると上回っていますが、企業債残高のピークを過ぎ、今後は企業債残高が減少傾向となるため、比率は低下する見込みです。
【効率性】
  施設利用率は、類似団体平均値を大きく上回っているため、現状に沿った適切な施設規模で推移しています。
</t>
    <rPh sb="250" eb="252">
      <t>ネンネン</t>
    </rPh>
    <rPh sb="358" eb="360">
      <t>キギョウ</t>
    </rPh>
    <rPh sb="360" eb="361">
      <t>サイ</t>
    </rPh>
    <rPh sb="361" eb="363">
      <t>ザンダカ</t>
    </rPh>
    <rPh sb="368" eb="369">
      <t>ス</t>
    </rPh>
    <rPh sb="371" eb="373">
      <t>コンゴ</t>
    </rPh>
    <phoneticPr fontId="4"/>
  </si>
  <si>
    <t xml:space="preserve">  現状では、経営の健全性は確保されていますが、人口減少による収益の減少、物価高騰による費用の増加が見込まれることを踏まえ、今後も水洗化率の向上等による使用料収入の確保等に努めていく必要があります。
  また、将来的には、施設の老朽化が進行することから、施設の耐震化や長寿命化を進めると共に、改築・更新を計画的にかつ効率的に実施する必要があります。
  引き続き、令和3年度に策定した「経営戦略」をもとに、なお一層の費用の削減、投資と財源の均衡を図りながら、今後も持続可能な健全経営を、計画的かつ効率的に取り組んでいく必要があります。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</si>
</sst>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0.36</c:v>
                </c:pt>
                <c:pt idx="3">
                  <c:v>0.31</c:v>
                </c:pt>
                <c:pt idx="4">
                  <c:v>0.42</c:v>
                </c:pt>
              </c:numCache>
            </c:numRef>
          </c:val>
          <c:extLst>
            <c:ext xmlns:c16="http://schemas.microsoft.com/office/drawing/2014/chart" uri="{C3380CC4-5D6E-409C-BE32-E72D297353CC}">
              <c16:uniqueId val="{00000000-93EE-49F2-99BC-9161A50E4FE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0.33</c:v>
                </c:pt>
                <c:pt idx="3">
                  <c:v>0.22</c:v>
                </c:pt>
                <c:pt idx="4">
                  <c:v>0.23</c:v>
                </c:pt>
              </c:numCache>
            </c:numRef>
          </c:val>
          <c:smooth val="0"/>
          <c:extLst>
            <c:ext xmlns:c16="http://schemas.microsoft.com/office/drawing/2014/chart" uri="{C3380CC4-5D6E-409C-BE32-E72D297353CC}">
              <c16:uniqueId val="{00000001-93EE-49F2-99BC-9161A50E4FE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86.99</c:v>
                </c:pt>
                <c:pt idx="3">
                  <c:v>84.54</c:v>
                </c:pt>
                <c:pt idx="4">
                  <c:v>91.32</c:v>
                </c:pt>
              </c:numCache>
            </c:numRef>
          </c:val>
          <c:extLst>
            <c:ext xmlns:c16="http://schemas.microsoft.com/office/drawing/2014/chart" uri="{C3380CC4-5D6E-409C-BE32-E72D297353CC}">
              <c16:uniqueId val="{00000000-2C56-4852-9B2A-61F7506A9F5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67</c:v>
                </c:pt>
                <c:pt idx="3">
                  <c:v>66.650000000000006</c:v>
                </c:pt>
                <c:pt idx="4">
                  <c:v>64.45</c:v>
                </c:pt>
              </c:numCache>
            </c:numRef>
          </c:val>
          <c:smooth val="0"/>
          <c:extLst>
            <c:ext xmlns:c16="http://schemas.microsoft.com/office/drawing/2014/chart" uri="{C3380CC4-5D6E-409C-BE32-E72D297353CC}">
              <c16:uniqueId val="{00000001-2C56-4852-9B2A-61F7506A9F5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80.28</c:v>
                </c:pt>
                <c:pt idx="3">
                  <c:v>81.22</c:v>
                </c:pt>
                <c:pt idx="4">
                  <c:v>82.07</c:v>
                </c:pt>
              </c:numCache>
            </c:numRef>
          </c:val>
          <c:extLst>
            <c:ext xmlns:c16="http://schemas.microsoft.com/office/drawing/2014/chart" uri="{C3380CC4-5D6E-409C-BE32-E72D297353CC}">
              <c16:uniqueId val="{00000000-99BC-4594-B511-4E08F7D2C55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94.41</c:v>
                </c:pt>
                <c:pt idx="3">
                  <c:v>94.43</c:v>
                </c:pt>
                <c:pt idx="4">
                  <c:v>94.58</c:v>
                </c:pt>
              </c:numCache>
            </c:numRef>
          </c:val>
          <c:smooth val="0"/>
          <c:extLst>
            <c:ext xmlns:c16="http://schemas.microsoft.com/office/drawing/2014/chart" uri="{C3380CC4-5D6E-409C-BE32-E72D297353CC}">
              <c16:uniqueId val="{00000001-99BC-4594-B511-4E08F7D2C55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110.78</c:v>
                </c:pt>
                <c:pt idx="3">
                  <c:v>107.52</c:v>
                </c:pt>
                <c:pt idx="4">
                  <c:v>106.31</c:v>
                </c:pt>
              </c:numCache>
            </c:numRef>
          </c:val>
          <c:extLst>
            <c:ext xmlns:c16="http://schemas.microsoft.com/office/drawing/2014/chart" uri="{C3380CC4-5D6E-409C-BE32-E72D297353CC}">
              <c16:uniqueId val="{00000000-5A2E-4CB5-B40E-61C9C37E968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109.58</c:v>
                </c:pt>
                <c:pt idx="3">
                  <c:v>109.32</c:v>
                </c:pt>
                <c:pt idx="4">
                  <c:v>108.33</c:v>
                </c:pt>
              </c:numCache>
            </c:numRef>
          </c:val>
          <c:smooth val="0"/>
          <c:extLst>
            <c:ext xmlns:c16="http://schemas.microsoft.com/office/drawing/2014/chart" uri="{C3380CC4-5D6E-409C-BE32-E72D297353CC}">
              <c16:uniqueId val="{00000001-5A2E-4CB5-B40E-61C9C37E968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3.58</c:v>
                </c:pt>
                <c:pt idx="3">
                  <c:v>7.13</c:v>
                </c:pt>
                <c:pt idx="4">
                  <c:v>10.59</c:v>
                </c:pt>
              </c:numCache>
            </c:numRef>
          </c:val>
          <c:extLst>
            <c:ext xmlns:c16="http://schemas.microsoft.com/office/drawing/2014/chart" uri="{C3380CC4-5D6E-409C-BE32-E72D297353CC}">
              <c16:uniqueId val="{00000000-099C-4C72-B2DC-60D28006278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34.15</c:v>
                </c:pt>
                <c:pt idx="3">
                  <c:v>35.53</c:v>
                </c:pt>
                <c:pt idx="4">
                  <c:v>37.51</c:v>
                </c:pt>
              </c:numCache>
            </c:numRef>
          </c:val>
          <c:smooth val="0"/>
          <c:extLst>
            <c:ext xmlns:c16="http://schemas.microsoft.com/office/drawing/2014/chart" uri="{C3380CC4-5D6E-409C-BE32-E72D297353CC}">
              <c16:uniqueId val="{00000001-099C-4C72-B2DC-60D28006278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3.5</c:v>
                </c:pt>
                <c:pt idx="3">
                  <c:v>3.87</c:v>
                </c:pt>
                <c:pt idx="4">
                  <c:v>4.09</c:v>
                </c:pt>
              </c:numCache>
            </c:numRef>
          </c:val>
          <c:extLst>
            <c:ext xmlns:c16="http://schemas.microsoft.com/office/drawing/2014/chart" uri="{C3380CC4-5D6E-409C-BE32-E72D297353CC}">
              <c16:uniqueId val="{00000000-4F77-4FD4-A29A-B299D366EA6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5.18</c:v>
                </c:pt>
                <c:pt idx="3">
                  <c:v>6.01</c:v>
                </c:pt>
                <c:pt idx="4">
                  <c:v>6.84</c:v>
                </c:pt>
              </c:numCache>
            </c:numRef>
          </c:val>
          <c:smooth val="0"/>
          <c:extLst>
            <c:ext xmlns:c16="http://schemas.microsoft.com/office/drawing/2014/chart" uri="{C3380CC4-5D6E-409C-BE32-E72D297353CC}">
              <c16:uniqueId val="{00000001-4F77-4FD4-A29A-B299D366EA6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E2C-4F84-9F38-FD54B3B4D81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5.97</c:v>
                </c:pt>
                <c:pt idx="3">
                  <c:v>1.54</c:v>
                </c:pt>
                <c:pt idx="4">
                  <c:v>1.28</c:v>
                </c:pt>
              </c:numCache>
            </c:numRef>
          </c:val>
          <c:smooth val="0"/>
          <c:extLst>
            <c:ext xmlns:c16="http://schemas.microsoft.com/office/drawing/2014/chart" uri="{C3380CC4-5D6E-409C-BE32-E72D297353CC}">
              <c16:uniqueId val="{00000001-AE2C-4F84-9F38-FD54B3B4D81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28.98</c:v>
                </c:pt>
                <c:pt idx="3">
                  <c:v>43.75</c:v>
                </c:pt>
                <c:pt idx="4">
                  <c:v>52.04</c:v>
                </c:pt>
              </c:numCache>
            </c:numRef>
          </c:val>
          <c:extLst>
            <c:ext xmlns:c16="http://schemas.microsoft.com/office/drawing/2014/chart" uri="{C3380CC4-5D6E-409C-BE32-E72D297353CC}">
              <c16:uniqueId val="{00000000-F7E7-4602-AB7F-5E302125C02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60.82</c:v>
                </c:pt>
                <c:pt idx="3">
                  <c:v>63.48</c:v>
                </c:pt>
                <c:pt idx="4">
                  <c:v>65.510000000000005</c:v>
                </c:pt>
              </c:numCache>
            </c:numRef>
          </c:val>
          <c:smooth val="0"/>
          <c:extLst>
            <c:ext xmlns:c16="http://schemas.microsoft.com/office/drawing/2014/chart" uri="{C3380CC4-5D6E-409C-BE32-E72D297353CC}">
              <c16:uniqueId val="{00000001-F7E7-4602-AB7F-5E302125C02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944.82</c:v>
                </c:pt>
                <c:pt idx="3">
                  <c:v>963.67</c:v>
                </c:pt>
                <c:pt idx="4">
                  <c:v>921.91</c:v>
                </c:pt>
              </c:numCache>
            </c:numRef>
          </c:val>
          <c:extLst>
            <c:ext xmlns:c16="http://schemas.microsoft.com/office/drawing/2014/chart" uri="{C3380CC4-5D6E-409C-BE32-E72D297353CC}">
              <c16:uniqueId val="{00000000-2EE5-4C77-8514-EF55AFA5ABC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920.83</c:v>
                </c:pt>
                <c:pt idx="3">
                  <c:v>874.02</c:v>
                </c:pt>
                <c:pt idx="4">
                  <c:v>827.43</c:v>
                </c:pt>
              </c:numCache>
            </c:numRef>
          </c:val>
          <c:smooth val="0"/>
          <c:extLst>
            <c:ext xmlns:c16="http://schemas.microsoft.com/office/drawing/2014/chart" uri="{C3380CC4-5D6E-409C-BE32-E72D297353CC}">
              <c16:uniqueId val="{00000001-2EE5-4C77-8514-EF55AFA5ABC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99.59</c:v>
                </c:pt>
                <c:pt idx="3">
                  <c:v>98.01</c:v>
                </c:pt>
                <c:pt idx="4">
                  <c:v>98</c:v>
                </c:pt>
              </c:numCache>
            </c:numRef>
          </c:val>
          <c:extLst>
            <c:ext xmlns:c16="http://schemas.microsoft.com/office/drawing/2014/chart" uri="{C3380CC4-5D6E-409C-BE32-E72D297353CC}">
              <c16:uniqueId val="{00000000-B9B9-4FB5-896E-7BF9C1C4502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99.82</c:v>
                </c:pt>
                <c:pt idx="3">
                  <c:v>100.32</c:v>
                </c:pt>
                <c:pt idx="4">
                  <c:v>99.71</c:v>
                </c:pt>
              </c:numCache>
            </c:numRef>
          </c:val>
          <c:smooth val="0"/>
          <c:extLst>
            <c:ext xmlns:c16="http://schemas.microsoft.com/office/drawing/2014/chart" uri="{C3380CC4-5D6E-409C-BE32-E72D297353CC}">
              <c16:uniqueId val="{00000001-B9B9-4FB5-896E-7BF9C1C4502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147.52000000000001</c:v>
                </c:pt>
                <c:pt idx="3">
                  <c:v>150</c:v>
                </c:pt>
                <c:pt idx="4">
                  <c:v>150</c:v>
                </c:pt>
              </c:numCache>
            </c:numRef>
          </c:val>
          <c:extLst>
            <c:ext xmlns:c16="http://schemas.microsoft.com/office/drawing/2014/chart" uri="{C3380CC4-5D6E-409C-BE32-E72D297353CC}">
              <c16:uniqueId val="{00000000-F7E7-4D7F-82D2-86F98A0C2A6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156.77000000000001</c:v>
                </c:pt>
                <c:pt idx="3">
                  <c:v>157.63999999999999</c:v>
                </c:pt>
                <c:pt idx="4">
                  <c:v>159.59</c:v>
                </c:pt>
              </c:numCache>
            </c:numRef>
          </c:val>
          <c:smooth val="0"/>
          <c:extLst>
            <c:ext xmlns:c16="http://schemas.microsoft.com/office/drawing/2014/chart" uri="{C3380CC4-5D6E-409C-BE32-E72D297353CC}">
              <c16:uniqueId val="{00000001-F7E7-4D7F-82D2-86F98A0C2A6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栃木県　足利市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Ad</v>
      </c>
      <c r="X8" s="65"/>
      <c r="Y8" s="65"/>
      <c r="Z8" s="65"/>
      <c r="AA8" s="65"/>
      <c r="AB8" s="65"/>
      <c r="AC8" s="65"/>
      <c r="AD8" s="66" t="str">
        <f>データ!$M$6</f>
        <v>非設置</v>
      </c>
      <c r="AE8" s="66"/>
      <c r="AF8" s="66"/>
      <c r="AG8" s="66"/>
      <c r="AH8" s="66"/>
      <c r="AI8" s="66"/>
      <c r="AJ8" s="66"/>
      <c r="AK8" s="3"/>
      <c r="AL8" s="45">
        <f>データ!S6</f>
        <v>142510</v>
      </c>
      <c r="AM8" s="45"/>
      <c r="AN8" s="45"/>
      <c r="AO8" s="45"/>
      <c r="AP8" s="45"/>
      <c r="AQ8" s="45"/>
      <c r="AR8" s="45"/>
      <c r="AS8" s="45"/>
      <c r="AT8" s="46">
        <f>データ!T6</f>
        <v>177.76</v>
      </c>
      <c r="AU8" s="46"/>
      <c r="AV8" s="46"/>
      <c r="AW8" s="46"/>
      <c r="AX8" s="46"/>
      <c r="AY8" s="46"/>
      <c r="AZ8" s="46"/>
      <c r="BA8" s="46"/>
      <c r="BB8" s="46">
        <f>データ!U6</f>
        <v>801.7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54.8</v>
      </c>
      <c r="J10" s="46"/>
      <c r="K10" s="46"/>
      <c r="L10" s="46"/>
      <c r="M10" s="46"/>
      <c r="N10" s="46"/>
      <c r="O10" s="46"/>
      <c r="P10" s="46">
        <f>データ!P6</f>
        <v>77.959999999999994</v>
      </c>
      <c r="Q10" s="46"/>
      <c r="R10" s="46"/>
      <c r="S10" s="46"/>
      <c r="T10" s="46"/>
      <c r="U10" s="46"/>
      <c r="V10" s="46"/>
      <c r="W10" s="46">
        <f>データ!Q6</f>
        <v>46.86</v>
      </c>
      <c r="X10" s="46"/>
      <c r="Y10" s="46"/>
      <c r="Z10" s="46"/>
      <c r="AA10" s="46"/>
      <c r="AB10" s="46"/>
      <c r="AC10" s="46"/>
      <c r="AD10" s="45">
        <f>データ!R6</f>
        <v>3040</v>
      </c>
      <c r="AE10" s="45"/>
      <c r="AF10" s="45"/>
      <c r="AG10" s="45"/>
      <c r="AH10" s="45"/>
      <c r="AI10" s="45"/>
      <c r="AJ10" s="45"/>
      <c r="AK10" s="2"/>
      <c r="AL10" s="45">
        <f>データ!V6</f>
        <v>110524</v>
      </c>
      <c r="AM10" s="45"/>
      <c r="AN10" s="45"/>
      <c r="AO10" s="45"/>
      <c r="AP10" s="45"/>
      <c r="AQ10" s="45"/>
      <c r="AR10" s="45"/>
      <c r="AS10" s="45"/>
      <c r="AT10" s="46">
        <f>データ!W6</f>
        <v>28.79</v>
      </c>
      <c r="AU10" s="46"/>
      <c r="AV10" s="46"/>
      <c r="AW10" s="46"/>
      <c r="AX10" s="46"/>
      <c r="AY10" s="46"/>
      <c r="AZ10" s="46"/>
      <c r="BA10" s="46"/>
      <c r="BB10" s="46">
        <f>データ!X6</f>
        <v>3838.97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MmG2DDEMA+Wuub2q0rsNUxf6mbbn1I4hhxheqSZ4hQ4cOKoka0alyFYF9UJmAVIJo8ld/SFzXa0fE8jgztLmDQ==" saltValue="r1q8UDyo1cwpSxns5Rww3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92029</v>
      </c>
      <c r="D6" s="19">
        <f t="shared" si="3"/>
        <v>46</v>
      </c>
      <c r="E6" s="19">
        <f t="shared" si="3"/>
        <v>17</v>
      </c>
      <c r="F6" s="19">
        <f t="shared" si="3"/>
        <v>1</v>
      </c>
      <c r="G6" s="19">
        <f t="shared" si="3"/>
        <v>0</v>
      </c>
      <c r="H6" s="19" t="str">
        <f t="shared" si="3"/>
        <v>栃木県　足利市</v>
      </c>
      <c r="I6" s="19" t="str">
        <f t="shared" si="3"/>
        <v>法適用</v>
      </c>
      <c r="J6" s="19" t="str">
        <f t="shared" si="3"/>
        <v>下水道事業</v>
      </c>
      <c r="K6" s="19" t="str">
        <f t="shared" si="3"/>
        <v>公共下水道</v>
      </c>
      <c r="L6" s="19" t="str">
        <f t="shared" si="3"/>
        <v>Ad</v>
      </c>
      <c r="M6" s="19" t="str">
        <f t="shared" si="3"/>
        <v>非設置</v>
      </c>
      <c r="N6" s="20" t="str">
        <f t="shared" si="3"/>
        <v>-</v>
      </c>
      <c r="O6" s="20">
        <f t="shared" si="3"/>
        <v>54.8</v>
      </c>
      <c r="P6" s="20">
        <f t="shared" si="3"/>
        <v>77.959999999999994</v>
      </c>
      <c r="Q6" s="20">
        <f t="shared" si="3"/>
        <v>46.86</v>
      </c>
      <c r="R6" s="20">
        <f t="shared" si="3"/>
        <v>3040</v>
      </c>
      <c r="S6" s="20">
        <f t="shared" si="3"/>
        <v>142510</v>
      </c>
      <c r="T6" s="20">
        <f t="shared" si="3"/>
        <v>177.76</v>
      </c>
      <c r="U6" s="20">
        <f t="shared" si="3"/>
        <v>801.7</v>
      </c>
      <c r="V6" s="20">
        <f t="shared" si="3"/>
        <v>110524</v>
      </c>
      <c r="W6" s="20">
        <f t="shared" si="3"/>
        <v>28.79</v>
      </c>
      <c r="X6" s="20">
        <f t="shared" si="3"/>
        <v>3838.97</v>
      </c>
      <c r="Y6" s="21" t="str">
        <f>IF(Y7="",NA(),Y7)</f>
        <v>-</v>
      </c>
      <c r="Z6" s="21" t="str">
        <f t="shared" ref="Z6:AH6" si="4">IF(Z7="",NA(),Z7)</f>
        <v>-</v>
      </c>
      <c r="AA6" s="21">
        <f t="shared" si="4"/>
        <v>110.78</v>
      </c>
      <c r="AB6" s="21">
        <f t="shared" si="4"/>
        <v>107.52</v>
      </c>
      <c r="AC6" s="21">
        <f t="shared" si="4"/>
        <v>106.31</v>
      </c>
      <c r="AD6" s="21" t="str">
        <f t="shared" si="4"/>
        <v>-</v>
      </c>
      <c r="AE6" s="21" t="str">
        <f t="shared" si="4"/>
        <v>-</v>
      </c>
      <c r="AF6" s="21">
        <f t="shared" si="4"/>
        <v>109.58</v>
      </c>
      <c r="AG6" s="21">
        <f t="shared" si="4"/>
        <v>109.32</v>
      </c>
      <c r="AH6" s="21">
        <f t="shared" si="4"/>
        <v>108.33</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5.97</v>
      </c>
      <c r="AR6" s="21">
        <f t="shared" si="5"/>
        <v>1.54</v>
      </c>
      <c r="AS6" s="21">
        <f t="shared" si="5"/>
        <v>1.28</v>
      </c>
      <c r="AT6" s="20" t="str">
        <f>IF(AT7="","",IF(AT7="-","【-】","【"&amp;SUBSTITUTE(TEXT(AT7,"#,##0.00"),"-","△")&amp;"】"))</f>
        <v>【3.15】</v>
      </c>
      <c r="AU6" s="21" t="str">
        <f>IF(AU7="",NA(),AU7)</f>
        <v>-</v>
      </c>
      <c r="AV6" s="21" t="str">
        <f t="shared" ref="AV6:BD6" si="6">IF(AV7="",NA(),AV7)</f>
        <v>-</v>
      </c>
      <c r="AW6" s="21">
        <f t="shared" si="6"/>
        <v>28.98</v>
      </c>
      <c r="AX6" s="21">
        <f t="shared" si="6"/>
        <v>43.75</v>
      </c>
      <c r="AY6" s="21">
        <f t="shared" si="6"/>
        <v>52.04</v>
      </c>
      <c r="AZ6" s="21" t="str">
        <f t="shared" si="6"/>
        <v>-</v>
      </c>
      <c r="BA6" s="21" t="str">
        <f t="shared" si="6"/>
        <v>-</v>
      </c>
      <c r="BB6" s="21">
        <f t="shared" si="6"/>
        <v>60.82</v>
      </c>
      <c r="BC6" s="21">
        <f t="shared" si="6"/>
        <v>63.48</v>
      </c>
      <c r="BD6" s="21">
        <f t="shared" si="6"/>
        <v>65.510000000000005</v>
      </c>
      <c r="BE6" s="20" t="str">
        <f>IF(BE7="","",IF(BE7="-","【-】","【"&amp;SUBSTITUTE(TEXT(BE7,"#,##0.00"),"-","△")&amp;"】"))</f>
        <v>【73.44】</v>
      </c>
      <c r="BF6" s="21" t="str">
        <f>IF(BF7="",NA(),BF7)</f>
        <v>-</v>
      </c>
      <c r="BG6" s="21" t="str">
        <f t="shared" ref="BG6:BO6" si="7">IF(BG7="",NA(),BG7)</f>
        <v>-</v>
      </c>
      <c r="BH6" s="21">
        <f t="shared" si="7"/>
        <v>944.82</v>
      </c>
      <c r="BI6" s="21">
        <f t="shared" si="7"/>
        <v>963.67</v>
      </c>
      <c r="BJ6" s="21">
        <f t="shared" si="7"/>
        <v>921.91</v>
      </c>
      <c r="BK6" s="21" t="str">
        <f t="shared" si="7"/>
        <v>-</v>
      </c>
      <c r="BL6" s="21" t="str">
        <f t="shared" si="7"/>
        <v>-</v>
      </c>
      <c r="BM6" s="21">
        <f t="shared" si="7"/>
        <v>920.83</v>
      </c>
      <c r="BN6" s="21">
        <f t="shared" si="7"/>
        <v>874.02</v>
      </c>
      <c r="BO6" s="21">
        <f t="shared" si="7"/>
        <v>827.43</v>
      </c>
      <c r="BP6" s="20" t="str">
        <f>IF(BP7="","",IF(BP7="-","【-】","【"&amp;SUBSTITUTE(TEXT(BP7,"#,##0.00"),"-","△")&amp;"】"))</f>
        <v>【652.82】</v>
      </c>
      <c r="BQ6" s="21" t="str">
        <f>IF(BQ7="",NA(),BQ7)</f>
        <v>-</v>
      </c>
      <c r="BR6" s="21" t="str">
        <f t="shared" ref="BR6:BZ6" si="8">IF(BR7="",NA(),BR7)</f>
        <v>-</v>
      </c>
      <c r="BS6" s="21">
        <f t="shared" si="8"/>
        <v>99.59</v>
      </c>
      <c r="BT6" s="21">
        <f t="shared" si="8"/>
        <v>98.01</v>
      </c>
      <c r="BU6" s="21">
        <f t="shared" si="8"/>
        <v>98</v>
      </c>
      <c r="BV6" s="21" t="str">
        <f t="shared" si="8"/>
        <v>-</v>
      </c>
      <c r="BW6" s="21" t="str">
        <f t="shared" si="8"/>
        <v>-</v>
      </c>
      <c r="BX6" s="21">
        <f t="shared" si="8"/>
        <v>99.82</v>
      </c>
      <c r="BY6" s="21">
        <f t="shared" si="8"/>
        <v>100.32</v>
      </c>
      <c r="BZ6" s="21">
        <f t="shared" si="8"/>
        <v>99.71</v>
      </c>
      <c r="CA6" s="20" t="str">
        <f>IF(CA7="","",IF(CA7="-","【-】","【"&amp;SUBSTITUTE(TEXT(CA7,"#,##0.00"),"-","△")&amp;"】"))</f>
        <v>【97.61】</v>
      </c>
      <c r="CB6" s="21" t="str">
        <f>IF(CB7="",NA(),CB7)</f>
        <v>-</v>
      </c>
      <c r="CC6" s="21" t="str">
        <f t="shared" ref="CC6:CK6" si="9">IF(CC7="",NA(),CC7)</f>
        <v>-</v>
      </c>
      <c r="CD6" s="21">
        <f t="shared" si="9"/>
        <v>147.52000000000001</v>
      </c>
      <c r="CE6" s="21">
        <f t="shared" si="9"/>
        <v>150</v>
      </c>
      <c r="CF6" s="21">
        <f t="shared" si="9"/>
        <v>150</v>
      </c>
      <c r="CG6" s="21" t="str">
        <f t="shared" si="9"/>
        <v>-</v>
      </c>
      <c r="CH6" s="21" t="str">
        <f t="shared" si="9"/>
        <v>-</v>
      </c>
      <c r="CI6" s="21">
        <f t="shared" si="9"/>
        <v>156.77000000000001</v>
      </c>
      <c r="CJ6" s="21">
        <f t="shared" si="9"/>
        <v>157.63999999999999</v>
      </c>
      <c r="CK6" s="21">
        <f t="shared" si="9"/>
        <v>159.59</v>
      </c>
      <c r="CL6" s="20" t="str">
        <f>IF(CL7="","",IF(CL7="-","【-】","【"&amp;SUBSTITUTE(TEXT(CL7,"#,##0.00"),"-","△")&amp;"】"))</f>
        <v>【138.29】</v>
      </c>
      <c r="CM6" s="21" t="str">
        <f>IF(CM7="",NA(),CM7)</f>
        <v>-</v>
      </c>
      <c r="CN6" s="21" t="str">
        <f t="shared" ref="CN6:CV6" si="10">IF(CN7="",NA(),CN7)</f>
        <v>-</v>
      </c>
      <c r="CO6" s="21">
        <f t="shared" si="10"/>
        <v>86.99</v>
      </c>
      <c r="CP6" s="21">
        <f t="shared" si="10"/>
        <v>84.54</v>
      </c>
      <c r="CQ6" s="21">
        <f t="shared" si="10"/>
        <v>91.32</v>
      </c>
      <c r="CR6" s="21" t="str">
        <f t="shared" si="10"/>
        <v>-</v>
      </c>
      <c r="CS6" s="21" t="str">
        <f t="shared" si="10"/>
        <v>-</v>
      </c>
      <c r="CT6" s="21">
        <f t="shared" si="10"/>
        <v>67</v>
      </c>
      <c r="CU6" s="21">
        <f t="shared" si="10"/>
        <v>66.650000000000006</v>
      </c>
      <c r="CV6" s="21">
        <f t="shared" si="10"/>
        <v>64.45</v>
      </c>
      <c r="CW6" s="20" t="str">
        <f>IF(CW7="","",IF(CW7="-","【-】","【"&amp;SUBSTITUTE(TEXT(CW7,"#,##0.00"),"-","△")&amp;"】"))</f>
        <v>【59.10】</v>
      </c>
      <c r="CX6" s="21" t="str">
        <f>IF(CX7="",NA(),CX7)</f>
        <v>-</v>
      </c>
      <c r="CY6" s="21" t="str">
        <f t="shared" ref="CY6:DG6" si="11">IF(CY7="",NA(),CY7)</f>
        <v>-</v>
      </c>
      <c r="CZ6" s="21">
        <f t="shared" si="11"/>
        <v>80.28</v>
      </c>
      <c r="DA6" s="21">
        <f t="shared" si="11"/>
        <v>81.22</v>
      </c>
      <c r="DB6" s="21">
        <f t="shared" si="11"/>
        <v>82.07</v>
      </c>
      <c r="DC6" s="21" t="str">
        <f t="shared" si="11"/>
        <v>-</v>
      </c>
      <c r="DD6" s="21" t="str">
        <f t="shared" si="11"/>
        <v>-</v>
      </c>
      <c r="DE6" s="21">
        <f t="shared" si="11"/>
        <v>94.41</v>
      </c>
      <c r="DF6" s="21">
        <f t="shared" si="11"/>
        <v>94.43</v>
      </c>
      <c r="DG6" s="21">
        <f t="shared" si="11"/>
        <v>94.58</v>
      </c>
      <c r="DH6" s="20" t="str">
        <f>IF(DH7="","",IF(DH7="-","【-】","【"&amp;SUBSTITUTE(TEXT(DH7,"#,##0.00"),"-","△")&amp;"】"))</f>
        <v>【95.82】</v>
      </c>
      <c r="DI6" s="21" t="str">
        <f>IF(DI7="",NA(),DI7)</f>
        <v>-</v>
      </c>
      <c r="DJ6" s="21" t="str">
        <f t="shared" ref="DJ6:DR6" si="12">IF(DJ7="",NA(),DJ7)</f>
        <v>-</v>
      </c>
      <c r="DK6" s="21">
        <f t="shared" si="12"/>
        <v>3.58</v>
      </c>
      <c r="DL6" s="21">
        <f t="shared" si="12"/>
        <v>7.13</v>
      </c>
      <c r="DM6" s="21">
        <f t="shared" si="12"/>
        <v>10.59</v>
      </c>
      <c r="DN6" s="21" t="str">
        <f t="shared" si="12"/>
        <v>-</v>
      </c>
      <c r="DO6" s="21" t="str">
        <f t="shared" si="12"/>
        <v>-</v>
      </c>
      <c r="DP6" s="21">
        <f t="shared" si="12"/>
        <v>34.15</v>
      </c>
      <c r="DQ6" s="21">
        <f t="shared" si="12"/>
        <v>35.53</v>
      </c>
      <c r="DR6" s="21">
        <f t="shared" si="12"/>
        <v>37.51</v>
      </c>
      <c r="DS6" s="20" t="str">
        <f>IF(DS7="","",IF(DS7="-","【-】","【"&amp;SUBSTITUTE(TEXT(DS7,"#,##0.00"),"-","△")&amp;"】"))</f>
        <v>【39.74】</v>
      </c>
      <c r="DT6" s="21" t="str">
        <f>IF(DT7="",NA(),DT7)</f>
        <v>-</v>
      </c>
      <c r="DU6" s="21" t="str">
        <f t="shared" ref="DU6:EC6" si="13">IF(DU7="",NA(),DU7)</f>
        <v>-</v>
      </c>
      <c r="DV6" s="21">
        <f t="shared" si="13"/>
        <v>3.5</v>
      </c>
      <c r="DW6" s="21">
        <f t="shared" si="13"/>
        <v>3.87</v>
      </c>
      <c r="DX6" s="21">
        <f t="shared" si="13"/>
        <v>4.09</v>
      </c>
      <c r="DY6" s="21" t="str">
        <f t="shared" si="13"/>
        <v>-</v>
      </c>
      <c r="DZ6" s="21" t="str">
        <f t="shared" si="13"/>
        <v>-</v>
      </c>
      <c r="EA6" s="21">
        <f t="shared" si="13"/>
        <v>5.18</v>
      </c>
      <c r="EB6" s="21">
        <f t="shared" si="13"/>
        <v>6.01</v>
      </c>
      <c r="EC6" s="21">
        <f t="shared" si="13"/>
        <v>6.84</v>
      </c>
      <c r="ED6" s="20" t="str">
        <f>IF(ED7="","",IF(ED7="-","【-】","【"&amp;SUBSTITUTE(TEXT(ED7,"#,##0.00"),"-","△")&amp;"】"))</f>
        <v>【7.62】</v>
      </c>
      <c r="EE6" s="21" t="str">
        <f>IF(EE7="",NA(),EE7)</f>
        <v>-</v>
      </c>
      <c r="EF6" s="21" t="str">
        <f t="shared" ref="EF6:EN6" si="14">IF(EF7="",NA(),EF7)</f>
        <v>-</v>
      </c>
      <c r="EG6" s="21">
        <f t="shared" si="14"/>
        <v>0.36</v>
      </c>
      <c r="EH6" s="21">
        <f t="shared" si="14"/>
        <v>0.31</v>
      </c>
      <c r="EI6" s="21">
        <f t="shared" si="14"/>
        <v>0.42</v>
      </c>
      <c r="EJ6" s="21" t="str">
        <f t="shared" si="14"/>
        <v>-</v>
      </c>
      <c r="EK6" s="21" t="str">
        <f t="shared" si="14"/>
        <v>-</v>
      </c>
      <c r="EL6" s="21">
        <f t="shared" si="14"/>
        <v>0.33</v>
      </c>
      <c r="EM6" s="21">
        <f t="shared" si="14"/>
        <v>0.22</v>
      </c>
      <c r="EN6" s="21">
        <f t="shared" si="14"/>
        <v>0.23</v>
      </c>
      <c r="EO6" s="20" t="str">
        <f>IF(EO7="","",IF(EO7="-","【-】","【"&amp;SUBSTITUTE(TEXT(EO7,"#,##0.00"),"-","△")&amp;"】"))</f>
        <v>【0.23】</v>
      </c>
    </row>
    <row r="7" spans="1:148" s="22" customFormat="1" x14ac:dyDescent="0.2">
      <c r="A7" s="14"/>
      <c r="B7" s="23">
        <v>2022</v>
      </c>
      <c r="C7" s="23">
        <v>92029</v>
      </c>
      <c r="D7" s="23">
        <v>46</v>
      </c>
      <c r="E7" s="23">
        <v>17</v>
      </c>
      <c r="F7" s="23">
        <v>1</v>
      </c>
      <c r="G7" s="23">
        <v>0</v>
      </c>
      <c r="H7" s="23" t="s">
        <v>96</v>
      </c>
      <c r="I7" s="23" t="s">
        <v>97</v>
      </c>
      <c r="J7" s="23" t="s">
        <v>98</v>
      </c>
      <c r="K7" s="23" t="s">
        <v>99</v>
      </c>
      <c r="L7" s="23" t="s">
        <v>100</v>
      </c>
      <c r="M7" s="23" t="s">
        <v>101</v>
      </c>
      <c r="N7" s="24" t="s">
        <v>102</v>
      </c>
      <c r="O7" s="24">
        <v>54.8</v>
      </c>
      <c r="P7" s="24">
        <v>77.959999999999994</v>
      </c>
      <c r="Q7" s="24">
        <v>46.86</v>
      </c>
      <c r="R7" s="24">
        <v>3040</v>
      </c>
      <c r="S7" s="24">
        <v>142510</v>
      </c>
      <c r="T7" s="24">
        <v>177.76</v>
      </c>
      <c r="U7" s="24">
        <v>801.7</v>
      </c>
      <c r="V7" s="24">
        <v>110524</v>
      </c>
      <c r="W7" s="24">
        <v>28.79</v>
      </c>
      <c r="X7" s="24">
        <v>3838.97</v>
      </c>
      <c r="Y7" s="24" t="s">
        <v>102</v>
      </c>
      <c r="Z7" s="24" t="s">
        <v>102</v>
      </c>
      <c r="AA7" s="24">
        <v>110.78</v>
      </c>
      <c r="AB7" s="24">
        <v>107.52</v>
      </c>
      <c r="AC7" s="24">
        <v>106.31</v>
      </c>
      <c r="AD7" s="24" t="s">
        <v>102</v>
      </c>
      <c r="AE7" s="24" t="s">
        <v>102</v>
      </c>
      <c r="AF7" s="24">
        <v>109.58</v>
      </c>
      <c r="AG7" s="24">
        <v>109.32</v>
      </c>
      <c r="AH7" s="24">
        <v>108.33</v>
      </c>
      <c r="AI7" s="24">
        <v>106.11</v>
      </c>
      <c r="AJ7" s="24" t="s">
        <v>102</v>
      </c>
      <c r="AK7" s="24" t="s">
        <v>102</v>
      </c>
      <c r="AL7" s="24">
        <v>0</v>
      </c>
      <c r="AM7" s="24">
        <v>0</v>
      </c>
      <c r="AN7" s="24">
        <v>0</v>
      </c>
      <c r="AO7" s="24" t="s">
        <v>102</v>
      </c>
      <c r="AP7" s="24" t="s">
        <v>102</v>
      </c>
      <c r="AQ7" s="24">
        <v>5.97</v>
      </c>
      <c r="AR7" s="24">
        <v>1.54</v>
      </c>
      <c r="AS7" s="24">
        <v>1.28</v>
      </c>
      <c r="AT7" s="24">
        <v>3.15</v>
      </c>
      <c r="AU7" s="24" t="s">
        <v>102</v>
      </c>
      <c r="AV7" s="24" t="s">
        <v>102</v>
      </c>
      <c r="AW7" s="24">
        <v>28.98</v>
      </c>
      <c r="AX7" s="24">
        <v>43.75</v>
      </c>
      <c r="AY7" s="24">
        <v>52.04</v>
      </c>
      <c r="AZ7" s="24" t="s">
        <v>102</v>
      </c>
      <c r="BA7" s="24" t="s">
        <v>102</v>
      </c>
      <c r="BB7" s="24">
        <v>60.82</v>
      </c>
      <c r="BC7" s="24">
        <v>63.48</v>
      </c>
      <c r="BD7" s="24">
        <v>65.510000000000005</v>
      </c>
      <c r="BE7" s="24">
        <v>73.44</v>
      </c>
      <c r="BF7" s="24" t="s">
        <v>102</v>
      </c>
      <c r="BG7" s="24" t="s">
        <v>102</v>
      </c>
      <c r="BH7" s="24">
        <v>944.82</v>
      </c>
      <c r="BI7" s="24">
        <v>963.67</v>
      </c>
      <c r="BJ7" s="24">
        <v>921.91</v>
      </c>
      <c r="BK7" s="24" t="s">
        <v>102</v>
      </c>
      <c r="BL7" s="24" t="s">
        <v>102</v>
      </c>
      <c r="BM7" s="24">
        <v>920.83</v>
      </c>
      <c r="BN7" s="24">
        <v>874.02</v>
      </c>
      <c r="BO7" s="24">
        <v>827.43</v>
      </c>
      <c r="BP7" s="24">
        <v>652.82000000000005</v>
      </c>
      <c r="BQ7" s="24" t="s">
        <v>102</v>
      </c>
      <c r="BR7" s="24" t="s">
        <v>102</v>
      </c>
      <c r="BS7" s="24">
        <v>99.59</v>
      </c>
      <c r="BT7" s="24">
        <v>98.01</v>
      </c>
      <c r="BU7" s="24">
        <v>98</v>
      </c>
      <c r="BV7" s="24" t="s">
        <v>102</v>
      </c>
      <c r="BW7" s="24" t="s">
        <v>102</v>
      </c>
      <c r="BX7" s="24">
        <v>99.82</v>
      </c>
      <c r="BY7" s="24">
        <v>100.32</v>
      </c>
      <c r="BZ7" s="24">
        <v>99.71</v>
      </c>
      <c r="CA7" s="24">
        <v>97.61</v>
      </c>
      <c r="CB7" s="24" t="s">
        <v>102</v>
      </c>
      <c r="CC7" s="24" t="s">
        <v>102</v>
      </c>
      <c r="CD7" s="24">
        <v>147.52000000000001</v>
      </c>
      <c r="CE7" s="24">
        <v>150</v>
      </c>
      <c r="CF7" s="24">
        <v>150</v>
      </c>
      <c r="CG7" s="24" t="s">
        <v>102</v>
      </c>
      <c r="CH7" s="24" t="s">
        <v>102</v>
      </c>
      <c r="CI7" s="24">
        <v>156.77000000000001</v>
      </c>
      <c r="CJ7" s="24">
        <v>157.63999999999999</v>
      </c>
      <c r="CK7" s="24">
        <v>159.59</v>
      </c>
      <c r="CL7" s="24">
        <v>138.29</v>
      </c>
      <c r="CM7" s="24" t="s">
        <v>102</v>
      </c>
      <c r="CN7" s="24" t="s">
        <v>102</v>
      </c>
      <c r="CO7" s="24">
        <v>86.99</v>
      </c>
      <c r="CP7" s="24">
        <v>84.54</v>
      </c>
      <c r="CQ7" s="24">
        <v>91.32</v>
      </c>
      <c r="CR7" s="24" t="s">
        <v>102</v>
      </c>
      <c r="CS7" s="24" t="s">
        <v>102</v>
      </c>
      <c r="CT7" s="24">
        <v>67</v>
      </c>
      <c r="CU7" s="24">
        <v>66.650000000000006</v>
      </c>
      <c r="CV7" s="24">
        <v>64.45</v>
      </c>
      <c r="CW7" s="24">
        <v>59.1</v>
      </c>
      <c r="CX7" s="24" t="s">
        <v>102</v>
      </c>
      <c r="CY7" s="24" t="s">
        <v>102</v>
      </c>
      <c r="CZ7" s="24">
        <v>80.28</v>
      </c>
      <c r="DA7" s="24">
        <v>81.22</v>
      </c>
      <c r="DB7" s="24">
        <v>82.07</v>
      </c>
      <c r="DC7" s="24" t="s">
        <v>102</v>
      </c>
      <c r="DD7" s="24" t="s">
        <v>102</v>
      </c>
      <c r="DE7" s="24">
        <v>94.41</v>
      </c>
      <c r="DF7" s="24">
        <v>94.43</v>
      </c>
      <c r="DG7" s="24">
        <v>94.58</v>
      </c>
      <c r="DH7" s="24">
        <v>95.82</v>
      </c>
      <c r="DI7" s="24" t="s">
        <v>102</v>
      </c>
      <c r="DJ7" s="24" t="s">
        <v>102</v>
      </c>
      <c r="DK7" s="24">
        <v>3.58</v>
      </c>
      <c r="DL7" s="24">
        <v>7.13</v>
      </c>
      <c r="DM7" s="24">
        <v>10.59</v>
      </c>
      <c r="DN7" s="24" t="s">
        <v>102</v>
      </c>
      <c r="DO7" s="24" t="s">
        <v>102</v>
      </c>
      <c r="DP7" s="24">
        <v>34.15</v>
      </c>
      <c r="DQ7" s="24">
        <v>35.53</v>
      </c>
      <c r="DR7" s="24">
        <v>37.51</v>
      </c>
      <c r="DS7" s="24">
        <v>39.74</v>
      </c>
      <c r="DT7" s="24" t="s">
        <v>102</v>
      </c>
      <c r="DU7" s="24" t="s">
        <v>102</v>
      </c>
      <c r="DV7" s="24">
        <v>3.5</v>
      </c>
      <c r="DW7" s="24">
        <v>3.87</v>
      </c>
      <c r="DX7" s="24">
        <v>4.09</v>
      </c>
      <c r="DY7" s="24" t="s">
        <v>102</v>
      </c>
      <c r="DZ7" s="24" t="s">
        <v>102</v>
      </c>
      <c r="EA7" s="24">
        <v>5.18</v>
      </c>
      <c r="EB7" s="24">
        <v>6.01</v>
      </c>
      <c r="EC7" s="24">
        <v>6.84</v>
      </c>
      <c r="ED7" s="24">
        <v>7.62</v>
      </c>
      <c r="EE7" s="24" t="s">
        <v>102</v>
      </c>
      <c r="EF7" s="24" t="s">
        <v>102</v>
      </c>
      <c r="EG7" s="24">
        <v>0.36</v>
      </c>
      <c r="EH7" s="24">
        <v>0.31</v>
      </c>
      <c r="EI7" s="24">
        <v>0.42</v>
      </c>
      <c r="EJ7" s="24" t="s">
        <v>102</v>
      </c>
      <c r="EK7" s="24" t="s">
        <v>102</v>
      </c>
      <c r="EL7" s="24">
        <v>0.33</v>
      </c>
      <c r="EM7" s="24">
        <v>0.22</v>
      </c>
      <c r="EN7" s="24">
        <v>0.23</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cp:lastPrinted>2024-03-05T00:35:47Z</cp:lastPrinted>
  <dcterms:created xsi:type="dcterms:W3CDTF">2023-12-12T00:43:52Z</dcterms:created>
  <dcterms:modified xsi:type="dcterms:W3CDTF">2024-03-06T12:29:27Z</dcterms:modified>
  <cp:category/>
</cp:coreProperties>
</file>