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PeYX2qyfzvKHpsd2ZCdzPQSkyNicS3I/mX1iDzS8DPe5C5kjVgPdVN46oGU8wA/A4T2vwE4GxhykOBVNLkU95g==" workbookSaltValue="Woho5+3mjR4qjhN8+5V4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<sst xmlns="http://schemas.openxmlformats.org/spreadsheetml/2006/main" count="237" uniqueCount="119">
  <si>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</si>
  <si>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</si>
  <si>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</si>
  <si>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</si>
  <si>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</si>
  <si>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</si>
  <si>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</si>
  <si>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</si>
  <si>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</si>
  <si>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</si>
  <si>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</si>
  <si>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</si>
  <si>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</si>
  <si>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</si>
  <si>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</si>
  <si>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</si>
  <si>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</si>
  <si>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</si>
  <si>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</si>
  <si>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</si>
  <si>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</si>
  <si>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</si>
  <si>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</si>
  <si>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</si>
  <si>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</si>
  <si>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</si>
  <si>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</si>
  <si>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</si>
  <si>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</si>
  <si>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</si>
  <si>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</si>
  <si>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</si>
  <si>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</si>
  <si>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</si>
  <si>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</si>
  <si>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</si>
  <si>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</si>
  <si>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</si>
  <si>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</si>
  <si>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</si>
  <si>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</si>
  <si>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</si>
  <si>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</si>
  <si>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</si>
  <si>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</si>
  <si>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</si>
  <si>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</si>
  <si>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</si>
  <si>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</si>
  <si>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</si>
  <si>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</si>
  <si>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</si>
  <si>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</si>
  <si>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</si>
  <si>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</si>
  <si>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</si>
  <si>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</si>
  <si>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</si>
  <si>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</si>
  <si>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</si>
  <si>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</si>
  <si>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</si>
  <si>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</si>
  <si>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</si>
  <si>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</si>
  <si>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</si>
  <si>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</si>
  <si>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</si>
  <si>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</si>
  <si>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</si>
  <si>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</si>
  <si>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</si>
  <si>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</si>
  <si>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</si>
  <si>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</si>
  <si>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</si>
  <si>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</si>
  <si>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</si>
  <si>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</si>
  <si>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</si>
  <si>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</si>
  <si>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</si>
  <si>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</si>
  <si>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</si>
  <si>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</si>
  <si>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</si>
  <si>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</si>
  <si>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</si>
  <si>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</si>
  <si>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</si>
  <si>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</si>
  <si>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</si>
  <si>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</si>
  <si>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</si>
  <si>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</si>
  <si>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</si>
  <si>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</si>
  <si>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</si>
  <si>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</si>
  <si>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</si>
  <si>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</si>
  <si>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</si>
  <si>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</si>
  <si>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</si>
  <si>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</si>
  <si>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</si>
  <si>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</si>
  <si>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</si>
  <si>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</si>
  <si>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</si>
  <si>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</si>
  <si>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</si>
  <si>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</si>
  <si>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</si>
  <si>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</si>
  <si>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</si>
  <si>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令和元年度決算においては、令和２年４月１日からの公共下水道事業への編入に向けた汚水処理以外の経費が増加したことにより、経費回収率は低下し、汚水処理原価は上昇しました。
　今後も汚水処理経費及び更新費を抑制しつつ、収支の均衡に配慮する必要があることから、公共下水道事業へ編入し、経営の健全性・効率性を確保していきます。</t>
    <rPh sb="1" eb="3">
      <t>レイワ</t>
    </rPh>
    <rPh sb="3" eb="4">
      <t>ガン</t>
    </rPh>
    <rPh sb="127" eb="129">
      <t>コウキョウ</t>
    </rPh>
    <rPh sb="129" eb="132">
      <t>ゲスイドウ</t>
    </rPh>
    <rPh sb="132" eb="134">
      <t>ジギョウ</t>
    </rPh>
    <rPh sb="135" eb="137">
      <t>ヘンニュウ</t>
    </rPh>
    <rPh sb="139" eb="141">
      <t>ケイエイ</t>
    </rPh>
    <rPh sb="142" eb="145">
      <t>ケンゼンセイ</t>
    </rPh>
    <rPh sb="146" eb="149">
      <t>コウリツセイ</t>
    </rPh>
    <rPh sb="150" eb="152">
      <t>カクホ</t>
    </rPh>
    <phoneticPr fontId="4"/>
  </si>
  <si>
    <t>　平成11年度に供用を開始したことから、比較的新しい施設となりますが、施設や管渠の更新を進めていかなければならず、受益者負担の増加が考えられます。設備更新費用の削減を図るため、令和２年４月１日から公共下水道事業へ編入し、より効率的な汚水処理を進めていきます。</t>
    <phoneticPr fontId="4"/>
  </si>
  <si>
    <t>　農業集落排水事業は、農業用水の水質保全及び農村環境の整備を図り、併せて公共用水域の水質保全に寄与することを目的に整備された汚水処理施設で、現状は施設等の維持管理が事業の中心です。水洗化率の観点からは、健全な経営が確保されていたと考えられます。
　老朽化する施設や管渠に対する投資経費を削減するため、公共下水道事業への編入を進めたことに伴い、汚水処理以外の経費が増加しました。このため、一時的に経営が圧迫されましたが、公共下水道事業へ編入したことにより、今後の設備更新費用の削減を図り、より効率的な汚水処理を実現していきます。</t>
    <rPh sb="85" eb="87">
      <t>チュウシン</t>
    </rPh>
    <rPh sb="181" eb="183">
      <t>ゾウカ</t>
    </rPh>
    <rPh sb="209" eb="211">
      <t>コウキョウ</t>
    </rPh>
    <rPh sb="211" eb="214">
      <t>ゲスイドウ</t>
    </rPh>
    <rPh sb="214" eb="216">
      <t>ジギョウ</t>
    </rPh>
    <rPh sb="217" eb="219">
      <t>ヘンニュウ</t>
    </rPh>
    <rPh sb="254" eb="256">
      <t>ジツゲン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</si>
</sst>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06-4DED-A606-61ABD160E8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406-4DED-A606-61ABD160E8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64.14</c:v>
                </c:pt>
                <c:pt idx="1">
                  <c:v>65.150000000000006</c:v>
                </c:pt>
                <c:pt idx="2">
                  <c:v>63.64</c:v>
                </c:pt>
                <c:pt idx="3">
                  <c:v>60.61</c:v>
                </c:pt>
                <c:pt idx="4">
                  <c:v>0</c:v>
                </c:pt>
              </c:numCache>
            </c:numRef>
          </c:val>
          <c:extLst>
            <c:ext xmlns:c16="http://schemas.microsoft.com/office/drawing/2014/chart" uri="{C3380CC4-5D6E-409C-BE32-E72D297353CC}">
              <c16:uniqueId val="{00000000-D5D9-450C-AF56-A6B8DDB2F3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5D9-450C-AF56-A6B8DDB2F3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77.98</c:v>
                </c:pt>
                <c:pt idx="1">
                  <c:v>78.14</c:v>
                </c:pt>
                <c:pt idx="2">
                  <c:v>79.02</c:v>
                </c:pt>
                <c:pt idx="3">
                  <c:v>82.41</c:v>
                </c:pt>
                <c:pt idx="4">
                  <c:v>83.27</c:v>
                </c:pt>
              </c:numCache>
            </c:numRef>
          </c:val>
          <c:extLst>
            <c:ext xmlns:c16="http://schemas.microsoft.com/office/drawing/2014/chart" uri="{C3380CC4-5D6E-409C-BE32-E72D297353CC}">
              <c16:uniqueId val="{00000000-6B17-4099-8152-1E68481895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B17-4099-8152-1E68481895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99.81</c:v>
                </c:pt>
                <c:pt idx="1">
                  <c:v>99.81</c:v>
                </c:pt>
                <c:pt idx="2">
                  <c:v>99.81</c:v>
                </c:pt>
                <c:pt idx="3">
                  <c:v>99.52</c:v>
                </c:pt>
                <c:pt idx="4">
                  <c:v>99.81</c:v>
                </c:pt>
              </c:numCache>
            </c:numRef>
          </c:val>
          <c:extLst>
            <c:ext xmlns:c16="http://schemas.microsoft.com/office/drawing/2014/chart" uri="{C3380CC4-5D6E-409C-BE32-E72D297353CC}">
              <c16:uniqueId val="{00000000-CF28-4DE4-80A6-A8DF7DB2DF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28-4DE4-80A6-A8DF7DB2DF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62-416A-82AF-5FE2539D37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62-416A-82AF-5FE2539D37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49-4BCA-B3B0-C9038A0014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49-4BCA-B3B0-C9038A0014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0-440F-8099-7F7EF96B09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0-440F-8099-7F7EF96B09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02-4B0F-A8C0-DA93450517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02-4B0F-A8C0-DA93450517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37-4C03-89FD-F9ECBFCD49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537-4C03-89FD-F9ECBFCD49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95.77</c:v>
                </c:pt>
                <c:pt idx="1">
                  <c:v>89.27</c:v>
                </c:pt>
                <c:pt idx="2">
                  <c:v>85.28</c:v>
                </c:pt>
                <c:pt idx="3">
                  <c:v>24.79</c:v>
                </c:pt>
                <c:pt idx="4">
                  <c:v>11.16</c:v>
                </c:pt>
              </c:numCache>
            </c:numRef>
          </c:val>
          <c:extLst>
            <c:ext xmlns:c16="http://schemas.microsoft.com/office/drawing/2014/chart" uri="{C3380CC4-5D6E-409C-BE32-E72D297353CC}">
              <c16:uniqueId val="{00000000-8950-4FC3-9B7A-144E9120FC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950-4FC3-9B7A-144E9120FC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150.83000000000001</c:v>
                </c:pt>
                <c:pt idx="1">
                  <c:v>160.84</c:v>
                </c:pt>
                <c:pt idx="2">
                  <c:v>169</c:v>
                </c:pt>
                <c:pt idx="3">
                  <c:v>730.76</c:v>
                </c:pt>
                <c:pt idx="4">
                  <c:v>1317.94</c:v>
                </c:pt>
              </c:numCache>
            </c:numRef>
          </c:val>
          <c:extLst>
            <c:ext xmlns:c16="http://schemas.microsoft.com/office/drawing/2014/chart" uri="{C3380CC4-5D6E-409C-BE32-E72D297353CC}">
              <c16:uniqueId val="{00000000-444F-40C6-AC10-9F928A635D0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44F-40C6-AC10-9F928A635D0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足利市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147442</v>
      </c>
      <c r="AM8" s="69"/>
      <c r="AN8" s="69"/>
      <c r="AO8" s="69"/>
      <c r="AP8" s="69"/>
      <c r="AQ8" s="69"/>
      <c r="AR8" s="69"/>
      <c r="AS8" s="69"/>
      <c r="AT8" s="68">
        <f>データ!T6</f>
        <v>177.76</v>
      </c>
      <c r="AU8" s="68"/>
      <c r="AV8" s="68"/>
      <c r="AW8" s="68"/>
      <c r="AX8" s="68"/>
      <c r="AY8" s="68"/>
      <c r="AZ8" s="68"/>
      <c r="BA8" s="68"/>
      <c r="BB8" s="68">
        <f>データ!U6</f>
        <v>829.44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0.37</v>
      </c>
      <c r="Q10" s="68"/>
      <c r="R10" s="68"/>
      <c r="S10" s="68"/>
      <c r="T10" s="68"/>
      <c r="U10" s="68"/>
      <c r="V10" s="68"/>
      <c r="W10" s="68">
        <f>データ!Q6</f>
        <v>151.83000000000001</v>
      </c>
      <c r="X10" s="68"/>
      <c r="Y10" s="68"/>
      <c r="Z10" s="68"/>
      <c r="AA10" s="68"/>
      <c r="AB10" s="68"/>
      <c r="AC10" s="68"/>
      <c r="AD10" s="69">
        <f>データ!R6</f>
        <v>2935</v>
      </c>
      <c r="AE10" s="69"/>
      <c r="AF10" s="69"/>
      <c r="AG10" s="69"/>
      <c r="AH10" s="69"/>
      <c r="AI10" s="69"/>
      <c r="AJ10" s="69"/>
      <c r="AK10" s="2"/>
      <c r="AL10" s="69">
        <f>データ!V6</f>
        <v>538</v>
      </c>
      <c r="AM10" s="69"/>
      <c r="AN10" s="69"/>
      <c r="AO10" s="69"/>
      <c r="AP10" s="69"/>
      <c r="AQ10" s="69"/>
      <c r="AR10" s="69"/>
      <c r="AS10" s="69"/>
      <c r="AT10" s="68">
        <f>データ!W6</f>
        <v>0.16</v>
      </c>
      <c r="AU10" s="68"/>
      <c r="AV10" s="68"/>
      <c r="AW10" s="68"/>
      <c r="AX10" s="68"/>
      <c r="AY10" s="68"/>
      <c r="AZ10" s="68"/>
      <c r="BA10" s="68"/>
      <c r="BB10" s="68">
        <f>データ!X6</f>
        <v>3362.5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OwDviScBkuCPCN4b4j28U4VQqF2WpTEa9q5YkPU8Y2tjUKrHSSILFGzOSR4sOV2deUFjoZlxCg0fQMcGnMPkDw==" saltValue="Q41lUdJdlh764TfIiANJ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92029</v>
      </c>
      <c r="D6" s="33">
        <f t="shared" si="3"/>
        <v>47</v>
      </c>
      <c r="E6" s="33">
        <f t="shared" si="3"/>
        <v>17</v>
      </c>
      <c r="F6" s="33">
        <f t="shared" si="3"/>
        <v>5</v>
      </c>
      <c r="G6" s="33">
        <f t="shared" si="3"/>
        <v>0</v>
      </c>
      <c r="H6" s="33" t="str">
        <f t="shared" si="3"/>
        <v>栃木県　足利市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0.37</v>
      </c>
      <c r="Q6" s="34">
        <f t="shared" si="3"/>
        <v>151.83000000000001</v>
      </c>
      <c r="R6" s="34">
        <f t="shared" si="3"/>
        <v>2935</v>
      </c>
      <c r="S6" s="34">
        <f t="shared" si="3"/>
        <v>147442</v>
      </c>
      <c r="T6" s="34">
        <f t="shared" si="3"/>
        <v>177.76</v>
      </c>
      <c r="U6" s="34">
        <f t="shared" si="3"/>
        <v>829.44</v>
      </c>
      <c r="V6" s="34">
        <f t="shared" si="3"/>
        <v>538</v>
      </c>
      <c r="W6" s="34">
        <f t="shared" si="3"/>
        <v>0.16</v>
      </c>
      <c r="X6" s="34">
        <f t="shared" si="3"/>
        <v>3362.5</v>
      </c>
      <c r="Y6" s="35">
        <f>IF(Y7="",NA(),Y7)</f>
        <v>99.81</v>
      </c>
      <c r="Z6" s="35">
        <f t="shared" ref="Z6:AH6" si="4">IF(Z7="",NA(),Z7)</f>
        <v>99.81</v>
      </c>
      <c r="AA6" s="35">
        <f t="shared" si="4"/>
        <v>99.81</v>
      </c>
      <c r="AB6" s="35">
        <f t="shared" si="4"/>
        <v>99.52</v>
      </c>
      <c r="AC6" s="35">
        <f t="shared" si="4"/>
        <v>99.81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95.77</v>
      </c>
      <c r="BR6" s="35">
        <f t="shared" ref="BR6:BZ6" si="8">IF(BR7="",NA(),BR7)</f>
        <v>89.27</v>
      </c>
      <c r="BS6" s="35">
        <f t="shared" si="8"/>
        <v>85.28</v>
      </c>
      <c r="BT6" s="35">
        <f t="shared" si="8"/>
        <v>24.79</v>
      </c>
      <c r="BU6" s="35">
        <f t="shared" si="8"/>
        <v>11.16</v>
      </c>
      <c r="BV6" s="35">
        <f t="shared" si="8"/>
        <v>52.19</v>
      </c>
      <c r="BW6" s="35">
        <f t="shared" si="8"/>
        <v>55.32</v>
      </c>
      <c r="BX6" s="35">
        <f t="shared" si="8"/>
        <v>59.8</v>
      </c>
      <c r="BY6" s="35">
        <f t="shared" si="8"/>
        <v>57.77</v>
      </c>
      <c r="BZ6" s="35">
        <f t="shared" si="8"/>
        <v>57.31</v>
      </c>
      <c r="CA6" s="34" t="str">
        <f>IF(CA7="","",IF(CA7="-","【-】","【"&amp;SUBSTITUTE(TEXT(CA7,"#,##0.00"),"-","△")&amp;"】"))</f>
        <v>【59.59】</v>
      </c>
      <c r="CB6" s="35">
        <f>IF(CB7="",NA(),CB7)</f>
        <v>150.83000000000001</v>
      </c>
      <c r="CC6" s="35">
        <f t="shared" ref="CC6:CK6" si="9">IF(CC7="",NA(),CC7)</f>
        <v>160.84</v>
      </c>
      <c r="CD6" s="35">
        <f t="shared" si="9"/>
        <v>169</v>
      </c>
      <c r="CE6" s="35">
        <f t="shared" si="9"/>
        <v>730.76</v>
      </c>
      <c r="CF6" s="35">
        <f t="shared" si="9"/>
        <v>1317.94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64.14</v>
      </c>
      <c r="CN6" s="35">
        <f t="shared" ref="CN6:CV6" si="10">IF(CN7="",NA(),CN7)</f>
        <v>65.150000000000006</v>
      </c>
      <c r="CO6" s="35">
        <f t="shared" si="10"/>
        <v>63.64</v>
      </c>
      <c r="CP6" s="35">
        <f t="shared" si="10"/>
        <v>60.61</v>
      </c>
      <c r="CQ6" s="35" t="str">
        <f t="shared" si="10"/>
        <v>-</v>
      </c>
      <c r="CR6" s="35">
        <f t="shared" si="10"/>
        <v>52.31</v>
      </c>
      <c r="CS6" s="35">
        <f t="shared" si="10"/>
        <v>60.65</v>
      </c>
      <c r="CT6" s="35">
        <f t="shared" si="10"/>
        <v>51.75</v>
      </c>
      <c r="CU6" s="35">
        <f t="shared" si="10"/>
        <v>50.68</v>
      </c>
      <c r="CV6" s="35">
        <f t="shared" si="10"/>
        <v>50.14</v>
      </c>
      <c r="CW6" s="34" t="str">
        <f>IF(CW7="","",IF(CW7="-","【-】","【"&amp;SUBSTITUTE(TEXT(CW7,"#,##0.00"),"-","△")&amp;"】"))</f>
        <v>【51.30】</v>
      </c>
      <c r="CX6" s="35">
        <f>IF(CX7="",NA(),CX7)</f>
        <v>77.98</v>
      </c>
      <c r="CY6" s="35">
        <f t="shared" ref="CY6:DG6" si="11">IF(CY7="",NA(),CY7)</f>
        <v>78.14</v>
      </c>
      <c r="CZ6" s="35">
        <f t="shared" si="11"/>
        <v>79.02</v>
      </c>
      <c r="DA6" s="35">
        <f t="shared" si="11"/>
        <v>82.41</v>
      </c>
      <c r="DB6" s="35">
        <f t="shared" si="11"/>
        <v>83.27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92029</v>
      </c>
      <c r="D7" s="37">
        <v>47</v>
      </c>
      <c r="E7" s="37">
        <v>17</v>
      </c>
      <c r="F7" s="37">
        <v>5</v>
      </c>
      <c r="G7" s="37">
        <v>0</v>
      </c>
      <c r="H7" s="37" t="s">
        <v>97</v>
      </c>
      <c r="I7" s="37" t="s">
        <v>98</v>
      </c>
      <c r="J7" s="37" t="s">
        <v>99</v>
      </c>
      <c r="K7" s="37" t="s">
        <v>100</v>
      </c>
      <c r="L7" s="37" t="s">
        <v>101</v>
      </c>
      <c r="M7" s="37" t="s">
        <v>102</v>
      </c>
      <c r="N7" s="38" t="s">
        <v>103</v>
      </c>
      <c r="O7" s="38" t="s">
        <v>104</v>
      </c>
      <c r="P7" s="38">
        <v>0.37</v>
      </c>
      <c r="Q7" s="38">
        <v>151.83000000000001</v>
      </c>
      <c r="R7" s="38">
        <v>2935</v>
      </c>
      <c r="S7" s="38">
        <v>147442</v>
      </c>
      <c r="T7" s="38">
        <v>177.76</v>
      </c>
      <c r="U7" s="38">
        <v>829.44</v>
      </c>
      <c r="V7" s="38">
        <v>538</v>
      </c>
      <c r="W7" s="38">
        <v>0.16</v>
      </c>
      <c r="X7" s="38">
        <v>3362.5</v>
      </c>
      <c r="Y7" s="38">
        <v>99.81</v>
      </c>
      <c r="Z7" s="38">
        <v>99.81</v>
      </c>
      <c r="AA7" s="38">
        <v>99.81</v>
      </c>
      <c r="AB7" s="38">
        <v>99.52</v>
      </c>
      <c r="AC7" s="38">
        <v>99.81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95.77</v>
      </c>
      <c r="BR7" s="38">
        <v>89.27</v>
      </c>
      <c r="BS7" s="38">
        <v>85.28</v>
      </c>
      <c r="BT7" s="38">
        <v>24.79</v>
      </c>
      <c r="BU7" s="38">
        <v>11.16</v>
      </c>
      <c r="BV7" s="38">
        <v>52.19</v>
      </c>
      <c r="BW7" s="38">
        <v>55.32</v>
      </c>
      <c r="BX7" s="38">
        <v>59.8</v>
      </c>
      <c r="BY7" s="38">
        <v>57.77</v>
      </c>
      <c r="BZ7" s="38">
        <v>57.31</v>
      </c>
      <c r="CA7" s="38">
        <v>59.59</v>
      </c>
      <c r="CB7" s="38">
        <v>150.83000000000001</v>
      </c>
      <c r="CC7" s="38">
        <v>160.84</v>
      </c>
      <c r="CD7" s="38">
        <v>169</v>
      </c>
      <c r="CE7" s="38">
        <v>730.76</v>
      </c>
      <c r="CF7" s="38">
        <v>1317.94</v>
      </c>
      <c r="CG7" s="38">
        <v>296.14</v>
      </c>
      <c r="CH7" s="38">
        <v>283.17</v>
      </c>
      <c r="CI7" s="38">
        <v>263.76</v>
      </c>
      <c r="CJ7" s="38">
        <v>274.35000000000002</v>
      </c>
      <c r="CK7" s="38">
        <v>273.52</v>
      </c>
      <c r="CL7" s="38">
        <v>257.86</v>
      </c>
      <c r="CM7" s="38">
        <v>64.14</v>
      </c>
      <c r="CN7" s="38">
        <v>65.150000000000006</v>
      </c>
      <c r="CO7" s="38">
        <v>63.64</v>
      </c>
      <c r="CP7" s="38">
        <v>60.61</v>
      </c>
      <c r="CQ7" s="38" t="s">
        <v>103</v>
      </c>
      <c r="CR7" s="38">
        <v>52.31</v>
      </c>
      <c r="CS7" s="38">
        <v>60.65</v>
      </c>
      <c r="CT7" s="38">
        <v>51.75</v>
      </c>
      <c r="CU7" s="38">
        <v>50.68</v>
      </c>
      <c r="CV7" s="38">
        <v>50.14</v>
      </c>
      <c r="CW7" s="38">
        <v>51.3</v>
      </c>
      <c r="CX7" s="38">
        <v>77.98</v>
      </c>
      <c r="CY7" s="38">
        <v>78.14</v>
      </c>
      <c r="CZ7" s="38">
        <v>79.02</v>
      </c>
      <c r="DA7" s="38">
        <v>82.41</v>
      </c>
      <c r="DB7" s="38">
        <v>83.27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2021-02-03T03:05:35Z</cp:lastPrinted>
  <dcterms:created xsi:type="dcterms:W3CDTF">2020-12-04T03:01:52Z</dcterms:created>
  <dcterms:modified xsi:type="dcterms:W3CDTF">2021-02-20T02:12:34Z</dcterms:modified>
  <cp:category/>
</cp:coreProperties>
</file>