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T9wVXP/kIGBNQiDEDZA+6Ws+b20IktitVTzRw1ugTdW8fXgabrZcf5gat5GU9+h8FSRkbt03J1ibe+YrlpMJJQ==" workbookSaltValue="AVVCxUmKgdsl3LWSY0jq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<sst xmlns="http://schemas.openxmlformats.org/spreadsheetml/2006/main" count="228" uniqueCount="115">
  <si>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</si>
  <si>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</si>
  <si>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</si>
  <si>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</si>
  <si>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</si>
  <si>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</si>
  <si>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</si>
  <si>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</si>
  <si>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</si>
  <si>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</si>
  <si>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</si>
  <si>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</si>
  <si>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</si>
  <si>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</si>
  <si>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</si>
  <si>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</si>
  <si>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</si>
  <si>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</si>
  <si>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</si>
  <si>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</si>
  <si>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</si>
  <si>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</si>
  <si>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</si>
  <si>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</si>
  <si>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</si>
  <si>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</si>
  <si>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</si>
  <si>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</si>
  <si>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</si>
  <si>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</si>
  <si>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</si>
  <si>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</si>
  <si>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</si>
  <si>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</si>
  <si>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</si>
  <si>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</si>
  <si>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</si>
  <si>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</si>
  <si>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</si>
  <si>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</si>
  <si>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</si>
  <si>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</si>
  <si>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</si>
  <si>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</si>
  <si>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</si>
  <si>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</si>
  <si>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</si>
  <si>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</si>
  <si>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</si>
  <si>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</si>
  <si>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</si>
  <si>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</si>
  <si>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</si>
  <si>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</si>
  <si>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</si>
  <si>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</si>
  <si>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</si>
  <si>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</si>
  <si>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</si>
  <si>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</si>
  <si>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</si>
  <si>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</si>
  <si>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</si>
  <si>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</si>
  <si>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</si>
  <si>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</si>
  <si>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</si>
  <si>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</si>
  <si>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</si>
  <si>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</si>
  <si>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</si>
  <si>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</si>
  <si>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</si>
  <si>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</si>
  <si>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</si>
  <si>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</si>
  <si>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</si>
  <si>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</si>
  <si>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</si>
  <si>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</si>
  <si>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</si>
  <si>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</si>
  <si>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</si>
  <si>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</si>
  <si>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</si>
  <si>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</si>
  <si>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</si>
  <si>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</si>
  <si>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</si>
  <si>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</si>
  <si>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</si>
  <si>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</si>
  <si>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</si>
  <si>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</si>
  <si>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</si>
  <si>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</si>
  <si>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</si>
  <si>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</si>
  <si>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</si>
  <si>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</si>
  <si>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</si>
  <si>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</si>
  <si>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</si>
  <si>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</si>
  <si>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</si>
  <si>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</si>
  <si>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</si>
  <si>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</si>
  <si>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</si>
  <si>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</si>
  <si>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</si>
  <si>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</si>
  <si>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保有資産全体では、有形固定資産減価償却率が類似団体平均値と比較して上回っていることに加え、管路経年化率の増加傾向、管路更新率の減少傾向にあることから、有形固定資産の老朽化が進んでいると考えられ、管路更新等の必要性が高まっているといえます。</t>
    <phoneticPr fontId="4"/>
  </si>
  <si>
    <t>　現状では、経営の健全性は確保されていますが、類似団体と比較し有収率の低下が見られます。今後は人口減少等により収益の減少が見込まれることから、収益の底上げや将来の料金改定に向けて検討を行っていくことが重要な課題になります。
　また、施設や管路の老朽化・耐震化対策事業等の実施のため、更新需要が高まることで、必要な投資額が増大していく見込です。
　令和３年度に改定予定の「経営戦略」をもとに、投資と財源の均衡を図りながら今後の経営に取り組んでいく必要があります。</t>
    <rPh sb="78" eb="80">
      <t>ショウライ</t>
    </rPh>
    <rPh sb="81" eb="83">
      <t>リョウキン</t>
    </rPh>
    <rPh sb="83" eb="85">
      <t>カイテイ</t>
    </rPh>
    <rPh sb="86" eb="87">
      <t>ム</t>
    </rPh>
    <rPh sb="89" eb="91">
      <t>ケントウ</t>
    </rPh>
    <rPh sb="92" eb="93">
      <t>オコナ</t>
    </rPh>
    <rPh sb="166" eb="168">
      <t>ミコミ</t>
    </rPh>
    <rPh sb="179" eb="181">
      <t>カイテイ</t>
    </rPh>
    <phoneticPr fontId="4"/>
  </si>
  <si>
    <t>　【健全性】
　経常収支比率は100%超えており、類似団体平均値と同程度であることから、健全性を確保しているといえます。料金回収率は、100％を下回っており、前年度と比べて低下していますが、その原因は、新型コロナウイルス感染症対策事業に伴う基本料金の免除を実施したことによるものですが、免除の全額を、国の交付金を活用して、補填しており健全性を確保しているといえます。
　累積欠損比率も健全性を示す0%を維持していますが、人口減少による給水収益等の減少が見込まれるため、現状を維持できるように努める必要があります。
　また、企業債残高対給水収益比率は減少傾向であり、類似団体平均値と同程度であることから、企業債残高は適切な水準であると考えられます。
　【効率性】
　施設利用率は類似団体平均値を上回り、現状に沿った適切な施設規模であるといえます。
　一方、有収率は類似団体平均値を下回っていることから、収益に結びつかない原因の究明として漏水対策等を実施することで有収率の向上を図り、収益の底上げを行うことが課題となっています。</t>
    <rPh sb="143" eb="145">
      <t>メンジョ</t>
    </rPh>
    <rPh sb="146" eb="148">
      <t>ゼンガク</t>
    </rPh>
    <rPh sb="150" eb="151">
      <t>クニ</t>
    </rPh>
    <rPh sb="152" eb="155">
      <t>コウフキン</t>
    </rPh>
    <rPh sb="156" eb="158">
      <t>カツヨウ</t>
    </rPh>
    <rPh sb="161" eb="163">
      <t>ホテン</t>
    </rPh>
    <rPh sb="167" eb="170">
      <t>ケンゼンセイ</t>
    </rPh>
    <rPh sb="171" eb="173">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</si>
</sst>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0.77</c:v>
                </c:pt>
                <c:pt idx="1">
                  <c:v>0.81</c:v>
                </c:pt>
                <c:pt idx="2">
                  <c:v>0.75</c:v>
                </c:pt>
                <c:pt idx="3">
                  <c:v>0.71</c:v>
                </c:pt>
                <c:pt idx="4">
                  <c:v>0.48</c:v>
                </c:pt>
              </c:numCache>
            </c:numRef>
          </c:val>
          <c:extLst>
            <c:ext xmlns:c16="http://schemas.microsoft.com/office/drawing/2014/chart" uri="{C3380CC4-5D6E-409C-BE32-E72D297353CC}">
              <c16:uniqueId val="{00000000-6347-4388-9340-7003F67667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6347-4388-9340-7003F67667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75.03</c:v>
                </c:pt>
                <c:pt idx="1">
                  <c:v>77.92</c:v>
                </c:pt>
                <c:pt idx="2">
                  <c:v>80.239999999999995</c:v>
                </c:pt>
                <c:pt idx="3">
                  <c:v>83.43</c:v>
                </c:pt>
                <c:pt idx="4">
                  <c:v>87.76</c:v>
                </c:pt>
              </c:numCache>
            </c:numRef>
          </c:val>
          <c:extLst>
            <c:ext xmlns:c16="http://schemas.microsoft.com/office/drawing/2014/chart" uri="{C3380CC4-5D6E-409C-BE32-E72D297353CC}">
              <c16:uniqueId val="{00000000-9159-4A82-A2BA-ADE8528FE3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9159-4A82-A2BA-ADE8528FE3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84.38</c:v>
                </c:pt>
                <c:pt idx="1">
                  <c:v>81.84</c:v>
                </c:pt>
                <c:pt idx="2">
                  <c:v>80.239999999999995</c:v>
                </c:pt>
                <c:pt idx="3">
                  <c:v>76.599999999999994</c:v>
                </c:pt>
                <c:pt idx="4">
                  <c:v>74.39</c:v>
                </c:pt>
              </c:numCache>
            </c:numRef>
          </c:val>
          <c:extLst>
            <c:ext xmlns:c16="http://schemas.microsoft.com/office/drawing/2014/chart" uri="{C3380CC4-5D6E-409C-BE32-E72D297353CC}">
              <c16:uniqueId val="{00000000-2CCB-4BCD-909D-6F93206760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2CCB-4BCD-909D-6F93206760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122.18</c:v>
                </c:pt>
                <c:pt idx="1">
                  <c:v>118.71</c:v>
                </c:pt>
                <c:pt idx="2">
                  <c:v>120.79</c:v>
                </c:pt>
                <c:pt idx="3">
                  <c:v>110.95</c:v>
                </c:pt>
                <c:pt idx="4">
                  <c:v>111.32</c:v>
                </c:pt>
              </c:numCache>
            </c:numRef>
          </c:val>
          <c:extLst>
            <c:ext xmlns:c16="http://schemas.microsoft.com/office/drawing/2014/chart" uri="{C3380CC4-5D6E-409C-BE32-E72D297353CC}">
              <c16:uniqueId val="{00000000-7DD9-419B-9CE7-08CB5BE9D2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7DD9-419B-9CE7-08CB5BE9D2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48.63</c:v>
                </c:pt>
                <c:pt idx="1">
                  <c:v>50.05</c:v>
                </c:pt>
                <c:pt idx="2">
                  <c:v>51.34</c:v>
                </c:pt>
                <c:pt idx="3">
                  <c:v>52.26</c:v>
                </c:pt>
                <c:pt idx="4">
                  <c:v>53.26</c:v>
                </c:pt>
              </c:numCache>
            </c:numRef>
          </c:val>
          <c:extLst>
            <c:ext xmlns:c16="http://schemas.microsoft.com/office/drawing/2014/chart" uri="{C3380CC4-5D6E-409C-BE32-E72D297353CC}">
              <c16:uniqueId val="{00000000-E200-4243-899E-18D3959DEB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E200-4243-899E-18D3959DEB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12.93</c:v>
                </c:pt>
                <c:pt idx="1">
                  <c:v>14.88</c:v>
                </c:pt>
                <c:pt idx="2">
                  <c:v>16.989999999999998</c:v>
                </c:pt>
                <c:pt idx="3">
                  <c:v>19.88</c:v>
                </c:pt>
                <c:pt idx="4">
                  <c:v>22.11</c:v>
                </c:pt>
              </c:numCache>
            </c:numRef>
          </c:val>
          <c:extLst>
            <c:ext xmlns:c16="http://schemas.microsoft.com/office/drawing/2014/chart" uri="{C3380CC4-5D6E-409C-BE32-E72D297353CC}">
              <c16:uniqueId val="{00000000-963F-456B-99AA-DF5BA269A9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963F-456B-99AA-DF5BA269A9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F6-46F6-A8EA-4BB001CB4D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6F6-46F6-A8EA-4BB001CB4D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313.56</c:v>
                </c:pt>
                <c:pt idx="1">
                  <c:v>339.31</c:v>
                </c:pt>
                <c:pt idx="2">
                  <c:v>341.81</c:v>
                </c:pt>
                <c:pt idx="3">
                  <c:v>302.77999999999997</c:v>
                </c:pt>
                <c:pt idx="4">
                  <c:v>377.09</c:v>
                </c:pt>
              </c:numCache>
            </c:numRef>
          </c:val>
          <c:extLst>
            <c:ext xmlns:c16="http://schemas.microsoft.com/office/drawing/2014/chart" uri="{C3380CC4-5D6E-409C-BE32-E72D297353CC}">
              <c16:uniqueId val="{00000000-23FD-4C5E-A4FE-3EEEA783FC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23FD-4C5E-A4FE-3EEEA783FC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294.08999999999997</c:v>
                </c:pt>
                <c:pt idx="1">
                  <c:v>273.16000000000003</c:v>
                </c:pt>
                <c:pt idx="2">
                  <c:v>250.85</c:v>
                </c:pt>
                <c:pt idx="3">
                  <c:v>247.96</c:v>
                </c:pt>
                <c:pt idx="4">
                  <c:v>254.35</c:v>
                </c:pt>
              </c:numCache>
            </c:numRef>
          </c:val>
          <c:extLst>
            <c:ext xmlns:c16="http://schemas.microsoft.com/office/drawing/2014/chart" uri="{C3380CC4-5D6E-409C-BE32-E72D297353CC}">
              <c16:uniqueId val="{00000000-7B77-42F0-9126-CC6126A576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7B77-42F0-9126-CC6126A576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116.46</c:v>
                </c:pt>
                <c:pt idx="1">
                  <c:v>112.89</c:v>
                </c:pt>
                <c:pt idx="2">
                  <c:v>114.95</c:v>
                </c:pt>
                <c:pt idx="3">
                  <c:v>104.23</c:v>
                </c:pt>
                <c:pt idx="4">
                  <c:v>99.81</c:v>
                </c:pt>
              </c:numCache>
            </c:numRef>
          </c:val>
          <c:extLst>
            <c:ext xmlns:c16="http://schemas.microsoft.com/office/drawing/2014/chart" uri="{C3380CC4-5D6E-409C-BE32-E72D297353CC}">
              <c16:uniqueId val="{00000000-B91B-49E4-84D4-F782F10129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B91B-49E4-84D4-F782F10129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100.99</c:v>
                </c:pt>
                <c:pt idx="1">
                  <c:v>104.34</c:v>
                </c:pt>
                <c:pt idx="2">
                  <c:v>102.66</c:v>
                </c:pt>
                <c:pt idx="3">
                  <c:v>113.21</c:v>
                </c:pt>
                <c:pt idx="4">
                  <c:v>110.89</c:v>
                </c:pt>
              </c:numCache>
            </c:numRef>
          </c:val>
          <c:extLst>
            <c:ext xmlns:c16="http://schemas.microsoft.com/office/drawing/2014/chart" uri="{C3380CC4-5D6E-409C-BE32-E72D297353CC}">
              <c16:uniqueId val="{00000000-4643-485E-AA5B-C1C94C7623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4643-485E-AA5B-C1C94C7623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足利市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146016</v>
      </c>
      <c r="AM8" s="61"/>
      <c r="AN8" s="61"/>
      <c r="AO8" s="61"/>
      <c r="AP8" s="61"/>
      <c r="AQ8" s="61"/>
      <c r="AR8" s="61"/>
      <c r="AS8" s="61"/>
      <c r="AT8" s="52">
        <f>データ!$S$6</f>
        <v>177.76</v>
      </c>
      <c r="AU8" s="53"/>
      <c r="AV8" s="53"/>
      <c r="AW8" s="53"/>
      <c r="AX8" s="53"/>
      <c r="AY8" s="53"/>
      <c r="AZ8" s="53"/>
      <c r="BA8" s="53"/>
      <c r="BB8" s="54">
        <f>データ!$T$6</f>
        <v>821.42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78.94</v>
      </c>
      <c r="J10" s="53"/>
      <c r="K10" s="53"/>
      <c r="L10" s="53"/>
      <c r="M10" s="53"/>
      <c r="N10" s="53"/>
      <c r="O10" s="64"/>
      <c r="P10" s="54">
        <f>データ!$P$6</f>
        <v>97.74</v>
      </c>
      <c r="Q10" s="54"/>
      <c r="R10" s="54"/>
      <c r="S10" s="54"/>
      <c r="T10" s="54"/>
      <c r="U10" s="54"/>
      <c r="V10" s="54"/>
      <c r="W10" s="61">
        <f>データ!$Q$6</f>
        <v>2060</v>
      </c>
      <c r="X10" s="61"/>
      <c r="Y10" s="61"/>
      <c r="Z10" s="61"/>
      <c r="AA10" s="61"/>
      <c r="AB10" s="61"/>
      <c r="AC10" s="61"/>
      <c r="AD10" s="2"/>
      <c r="AE10" s="2"/>
      <c r="AF10" s="2"/>
      <c r="AG10" s="2"/>
      <c r="AH10" s="4"/>
      <c r="AI10" s="4"/>
      <c r="AJ10" s="4"/>
      <c r="AK10" s="4"/>
      <c r="AL10" s="61">
        <f>データ!$U$6</f>
        <v>142153</v>
      </c>
      <c r="AM10" s="61"/>
      <c r="AN10" s="61"/>
      <c r="AO10" s="61"/>
      <c r="AP10" s="61"/>
      <c r="AQ10" s="61"/>
      <c r="AR10" s="61"/>
      <c r="AS10" s="61"/>
      <c r="AT10" s="52">
        <f>データ!$V$6</f>
        <v>98.9</v>
      </c>
      <c r="AU10" s="53"/>
      <c r="AV10" s="53"/>
      <c r="AW10" s="53"/>
      <c r="AX10" s="53"/>
      <c r="AY10" s="53"/>
      <c r="AZ10" s="53"/>
      <c r="BA10" s="53"/>
      <c r="BB10" s="54">
        <f>データ!$W$6</f>
        <v>1437.34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CIdGxRwDs1DACvvbxyf6yn1fB/Pk46AnjD+nRC0oIEV2y4O04Nlqr6xtyzzhUkcrNEzzvef978nnrA752QmCg==" saltValue="QglI9wKynLM+xqDAv45n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92029</v>
      </c>
      <c r="D6" s="34">
        <f t="shared" si="3"/>
        <v>46</v>
      </c>
      <c r="E6" s="34">
        <f t="shared" si="3"/>
        <v>1</v>
      </c>
      <c r="F6" s="34">
        <f t="shared" si="3"/>
        <v>0</v>
      </c>
      <c r="G6" s="34">
        <f t="shared" si="3"/>
        <v>1</v>
      </c>
      <c r="H6" s="34" t="str">
        <f t="shared" si="3"/>
        <v>栃木県　足利市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78.94</v>
      </c>
      <c r="P6" s="35">
        <f t="shared" si="3"/>
        <v>97.74</v>
      </c>
      <c r="Q6" s="35">
        <f t="shared" si="3"/>
        <v>2060</v>
      </c>
      <c r="R6" s="35">
        <f t="shared" si="3"/>
        <v>146016</v>
      </c>
      <c r="S6" s="35">
        <f t="shared" si="3"/>
        <v>177.76</v>
      </c>
      <c r="T6" s="35">
        <f t="shared" si="3"/>
        <v>821.42</v>
      </c>
      <c r="U6" s="35">
        <f t="shared" si="3"/>
        <v>142153</v>
      </c>
      <c r="V6" s="35">
        <f t="shared" si="3"/>
        <v>98.9</v>
      </c>
      <c r="W6" s="35">
        <f t="shared" si="3"/>
        <v>1437.34</v>
      </c>
      <c r="X6" s="36">
        <f>IF(X7="",NA(),X7)</f>
        <v>122.18</v>
      </c>
      <c r="Y6" s="36">
        <f t="shared" ref="Y6:AG6" si="4">IF(Y7="",NA(),Y7)</f>
        <v>118.71</v>
      </c>
      <c r="Z6" s="36">
        <f t="shared" si="4"/>
        <v>120.79</v>
      </c>
      <c r="AA6" s="36">
        <f t="shared" si="4"/>
        <v>110.95</v>
      </c>
      <c r="AB6" s="36">
        <f t="shared" si="4"/>
        <v>111.32</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313.56</v>
      </c>
      <c r="AU6" s="36">
        <f t="shared" ref="AU6:BC6" si="6">IF(AU7="",NA(),AU7)</f>
        <v>339.31</v>
      </c>
      <c r="AV6" s="36">
        <f t="shared" si="6"/>
        <v>341.81</v>
      </c>
      <c r="AW6" s="36">
        <f t="shared" si="6"/>
        <v>302.77999999999997</v>
      </c>
      <c r="AX6" s="36">
        <f t="shared" si="6"/>
        <v>377.09</v>
      </c>
      <c r="AY6" s="36">
        <f t="shared" si="6"/>
        <v>349.04</v>
      </c>
      <c r="AZ6" s="36">
        <f t="shared" si="6"/>
        <v>337.49</v>
      </c>
      <c r="BA6" s="36">
        <f t="shared" si="6"/>
        <v>335.6</v>
      </c>
      <c r="BB6" s="36">
        <f t="shared" si="6"/>
        <v>358.91</v>
      </c>
      <c r="BC6" s="36">
        <f t="shared" si="6"/>
        <v>360.96</v>
      </c>
      <c r="BD6" s="35" t="str">
        <f>IF(BD7="","",IF(BD7="-","【-】","【"&amp;SUBSTITUTE(TEXT(BD7,"#,##0.00"),"-","△")&amp;"】"))</f>
        <v>【260.31】</v>
      </c>
      <c r="BE6" s="36">
        <f>IF(BE7="",NA(),BE7)</f>
        <v>294.08999999999997</v>
      </c>
      <c r="BF6" s="36">
        <f t="shared" ref="BF6:BN6" si="7">IF(BF7="",NA(),BF7)</f>
        <v>273.16000000000003</v>
      </c>
      <c r="BG6" s="36">
        <f t="shared" si="7"/>
        <v>250.85</v>
      </c>
      <c r="BH6" s="36">
        <f t="shared" si="7"/>
        <v>247.96</v>
      </c>
      <c r="BI6" s="36">
        <f t="shared" si="7"/>
        <v>254.35</v>
      </c>
      <c r="BJ6" s="36">
        <f t="shared" si="7"/>
        <v>254.54</v>
      </c>
      <c r="BK6" s="36">
        <f t="shared" si="7"/>
        <v>265.92</v>
      </c>
      <c r="BL6" s="36">
        <f t="shared" si="7"/>
        <v>258.26</v>
      </c>
      <c r="BM6" s="36">
        <f t="shared" si="7"/>
        <v>247.27</v>
      </c>
      <c r="BN6" s="36">
        <f t="shared" si="7"/>
        <v>239.18</v>
      </c>
      <c r="BO6" s="35" t="str">
        <f>IF(BO7="","",IF(BO7="-","【-】","【"&amp;SUBSTITUTE(TEXT(BO7,"#,##0.00"),"-","△")&amp;"】"))</f>
        <v>【275.67】</v>
      </c>
      <c r="BP6" s="36">
        <f>IF(BP7="",NA(),BP7)</f>
        <v>116.46</v>
      </c>
      <c r="BQ6" s="36">
        <f t="shared" ref="BQ6:BY6" si="8">IF(BQ7="",NA(),BQ7)</f>
        <v>112.89</v>
      </c>
      <c r="BR6" s="36">
        <f t="shared" si="8"/>
        <v>114.95</v>
      </c>
      <c r="BS6" s="36">
        <f t="shared" si="8"/>
        <v>104.23</v>
      </c>
      <c r="BT6" s="36">
        <f t="shared" si="8"/>
        <v>99.81</v>
      </c>
      <c r="BU6" s="36">
        <f t="shared" si="8"/>
        <v>106.52</v>
      </c>
      <c r="BV6" s="36">
        <f t="shared" si="8"/>
        <v>105.86</v>
      </c>
      <c r="BW6" s="36">
        <f t="shared" si="8"/>
        <v>106.07</v>
      </c>
      <c r="BX6" s="36">
        <f t="shared" si="8"/>
        <v>105.34</v>
      </c>
      <c r="BY6" s="36">
        <f t="shared" si="8"/>
        <v>101.89</v>
      </c>
      <c r="BZ6" s="35" t="str">
        <f>IF(BZ7="","",IF(BZ7="-","【-】","【"&amp;SUBSTITUTE(TEXT(BZ7,"#,##0.00"),"-","△")&amp;"】"))</f>
        <v>【100.05】</v>
      </c>
      <c r="CA6" s="36">
        <f>IF(CA7="",NA(),CA7)</f>
        <v>100.99</v>
      </c>
      <c r="CB6" s="36">
        <f t="shared" ref="CB6:CJ6" si="9">IF(CB7="",NA(),CB7)</f>
        <v>104.34</v>
      </c>
      <c r="CC6" s="36">
        <f t="shared" si="9"/>
        <v>102.66</v>
      </c>
      <c r="CD6" s="36">
        <f t="shared" si="9"/>
        <v>113.21</v>
      </c>
      <c r="CE6" s="36">
        <f t="shared" si="9"/>
        <v>110.89</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75.03</v>
      </c>
      <c r="CM6" s="36">
        <f t="shared" ref="CM6:CU6" si="10">IF(CM7="",NA(),CM7)</f>
        <v>77.92</v>
      </c>
      <c r="CN6" s="36">
        <f t="shared" si="10"/>
        <v>80.239999999999995</v>
      </c>
      <c r="CO6" s="36">
        <f t="shared" si="10"/>
        <v>83.43</v>
      </c>
      <c r="CP6" s="36">
        <f t="shared" si="10"/>
        <v>87.76</v>
      </c>
      <c r="CQ6" s="36">
        <f t="shared" si="10"/>
        <v>62.1</v>
      </c>
      <c r="CR6" s="36">
        <f t="shared" si="10"/>
        <v>62.38</v>
      </c>
      <c r="CS6" s="36">
        <f t="shared" si="10"/>
        <v>62.83</v>
      </c>
      <c r="CT6" s="36">
        <f t="shared" si="10"/>
        <v>62.05</v>
      </c>
      <c r="CU6" s="36">
        <f t="shared" si="10"/>
        <v>63.23</v>
      </c>
      <c r="CV6" s="35" t="str">
        <f>IF(CV7="","",IF(CV7="-","【-】","【"&amp;SUBSTITUTE(TEXT(CV7,"#,##0.00"),"-","△")&amp;"】"))</f>
        <v>【60.69】</v>
      </c>
      <c r="CW6" s="36">
        <f>IF(CW7="",NA(),CW7)</f>
        <v>84.38</v>
      </c>
      <c r="CX6" s="36">
        <f t="shared" ref="CX6:DF6" si="11">IF(CX7="",NA(),CX7)</f>
        <v>81.84</v>
      </c>
      <c r="CY6" s="36">
        <f t="shared" si="11"/>
        <v>80.239999999999995</v>
      </c>
      <c r="CZ6" s="36">
        <f t="shared" si="11"/>
        <v>76.599999999999994</v>
      </c>
      <c r="DA6" s="36">
        <f t="shared" si="11"/>
        <v>74.39</v>
      </c>
      <c r="DB6" s="36">
        <f t="shared" si="11"/>
        <v>89.52</v>
      </c>
      <c r="DC6" s="36">
        <f t="shared" si="11"/>
        <v>89.17</v>
      </c>
      <c r="DD6" s="36">
        <f t="shared" si="11"/>
        <v>88.86</v>
      </c>
      <c r="DE6" s="36">
        <f t="shared" si="11"/>
        <v>89.11</v>
      </c>
      <c r="DF6" s="36">
        <f t="shared" si="11"/>
        <v>89.35</v>
      </c>
      <c r="DG6" s="35" t="str">
        <f>IF(DG7="","",IF(DG7="-","【-】","【"&amp;SUBSTITUTE(TEXT(DG7,"#,##0.00"),"-","△")&amp;"】"))</f>
        <v>【89.82】</v>
      </c>
      <c r="DH6" s="36">
        <f>IF(DH7="",NA(),DH7)</f>
        <v>48.63</v>
      </c>
      <c r="DI6" s="36">
        <f t="shared" ref="DI6:DQ6" si="12">IF(DI7="",NA(),DI7)</f>
        <v>50.05</v>
      </c>
      <c r="DJ6" s="36">
        <f t="shared" si="12"/>
        <v>51.34</v>
      </c>
      <c r="DK6" s="36">
        <f t="shared" si="12"/>
        <v>52.26</v>
      </c>
      <c r="DL6" s="36">
        <f t="shared" si="12"/>
        <v>53.26</v>
      </c>
      <c r="DM6" s="36">
        <f t="shared" si="12"/>
        <v>46.58</v>
      </c>
      <c r="DN6" s="36">
        <f t="shared" si="12"/>
        <v>46.99</v>
      </c>
      <c r="DO6" s="36">
        <f t="shared" si="12"/>
        <v>47.89</v>
      </c>
      <c r="DP6" s="36">
        <f t="shared" si="12"/>
        <v>48.69</v>
      </c>
      <c r="DQ6" s="36">
        <f t="shared" si="12"/>
        <v>49.62</v>
      </c>
      <c r="DR6" s="35" t="str">
        <f>IF(DR7="","",IF(DR7="-","【-】","【"&amp;SUBSTITUTE(TEXT(DR7,"#,##0.00"),"-","△")&amp;"】"))</f>
        <v>【50.19】</v>
      </c>
      <c r="DS6" s="36">
        <f>IF(DS7="",NA(),DS7)</f>
        <v>12.93</v>
      </c>
      <c r="DT6" s="36">
        <f t="shared" ref="DT6:EB6" si="13">IF(DT7="",NA(),DT7)</f>
        <v>14.88</v>
      </c>
      <c r="DU6" s="36">
        <f t="shared" si="13"/>
        <v>16.989999999999998</v>
      </c>
      <c r="DV6" s="36">
        <f t="shared" si="13"/>
        <v>19.88</v>
      </c>
      <c r="DW6" s="36">
        <f t="shared" si="13"/>
        <v>22.11</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0.77</v>
      </c>
      <c r="EE6" s="36">
        <f t="shared" ref="EE6:EM6" si="14">IF(EE7="",NA(),EE7)</f>
        <v>0.81</v>
      </c>
      <c r="EF6" s="36">
        <f t="shared" si="14"/>
        <v>0.75</v>
      </c>
      <c r="EG6" s="36">
        <f t="shared" si="14"/>
        <v>0.71</v>
      </c>
      <c r="EH6" s="36">
        <f t="shared" si="14"/>
        <v>0.48</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92029</v>
      </c>
      <c r="D7" s="38">
        <v>46</v>
      </c>
      <c r="E7" s="38">
        <v>1</v>
      </c>
      <c r="F7" s="38">
        <v>0</v>
      </c>
      <c r="G7" s="38">
        <v>1</v>
      </c>
      <c r="H7" s="38" t="s">
        <v>93</v>
      </c>
      <c r="I7" s="38" t="s">
        <v>94</v>
      </c>
      <c r="J7" s="38" t="s">
        <v>95</v>
      </c>
      <c r="K7" s="38" t="s">
        <v>96</v>
      </c>
      <c r="L7" s="38" t="s">
        <v>97</v>
      </c>
      <c r="M7" s="38" t="s">
        <v>98</v>
      </c>
      <c r="N7" s="39" t="s">
        <v>99</v>
      </c>
      <c r="O7" s="39">
        <v>78.94</v>
      </c>
      <c r="P7" s="39">
        <v>97.74</v>
      </c>
      <c r="Q7" s="39">
        <v>2060</v>
      </c>
      <c r="R7" s="39">
        <v>146016</v>
      </c>
      <c r="S7" s="39">
        <v>177.76</v>
      </c>
      <c r="T7" s="39">
        <v>821.42</v>
      </c>
      <c r="U7" s="39">
        <v>142153</v>
      </c>
      <c r="V7" s="39">
        <v>98.9</v>
      </c>
      <c r="W7" s="39">
        <v>1437.34</v>
      </c>
      <c r="X7" s="39">
        <v>122.18</v>
      </c>
      <c r="Y7" s="39">
        <v>118.71</v>
      </c>
      <c r="Z7" s="39">
        <v>120.79</v>
      </c>
      <c r="AA7" s="39">
        <v>110.95</v>
      </c>
      <c r="AB7" s="39">
        <v>111.32</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313.56</v>
      </c>
      <c r="AU7" s="39">
        <v>339.31</v>
      </c>
      <c r="AV7" s="39">
        <v>341.81</v>
      </c>
      <c r="AW7" s="39">
        <v>302.77999999999997</v>
      </c>
      <c r="AX7" s="39">
        <v>377.09</v>
      </c>
      <c r="AY7" s="39">
        <v>349.04</v>
      </c>
      <c r="AZ7" s="39">
        <v>337.49</v>
      </c>
      <c r="BA7" s="39">
        <v>335.6</v>
      </c>
      <c r="BB7" s="39">
        <v>358.91</v>
      </c>
      <c r="BC7" s="39">
        <v>360.96</v>
      </c>
      <c r="BD7" s="39">
        <v>260.31</v>
      </c>
      <c r="BE7" s="39">
        <v>294.08999999999997</v>
      </c>
      <c r="BF7" s="39">
        <v>273.16000000000003</v>
      </c>
      <c r="BG7" s="39">
        <v>250.85</v>
      </c>
      <c r="BH7" s="39">
        <v>247.96</v>
      </c>
      <c r="BI7" s="39">
        <v>254.35</v>
      </c>
      <c r="BJ7" s="39">
        <v>254.54</v>
      </c>
      <c r="BK7" s="39">
        <v>265.92</v>
      </c>
      <c r="BL7" s="39">
        <v>258.26</v>
      </c>
      <c r="BM7" s="39">
        <v>247.27</v>
      </c>
      <c r="BN7" s="39">
        <v>239.18</v>
      </c>
      <c r="BO7" s="39">
        <v>275.67</v>
      </c>
      <c r="BP7" s="39">
        <v>116.46</v>
      </c>
      <c r="BQ7" s="39">
        <v>112.89</v>
      </c>
      <c r="BR7" s="39">
        <v>114.95</v>
      </c>
      <c r="BS7" s="39">
        <v>104.23</v>
      </c>
      <c r="BT7" s="39">
        <v>99.81</v>
      </c>
      <c r="BU7" s="39">
        <v>106.52</v>
      </c>
      <c r="BV7" s="39">
        <v>105.86</v>
      </c>
      <c r="BW7" s="39">
        <v>106.07</v>
      </c>
      <c r="BX7" s="39">
        <v>105.34</v>
      </c>
      <c r="BY7" s="39">
        <v>101.89</v>
      </c>
      <c r="BZ7" s="39">
        <v>100.05</v>
      </c>
      <c r="CA7" s="39">
        <v>100.99</v>
      </c>
      <c r="CB7" s="39">
        <v>104.34</v>
      </c>
      <c r="CC7" s="39">
        <v>102.66</v>
      </c>
      <c r="CD7" s="39">
        <v>113.21</v>
      </c>
      <c r="CE7" s="39">
        <v>110.89</v>
      </c>
      <c r="CF7" s="39">
        <v>155.80000000000001</v>
      </c>
      <c r="CG7" s="39">
        <v>158.58000000000001</v>
      </c>
      <c r="CH7" s="39">
        <v>159.22</v>
      </c>
      <c r="CI7" s="39">
        <v>159.6</v>
      </c>
      <c r="CJ7" s="39">
        <v>156.32</v>
      </c>
      <c r="CK7" s="39">
        <v>166.4</v>
      </c>
      <c r="CL7" s="39">
        <v>75.03</v>
      </c>
      <c r="CM7" s="39">
        <v>77.92</v>
      </c>
      <c r="CN7" s="39">
        <v>80.239999999999995</v>
      </c>
      <c r="CO7" s="39">
        <v>83.43</v>
      </c>
      <c r="CP7" s="39">
        <v>87.76</v>
      </c>
      <c r="CQ7" s="39">
        <v>62.1</v>
      </c>
      <c r="CR7" s="39">
        <v>62.38</v>
      </c>
      <c r="CS7" s="39">
        <v>62.83</v>
      </c>
      <c r="CT7" s="39">
        <v>62.05</v>
      </c>
      <c r="CU7" s="39">
        <v>63.23</v>
      </c>
      <c r="CV7" s="39">
        <v>60.69</v>
      </c>
      <c r="CW7" s="39">
        <v>84.38</v>
      </c>
      <c r="CX7" s="39">
        <v>81.84</v>
      </c>
      <c r="CY7" s="39">
        <v>80.239999999999995</v>
      </c>
      <c r="CZ7" s="39">
        <v>76.599999999999994</v>
      </c>
      <c r="DA7" s="39">
        <v>74.39</v>
      </c>
      <c r="DB7" s="39">
        <v>89.52</v>
      </c>
      <c r="DC7" s="39">
        <v>89.17</v>
      </c>
      <c r="DD7" s="39">
        <v>88.86</v>
      </c>
      <c r="DE7" s="39">
        <v>89.11</v>
      </c>
      <c r="DF7" s="39">
        <v>89.35</v>
      </c>
      <c r="DG7" s="39">
        <v>89.82</v>
      </c>
      <c r="DH7" s="39">
        <v>48.63</v>
      </c>
      <c r="DI7" s="39">
        <v>50.05</v>
      </c>
      <c r="DJ7" s="39">
        <v>51.34</v>
      </c>
      <c r="DK7" s="39">
        <v>52.26</v>
      </c>
      <c r="DL7" s="39">
        <v>53.26</v>
      </c>
      <c r="DM7" s="39">
        <v>46.58</v>
      </c>
      <c r="DN7" s="39">
        <v>46.99</v>
      </c>
      <c r="DO7" s="39">
        <v>47.89</v>
      </c>
      <c r="DP7" s="39">
        <v>48.69</v>
      </c>
      <c r="DQ7" s="39">
        <v>49.62</v>
      </c>
      <c r="DR7" s="39">
        <v>50.19</v>
      </c>
      <c r="DS7" s="39">
        <v>12.93</v>
      </c>
      <c r="DT7" s="39">
        <v>14.88</v>
      </c>
      <c r="DU7" s="39">
        <v>16.989999999999998</v>
      </c>
      <c r="DV7" s="39">
        <v>19.88</v>
      </c>
      <c r="DW7" s="39">
        <v>22.11</v>
      </c>
      <c r="DX7" s="39">
        <v>14.45</v>
      </c>
      <c r="DY7" s="39">
        <v>15.83</v>
      </c>
      <c r="DZ7" s="39">
        <v>16.899999999999999</v>
      </c>
      <c r="EA7" s="39">
        <v>18.260000000000002</v>
      </c>
      <c r="EB7" s="39">
        <v>19.510000000000002</v>
      </c>
      <c r="EC7" s="39">
        <v>20.63</v>
      </c>
      <c r="ED7" s="39">
        <v>0.77</v>
      </c>
      <c r="EE7" s="39">
        <v>0.81</v>
      </c>
      <c r="EF7" s="39">
        <v>0.75</v>
      </c>
      <c r="EG7" s="39">
        <v>0.71</v>
      </c>
      <c r="EH7" s="39">
        <v>0.48</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2022-01-25T08:35:27Z</cp:lastPrinted>
  <dcterms:created xsi:type="dcterms:W3CDTF">2021-12-03T06:45:35Z</dcterms:created>
  <dcterms:modified xsi:type="dcterms:W3CDTF">2022-02-24T10:59:50Z</dcterms:modified>
  <cp:category/>
</cp:coreProperties>
</file>