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81AB3239-F83D-45D4-8B70-55F0E93BB817}" xr6:coauthVersionLast="47" xr6:coauthVersionMax="47" xr10:uidLastSave="{00000000-0000-0000-0000-000000000000}"/>
  <workbookProtection workbookAlgorithmName="SHA-512" workbookHashValue="zjSnfTXexMrUvGziU/JigK4qoVnBiNYncQbEKTIyEEMDEwOjDZ3W0caYT+d5J8qMiq1QkpOfBFC6y6iBn5qJuA==" workbookSaltValue="QtMJv+XyoPqDEcm0JEQSX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BB10" i="4"/>
  <c r="AT10" i="4"/>
  <c r="AL10" i="4"/>
  <c r="W10" i="4"/>
  <c r="P10" i="4"/>
  <c r="I10"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<sst xmlns="http://schemas.openxmlformats.org/spreadsheetml/2006/main" count="228" uniqueCount="115">
  <si>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</si>
  <si>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</si>
  <si>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</si>
  <si>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</si>
  <si>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</si>
  <si>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</si>
  <si>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</si>
  <si>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</si>
  <si>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</si>
  <si>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</si>
  <si>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</si>
  <si>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</si>
  <si>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</si>
  <si>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</si>
  <si>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</si>
  <si>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</si>
  <si>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</si>
  <si>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</si>
  <si>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</si>
  <si>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</si>
  <si>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</si>
  <si>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</si>
  <si>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</si>
  <si>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</si>
  <si>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</si>
  <si>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</si>
  <si>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</si>
  <si>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</si>
  <si>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</si>
  <si>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</si>
  <si>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</si>
  <si>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</si>
  <si>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</si>
  <si>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</si>
  <si>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</si>
  <si>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</si>
  <si>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</si>
  <si>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</si>
  <si>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</si>
  <si>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</si>
  <si>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</si>
  <si>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</si>
  <si>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</si>
  <si>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</si>
  <si>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</si>
  <si>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</si>
  <si>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</si>
  <si>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</si>
  <si>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</si>
  <si>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</si>
  <si>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</si>
  <si>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</si>
  <si>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</si>
  <si>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</si>
  <si>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</si>
  <si>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</si>
  <si>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</si>
  <si>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</si>
  <si>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</si>
  <si>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</si>
  <si>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</si>
  <si>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</si>
  <si>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</si>
  <si>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</si>
  <si>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</si>
  <si>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</si>
  <si>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</si>
  <si>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</si>
  <si>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</si>
  <si>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</si>
  <si>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</si>
  <si>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</si>
  <si>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</si>
  <si>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</si>
  <si>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</si>
  <si>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</si>
  <si>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</si>
  <si>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</si>
  <si>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</si>
  <si>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</si>
  <si>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</si>
  <si>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</si>
  <si>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</si>
  <si>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</si>
  <si>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</si>
  <si>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</si>
  <si>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</si>
  <si>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</si>
  <si>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</si>
  <si>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</si>
  <si>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</si>
  <si>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</si>
  <si>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</si>
  <si>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</si>
  <si>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</si>
  <si>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</si>
  <si>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</si>
  <si>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</si>
  <si>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</si>
  <si>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</si>
  <si>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</si>
  <si>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</si>
  <si>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</si>
  <si>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</si>
  <si>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</si>
  <si>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</si>
  <si>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</si>
  <si>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</si>
  <si>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</si>
  <si>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</si>
  <si>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</si>
  <si>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</si>
  <si>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【健全性】
　経常収支比率・料金回収率ともに100％を超えており、類似団体平均値と同程度であることから、健全性を確保しているといえます。今後、物価高騰等による費用の増加が見込まれるため、更なる費用の削減、財源の確保に努めていく必要があります。
　累積欠損比率も健全性を示す0%を維持していますが、人口減少による給水収益等の減少が見込まれるため、現状を維持できるように努める必要があります。
　また、企業債残高対給水収益比率は減少傾向であり、令和3年度については類似団体平均値を下回ったことから、企業債残高は適切な水準であると考えられます。引き続き、必要な更新に対して適切な企業債運用を行っていく必要があります。
　【効率性】
　施設利用率は類似団体平均値を上回り、現状に沿った適切な施設規模であるといえます。
　一方、有収率は類似団体平均値を下回っていることから、収益に結びつかない原因の究明として漏水対策等を実施することで有収率の向上を図り、収益の底上げを行うことが課題となっています。</t>
    <rPh sb="69" eb="71">
      <t>コンゴ</t>
    </rPh>
    <rPh sb="72" eb="74">
      <t>ブッカ</t>
    </rPh>
    <rPh sb="74" eb="76">
      <t>コウトウ</t>
    </rPh>
    <rPh sb="76" eb="77">
      <t>トウ</t>
    </rPh>
    <rPh sb="80" eb="82">
      <t>ヒヨウ</t>
    </rPh>
    <rPh sb="83" eb="85">
      <t>ゾウカ</t>
    </rPh>
    <rPh sb="86" eb="88">
      <t>ミコ</t>
    </rPh>
    <rPh sb="94" eb="95">
      <t>サラ</t>
    </rPh>
    <rPh sb="97" eb="99">
      <t>ヒヨウ</t>
    </rPh>
    <rPh sb="100" eb="102">
      <t>サクゲン</t>
    </rPh>
    <rPh sb="103" eb="105">
      <t>ザイゲン</t>
    </rPh>
    <rPh sb="106" eb="108">
      <t>カクホ</t>
    </rPh>
    <rPh sb="109" eb="110">
      <t>ツト</t>
    </rPh>
    <rPh sb="114" eb="116">
      <t>ヒツヨウ</t>
    </rPh>
    <rPh sb="221" eb="223">
      <t>レイワ</t>
    </rPh>
    <rPh sb="224" eb="226">
      <t>ネンド</t>
    </rPh>
    <rPh sb="239" eb="241">
      <t>シタマワ</t>
    </rPh>
    <rPh sb="270" eb="271">
      <t>ヒ</t>
    </rPh>
    <rPh sb="272" eb="273">
      <t>ツヅ</t>
    </rPh>
    <rPh sb="275" eb="277">
      <t>ヒツヨウ</t>
    </rPh>
    <rPh sb="278" eb="280">
      <t>コウシン</t>
    </rPh>
    <rPh sb="281" eb="282">
      <t>タイ</t>
    </rPh>
    <rPh sb="284" eb="286">
      <t>テキセツ</t>
    </rPh>
    <rPh sb="287" eb="289">
      <t>キギョウ</t>
    </rPh>
    <rPh sb="289" eb="290">
      <t>サイ</t>
    </rPh>
    <rPh sb="290" eb="292">
      <t>ウンヨウ</t>
    </rPh>
    <rPh sb="293" eb="294">
      <t>オコナ</t>
    </rPh>
    <rPh sb="298" eb="300">
      <t>ヒツヨウ</t>
    </rPh>
    <phoneticPr fontId="4"/>
  </si>
  <si>
    <t>　保有資産全体では、有形固定資産減価償却率が類似団体平均値と比較して上回っていることに加え、管路更新率は微増しているものの、管路経年化率は増加傾向で施設の老朽化が進んでおり、有形固定資産の老朽化が進んでいると考えられ、管路更新等の必要性が高まっているといえます。</t>
    <rPh sb="74" eb="76">
      <t>シセツ</t>
    </rPh>
    <rPh sb="77" eb="80">
      <t>ロウキュウカ</t>
    </rPh>
    <rPh sb="81" eb="82">
      <t>スス</t>
    </rPh>
    <rPh sb="109" eb="111">
      <t>カンロ</t>
    </rPh>
    <rPh sb="111" eb="113">
      <t>コウシン</t>
    </rPh>
    <rPh sb="113" eb="114">
      <t>トウ</t>
    </rPh>
    <rPh sb="115" eb="118">
      <t>ヒツヨウセイ</t>
    </rPh>
    <rPh sb="119" eb="120">
      <t>タカ</t>
    </rPh>
    <phoneticPr fontId="4"/>
  </si>
  <si>
    <t>　現状では、経営の健全性は確保されていますが、類似団体と比較し有収率の低下が見られます。今後は人口減少等により収益の減少が見込まれること、および、続くコロナ禍における原油価格・物価高騰による費用の増加が見込まれることを踏まえ、収益の底上げや将来の料金改定に向けて検討を行っていくことが重要な課題になります。
　また、施設や管路の老朽化・耐震化対策事業等の実施のため、更新需要が高まることで、必要な投資額が増大していく見込です。
　令和３年度に改定した「経営戦略」をもとに、投資と財源の均衡を図りながら今後の経営に取り組んでいく必要があります。</t>
    <rPh sb="73" eb="74">
      <t>ツヅ</t>
    </rPh>
    <rPh sb="78" eb="79">
      <t>カ</t>
    </rPh>
    <rPh sb="83" eb="85">
      <t>ゲンユ</t>
    </rPh>
    <rPh sb="85" eb="87">
      <t>カカク</t>
    </rPh>
    <rPh sb="88" eb="90">
      <t>ブッカ</t>
    </rPh>
    <rPh sb="90" eb="92">
      <t>コウトウ</t>
    </rPh>
    <rPh sb="95" eb="97">
      <t>ヒヨウ</t>
    </rPh>
    <rPh sb="98" eb="100">
      <t>ゾウカ</t>
    </rPh>
    <rPh sb="101" eb="103">
      <t>ミコ</t>
    </rPh>
    <rPh sb="109" eb="110">
      <t>フ</t>
    </rPh>
    <rPh sb="120" eb="122">
      <t>ショウライ</t>
    </rPh>
    <rPh sb="123" eb="125">
      <t>リョウキン</t>
    </rPh>
    <rPh sb="125" eb="127">
      <t>カイテイ</t>
    </rPh>
    <rPh sb="128" eb="129">
      <t>ム</t>
    </rPh>
    <rPh sb="131" eb="133">
      <t>ケントウ</t>
    </rPh>
    <rPh sb="134" eb="135">
      <t>オコナ</t>
    </rPh>
    <rPh sb="208" eb="210">
      <t>ミコミ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</si>
</sst>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0.81</c:v>
                </c:pt>
                <c:pt idx="1">
                  <c:v>0.75</c:v>
                </c:pt>
                <c:pt idx="2">
                  <c:v>0.71</c:v>
                </c:pt>
                <c:pt idx="3">
                  <c:v>0.48</c:v>
                </c:pt>
                <c:pt idx="4">
                  <c:v>0.52</c:v>
                </c:pt>
              </c:numCache>
            </c:numRef>
          </c:val>
          <c:extLst>
            <c:ext xmlns:c16="http://schemas.microsoft.com/office/drawing/2014/chart" uri="{C3380CC4-5D6E-409C-BE32-E72D297353CC}">
              <c16:uniqueId val="{00000000-C8F4-46DE-A1F4-9BA5120282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C8F4-46DE-A1F4-9BA5120282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77.92</c:v>
                </c:pt>
                <c:pt idx="1">
                  <c:v>80.239999999999995</c:v>
                </c:pt>
                <c:pt idx="2">
                  <c:v>83.43</c:v>
                </c:pt>
                <c:pt idx="3">
                  <c:v>87.76</c:v>
                </c:pt>
                <c:pt idx="4">
                  <c:v>79.19</c:v>
                </c:pt>
              </c:numCache>
            </c:numRef>
          </c:val>
          <c:extLst>
            <c:ext xmlns:c16="http://schemas.microsoft.com/office/drawing/2014/chart" uri="{C3380CC4-5D6E-409C-BE32-E72D297353CC}">
              <c16:uniqueId val="{00000000-F24C-4AF4-940C-3F36D3BCE4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F24C-4AF4-940C-3F36D3BCE4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81.84</c:v>
                </c:pt>
                <c:pt idx="1">
                  <c:v>80.239999999999995</c:v>
                </c:pt>
                <c:pt idx="2">
                  <c:v>76.599999999999994</c:v>
                </c:pt>
                <c:pt idx="3">
                  <c:v>74.39</c:v>
                </c:pt>
                <c:pt idx="4">
                  <c:v>73.48</c:v>
                </c:pt>
              </c:numCache>
            </c:numRef>
          </c:val>
          <c:extLst>
            <c:ext xmlns:c16="http://schemas.microsoft.com/office/drawing/2014/chart" uri="{C3380CC4-5D6E-409C-BE32-E72D297353CC}">
              <c16:uniqueId val="{00000000-7958-4CE5-A8EE-220FCD9015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7958-4CE5-A8EE-220FCD9015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118.71</c:v>
                </c:pt>
                <c:pt idx="1">
                  <c:v>120.79</c:v>
                </c:pt>
                <c:pt idx="2">
                  <c:v>110.95</c:v>
                </c:pt>
                <c:pt idx="3">
                  <c:v>111.32</c:v>
                </c:pt>
                <c:pt idx="4">
                  <c:v>109.93</c:v>
                </c:pt>
              </c:numCache>
            </c:numRef>
          </c:val>
          <c:extLst>
            <c:ext xmlns:c16="http://schemas.microsoft.com/office/drawing/2014/chart" uri="{C3380CC4-5D6E-409C-BE32-E72D297353CC}">
              <c16:uniqueId val="{00000000-FE98-492F-A48D-240A93BDA9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FE98-492F-A48D-240A93BDA9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50.05</c:v>
                </c:pt>
                <c:pt idx="1">
                  <c:v>51.34</c:v>
                </c:pt>
                <c:pt idx="2">
                  <c:v>52.26</c:v>
                </c:pt>
                <c:pt idx="3">
                  <c:v>53.26</c:v>
                </c:pt>
                <c:pt idx="4">
                  <c:v>54.83</c:v>
                </c:pt>
              </c:numCache>
            </c:numRef>
          </c:val>
          <c:extLst>
            <c:ext xmlns:c16="http://schemas.microsoft.com/office/drawing/2014/chart" uri="{C3380CC4-5D6E-409C-BE32-E72D297353CC}">
              <c16:uniqueId val="{00000000-BC83-4791-B6E6-F42FA85A34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BC83-4791-B6E6-F42FA85A34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14.88</c:v>
                </c:pt>
                <c:pt idx="1">
                  <c:v>16.989999999999998</c:v>
                </c:pt>
                <c:pt idx="2">
                  <c:v>19.88</c:v>
                </c:pt>
                <c:pt idx="3">
                  <c:v>22.11</c:v>
                </c:pt>
                <c:pt idx="4">
                  <c:v>22.86</c:v>
                </c:pt>
              </c:numCache>
            </c:numRef>
          </c:val>
          <c:extLst>
            <c:ext xmlns:c16="http://schemas.microsoft.com/office/drawing/2014/chart" uri="{C3380CC4-5D6E-409C-BE32-E72D297353CC}">
              <c16:uniqueId val="{00000000-83C6-4FE2-9260-79BF196BC1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83C6-4FE2-9260-79BF196BC1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71-42E4-B814-28FF3CEB4E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9B71-42E4-B814-28FF3CEB4E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339.31</c:v>
                </c:pt>
                <c:pt idx="1">
                  <c:v>341.81</c:v>
                </c:pt>
                <c:pt idx="2">
                  <c:v>302.77999999999997</c:v>
                </c:pt>
                <c:pt idx="3">
                  <c:v>377.09</c:v>
                </c:pt>
                <c:pt idx="4">
                  <c:v>375.54</c:v>
                </c:pt>
              </c:numCache>
            </c:numRef>
          </c:val>
          <c:extLst>
            <c:ext xmlns:c16="http://schemas.microsoft.com/office/drawing/2014/chart" uri="{C3380CC4-5D6E-409C-BE32-E72D297353CC}">
              <c16:uniqueId val="{00000000-61D7-4321-8911-D66BC179FC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61D7-4321-8911-D66BC179FC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273.16000000000003</c:v>
                </c:pt>
                <c:pt idx="1">
                  <c:v>250.85</c:v>
                </c:pt>
                <c:pt idx="2">
                  <c:v>247.96</c:v>
                </c:pt>
                <c:pt idx="3">
                  <c:v>254.35</c:v>
                </c:pt>
                <c:pt idx="4">
                  <c:v>227.58</c:v>
                </c:pt>
              </c:numCache>
            </c:numRef>
          </c:val>
          <c:extLst>
            <c:ext xmlns:c16="http://schemas.microsoft.com/office/drawing/2014/chart" uri="{C3380CC4-5D6E-409C-BE32-E72D297353CC}">
              <c16:uniqueId val="{00000000-BFA7-4A75-8534-EDBF05AAB1A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BFA7-4A75-8534-EDBF05AAB1A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112.89</c:v>
                </c:pt>
                <c:pt idx="1">
                  <c:v>114.95</c:v>
                </c:pt>
                <c:pt idx="2">
                  <c:v>104.23</c:v>
                </c:pt>
                <c:pt idx="3">
                  <c:v>99.81</c:v>
                </c:pt>
                <c:pt idx="4">
                  <c:v>105.47</c:v>
                </c:pt>
              </c:numCache>
            </c:numRef>
          </c:val>
          <c:extLst>
            <c:ext xmlns:c16="http://schemas.microsoft.com/office/drawing/2014/chart" uri="{C3380CC4-5D6E-409C-BE32-E72D297353CC}">
              <c16:uniqueId val="{00000000-FCCA-4FB1-81B0-8D22E19D2EB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FCCA-4FB1-81B0-8D22E19D2EB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104.34</c:v>
                </c:pt>
                <c:pt idx="1">
                  <c:v>102.66</c:v>
                </c:pt>
                <c:pt idx="2">
                  <c:v>113.21</c:v>
                </c:pt>
                <c:pt idx="3">
                  <c:v>110.89</c:v>
                </c:pt>
                <c:pt idx="4">
                  <c:v>111.4</c:v>
                </c:pt>
              </c:numCache>
            </c:numRef>
          </c:val>
          <c:extLst>
            <c:ext xmlns:c16="http://schemas.microsoft.com/office/drawing/2014/chart" uri="{C3380CC4-5D6E-409C-BE32-E72D297353CC}">
              <c16:uniqueId val="{00000000-989F-42B2-88F3-132BCDF9F0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989F-42B2-88F3-132BCDF9F0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CM73" sqref="CM7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足利市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144055</v>
      </c>
      <c r="AM8" s="66"/>
      <c r="AN8" s="66"/>
      <c r="AO8" s="66"/>
      <c r="AP8" s="66"/>
      <c r="AQ8" s="66"/>
      <c r="AR8" s="66"/>
      <c r="AS8" s="66"/>
      <c r="AT8" s="37">
        <f>データ!$S$6</f>
        <v>177.76</v>
      </c>
      <c r="AU8" s="38"/>
      <c r="AV8" s="38"/>
      <c r="AW8" s="38"/>
      <c r="AX8" s="38"/>
      <c r="AY8" s="38"/>
      <c r="AZ8" s="38"/>
      <c r="BA8" s="38"/>
      <c r="BB8" s="55">
        <f>データ!$T$6</f>
        <v>810.39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79.64</v>
      </c>
      <c r="J10" s="38"/>
      <c r="K10" s="38"/>
      <c r="L10" s="38"/>
      <c r="M10" s="38"/>
      <c r="N10" s="38"/>
      <c r="O10" s="65"/>
      <c r="P10" s="55">
        <f>データ!$P$6</f>
        <v>97.73</v>
      </c>
      <c r="Q10" s="55"/>
      <c r="R10" s="55"/>
      <c r="S10" s="55"/>
      <c r="T10" s="55"/>
      <c r="U10" s="55"/>
      <c r="V10" s="55"/>
      <c r="W10" s="66">
        <f>データ!$Q$6</f>
        <v>2060</v>
      </c>
      <c r="X10" s="66"/>
      <c r="Y10" s="66"/>
      <c r="Z10" s="66"/>
      <c r="AA10" s="66"/>
      <c r="AB10" s="66"/>
      <c r="AC10" s="66"/>
      <c r="AD10" s="2"/>
      <c r="AE10" s="2"/>
      <c r="AF10" s="2"/>
      <c r="AG10" s="2"/>
      <c r="AH10" s="2"/>
      <c r="AI10" s="2"/>
      <c r="AJ10" s="2"/>
      <c r="AK10" s="2"/>
      <c r="AL10" s="66">
        <f>データ!$U$6</f>
        <v>140044</v>
      </c>
      <c r="AM10" s="66"/>
      <c r="AN10" s="66"/>
      <c r="AO10" s="66"/>
      <c r="AP10" s="66"/>
      <c r="AQ10" s="66"/>
      <c r="AR10" s="66"/>
      <c r="AS10" s="66"/>
      <c r="AT10" s="37">
        <f>データ!$V$6</f>
        <v>98.9</v>
      </c>
      <c r="AU10" s="38"/>
      <c r="AV10" s="38"/>
      <c r="AW10" s="38"/>
      <c r="AX10" s="38"/>
      <c r="AY10" s="38"/>
      <c r="AZ10" s="38"/>
      <c r="BA10" s="38"/>
      <c r="BB10" s="55">
        <f>データ!$W$6</f>
        <v>1416.02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O1mgwyDbq1ZezhTMMuyxGUOJl+37hsNuU9dDluxAImX2RXqxFvOp7mzT9zmmYEaJJ1k2vR1Cn7PYX/znSqrjpg==" saltValue="YzCNbKrj9j4UEwwvosIg8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92029</v>
      </c>
      <c r="D6" s="20">
        <f t="shared" si="3"/>
        <v>46</v>
      </c>
      <c r="E6" s="20">
        <f t="shared" si="3"/>
        <v>1</v>
      </c>
      <c r="F6" s="20">
        <f t="shared" si="3"/>
        <v>0</v>
      </c>
      <c r="G6" s="20">
        <f t="shared" si="3"/>
        <v>1</v>
      </c>
      <c r="H6" s="20" t="str">
        <f t="shared" si="3"/>
        <v>栃木県　足利市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79.64</v>
      </c>
      <c r="P6" s="21">
        <f t="shared" si="3"/>
        <v>97.73</v>
      </c>
      <c r="Q6" s="21">
        <f t="shared" si="3"/>
        <v>2060</v>
      </c>
      <c r="R6" s="21">
        <f t="shared" si="3"/>
        <v>144055</v>
      </c>
      <c r="S6" s="21">
        <f t="shared" si="3"/>
        <v>177.76</v>
      </c>
      <c r="T6" s="21">
        <f t="shared" si="3"/>
        <v>810.39</v>
      </c>
      <c r="U6" s="21">
        <f t="shared" si="3"/>
        <v>140044</v>
      </c>
      <c r="V6" s="21">
        <f t="shared" si="3"/>
        <v>98.9</v>
      </c>
      <c r="W6" s="21">
        <f t="shared" si="3"/>
        <v>1416.02</v>
      </c>
      <c r="X6" s="22">
        <f>IF(X7="",NA(),X7)</f>
        <v>118.71</v>
      </c>
      <c r="Y6" s="22">
        <f t="shared" ref="Y6:AG6" si="4">IF(Y7="",NA(),Y7)</f>
        <v>120.79</v>
      </c>
      <c r="Z6" s="22">
        <f t="shared" si="4"/>
        <v>110.95</v>
      </c>
      <c r="AA6" s="22">
        <f t="shared" si="4"/>
        <v>111.32</v>
      </c>
      <c r="AB6" s="22">
        <f t="shared" si="4"/>
        <v>109.93</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339.31</v>
      </c>
      <c r="AU6" s="22">
        <f t="shared" ref="AU6:BC6" si="6">IF(AU7="",NA(),AU7)</f>
        <v>341.81</v>
      </c>
      <c r="AV6" s="22">
        <f t="shared" si="6"/>
        <v>302.77999999999997</v>
      </c>
      <c r="AW6" s="22">
        <f t="shared" si="6"/>
        <v>377.09</v>
      </c>
      <c r="AX6" s="22">
        <f t="shared" si="6"/>
        <v>375.54</v>
      </c>
      <c r="AY6" s="22">
        <f t="shared" si="6"/>
        <v>337.49</v>
      </c>
      <c r="AZ6" s="22">
        <f t="shared" si="6"/>
        <v>335.6</v>
      </c>
      <c r="BA6" s="22">
        <f t="shared" si="6"/>
        <v>358.91</v>
      </c>
      <c r="BB6" s="22">
        <f t="shared" si="6"/>
        <v>360.96</v>
      </c>
      <c r="BC6" s="22">
        <f t="shared" si="6"/>
        <v>351.29</v>
      </c>
      <c r="BD6" s="21" t="str">
        <f>IF(BD7="","",IF(BD7="-","【-】","【"&amp;SUBSTITUTE(TEXT(BD7,"#,##0.00"),"-","△")&amp;"】"))</f>
        <v>【261.51】</v>
      </c>
      <c r="BE6" s="22">
        <f>IF(BE7="",NA(),BE7)</f>
        <v>273.16000000000003</v>
      </c>
      <c r="BF6" s="22">
        <f t="shared" ref="BF6:BN6" si="7">IF(BF7="",NA(),BF7)</f>
        <v>250.85</v>
      </c>
      <c r="BG6" s="22">
        <f t="shared" si="7"/>
        <v>247.96</v>
      </c>
      <c r="BH6" s="22">
        <f t="shared" si="7"/>
        <v>254.35</v>
      </c>
      <c r="BI6" s="22">
        <f t="shared" si="7"/>
        <v>227.58</v>
      </c>
      <c r="BJ6" s="22">
        <f t="shared" si="7"/>
        <v>265.92</v>
      </c>
      <c r="BK6" s="22">
        <f t="shared" si="7"/>
        <v>258.26</v>
      </c>
      <c r="BL6" s="22">
        <f t="shared" si="7"/>
        <v>247.27</v>
      </c>
      <c r="BM6" s="22">
        <f t="shared" si="7"/>
        <v>239.18</v>
      </c>
      <c r="BN6" s="22">
        <f t="shared" si="7"/>
        <v>236.29</v>
      </c>
      <c r="BO6" s="21" t="str">
        <f>IF(BO7="","",IF(BO7="-","【-】","【"&amp;SUBSTITUTE(TEXT(BO7,"#,##0.00"),"-","△")&amp;"】"))</f>
        <v>【265.16】</v>
      </c>
      <c r="BP6" s="22">
        <f>IF(BP7="",NA(),BP7)</f>
        <v>112.89</v>
      </c>
      <c r="BQ6" s="22">
        <f t="shared" ref="BQ6:BY6" si="8">IF(BQ7="",NA(),BQ7)</f>
        <v>114.95</v>
      </c>
      <c r="BR6" s="22">
        <f t="shared" si="8"/>
        <v>104.23</v>
      </c>
      <c r="BS6" s="22">
        <f t="shared" si="8"/>
        <v>99.81</v>
      </c>
      <c r="BT6" s="22">
        <f t="shared" si="8"/>
        <v>105.47</v>
      </c>
      <c r="BU6" s="22">
        <f t="shared" si="8"/>
        <v>105.86</v>
      </c>
      <c r="BV6" s="22">
        <f t="shared" si="8"/>
        <v>106.07</v>
      </c>
      <c r="BW6" s="22">
        <f t="shared" si="8"/>
        <v>105.34</v>
      </c>
      <c r="BX6" s="22">
        <f t="shared" si="8"/>
        <v>101.89</v>
      </c>
      <c r="BY6" s="22">
        <f t="shared" si="8"/>
        <v>104.33</v>
      </c>
      <c r="BZ6" s="21" t="str">
        <f>IF(BZ7="","",IF(BZ7="-","【-】","【"&amp;SUBSTITUTE(TEXT(BZ7,"#,##0.00"),"-","△")&amp;"】"))</f>
        <v>【102.35】</v>
      </c>
      <c r="CA6" s="22">
        <f>IF(CA7="",NA(),CA7)</f>
        <v>104.34</v>
      </c>
      <c r="CB6" s="22">
        <f t="shared" ref="CB6:CJ6" si="9">IF(CB7="",NA(),CB7)</f>
        <v>102.66</v>
      </c>
      <c r="CC6" s="22">
        <f t="shared" si="9"/>
        <v>113.21</v>
      </c>
      <c r="CD6" s="22">
        <f t="shared" si="9"/>
        <v>110.89</v>
      </c>
      <c r="CE6" s="22">
        <f t="shared" si="9"/>
        <v>111.4</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77.92</v>
      </c>
      <c r="CM6" s="22">
        <f t="shared" ref="CM6:CU6" si="10">IF(CM7="",NA(),CM7)</f>
        <v>80.239999999999995</v>
      </c>
      <c r="CN6" s="22">
        <f t="shared" si="10"/>
        <v>83.43</v>
      </c>
      <c r="CO6" s="22">
        <f t="shared" si="10"/>
        <v>87.76</v>
      </c>
      <c r="CP6" s="22">
        <f t="shared" si="10"/>
        <v>79.19</v>
      </c>
      <c r="CQ6" s="22">
        <f t="shared" si="10"/>
        <v>62.38</v>
      </c>
      <c r="CR6" s="22">
        <f t="shared" si="10"/>
        <v>62.83</v>
      </c>
      <c r="CS6" s="22">
        <f t="shared" si="10"/>
        <v>62.05</v>
      </c>
      <c r="CT6" s="22">
        <f t="shared" si="10"/>
        <v>63.23</v>
      </c>
      <c r="CU6" s="22">
        <f t="shared" si="10"/>
        <v>62.59</v>
      </c>
      <c r="CV6" s="21" t="str">
        <f>IF(CV7="","",IF(CV7="-","【-】","【"&amp;SUBSTITUTE(TEXT(CV7,"#,##0.00"),"-","△")&amp;"】"))</f>
        <v>【60.29】</v>
      </c>
      <c r="CW6" s="22">
        <f>IF(CW7="",NA(),CW7)</f>
        <v>81.84</v>
      </c>
      <c r="CX6" s="22">
        <f t="shared" ref="CX6:DF6" si="11">IF(CX7="",NA(),CX7)</f>
        <v>80.239999999999995</v>
      </c>
      <c r="CY6" s="22">
        <f t="shared" si="11"/>
        <v>76.599999999999994</v>
      </c>
      <c r="CZ6" s="22">
        <f t="shared" si="11"/>
        <v>74.39</v>
      </c>
      <c r="DA6" s="22">
        <f t="shared" si="11"/>
        <v>73.48</v>
      </c>
      <c r="DB6" s="22">
        <f t="shared" si="11"/>
        <v>89.17</v>
      </c>
      <c r="DC6" s="22">
        <f t="shared" si="11"/>
        <v>88.86</v>
      </c>
      <c r="DD6" s="22">
        <f t="shared" si="11"/>
        <v>89.11</v>
      </c>
      <c r="DE6" s="22">
        <f t="shared" si="11"/>
        <v>89.35</v>
      </c>
      <c r="DF6" s="22">
        <f t="shared" si="11"/>
        <v>89.7</v>
      </c>
      <c r="DG6" s="21" t="str">
        <f>IF(DG7="","",IF(DG7="-","【-】","【"&amp;SUBSTITUTE(TEXT(DG7,"#,##0.00"),"-","△")&amp;"】"))</f>
        <v>【90.12】</v>
      </c>
      <c r="DH6" s="22">
        <f>IF(DH7="",NA(),DH7)</f>
        <v>50.05</v>
      </c>
      <c r="DI6" s="22">
        <f t="shared" ref="DI6:DQ6" si="12">IF(DI7="",NA(),DI7)</f>
        <v>51.34</v>
      </c>
      <c r="DJ6" s="22">
        <f t="shared" si="12"/>
        <v>52.26</v>
      </c>
      <c r="DK6" s="22">
        <f t="shared" si="12"/>
        <v>53.26</v>
      </c>
      <c r="DL6" s="22">
        <f t="shared" si="12"/>
        <v>54.83</v>
      </c>
      <c r="DM6" s="22">
        <f t="shared" si="12"/>
        <v>46.99</v>
      </c>
      <c r="DN6" s="22">
        <f t="shared" si="12"/>
        <v>47.89</v>
      </c>
      <c r="DO6" s="22">
        <f t="shared" si="12"/>
        <v>48.69</v>
      </c>
      <c r="DP6" s="22">
        <f t="shared" si="12"/>
        <v>49.62</v>
      </c>
      <c r="DQ6" s="22">
        <f t="shared" si="12"/>
        <v>50.5</v>
      </c>
      <c r="DR6" s="21" t="str">
        <f>IF(DR7="","",IF(DR7="-","【-】","【"&amp;SUBSTITUTE(TEXT(DR7,"#,##0.00"),"-","△")&amp;"】"))</f>
        <v>【50.88】</v>
      </c>
      <c r="DS6" s="22">
        <f>IF(DS7="",NA(),DS7)</f>
        <v>14.88</v>
      </c>
      <c r="DT6" s="22">
        <f t="shared" ref="DT6:EB6" si="13">IF(DT7="",NA(),DT7)</f>
        <v>16.989999999999998</v>
      </c>
      <c r="DU6" s="22">
        <f t="shared" si="13"/>
        <v>19.88</v>
      </c>
      <c r="DV6" s="22">
        <f t="shared" si="13"/>
        <v>22.11</v>
      </c>
      <c r="DW6" s="22">
        <f t="shared" si="13"/>
        <v>22.86</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0.81</v>
      </c>
      <c r="EE6" s="22">
        <f t="shared" ref="EE6:EM6" si="14">IF(EE7="",NA(),EE7)</f>
        <v>0.75</v>
      </c>
      <c r="EF6" s="22">
        <f t="shared" si="14"/>
        <v>0.71</v>
      </c>
      <c r="EG6" s="22">
        <f t="shared" si="14"/>
        <v>0.48</v>
      </c>
      <c r="EH6" s="22">
        <f t="shared" si="14"/>
        <v>0.52</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92029</v>
      </c>
      <c r="D7" s="24">
        <v>46</v>
      </c>
      <c r="E7" s="24">
        <v>1</v>
      </c>
      <c r="F7" s="24">
        <v>0</v>
      </c>
      <c r="G7" s="24">
        <v>1</v>
      </c>
      <c r="H7" s="24" t="s">
        <v>93</v>
      </c>
      <c r="I7" s="24" t="s">
        <v>94</v>
      </c>
      <c r="J7" s="24" t="s">
        <v>95</v>
      </c>
      <c r="K7" s="24" t="s">
        <v>96</v>
      </c>
      <c r="L7" s="24" t="s">
        <v>97</v>
      </c>
      <c r="M7" s="24" t="s">
        <v>98</v>
      </c>
      <c r="N7" s="25" t="s">
        <v>99</v>
      </c>
      <c r="O7" s="25">
        <v>79.64</v>
      </c>
      <c r="P7" s="25">
        <v>97.73</v>
      </c>
      <c r="Q7" s="25">
        <v>2060</v>
      </c>
      <c r="R7" s="25">
        <v>144055</v>
      </c>
      <c r="S7" s="25">
        <v>177.76</v>
      </c>
      <c r="T7" s="25">
        <v>810.39</v>
      </c>
      <c r="U7" s="25">
        <v>140044</v>
      </c>
      <c r="V7" s="25">
        <v>98.9</v>
      </c>
      <c r="W7" s="25">
        <v>1416.02</v>
      </c>
      <c r="X7" s="25">
        <v>118.71</v>
      </c>
      <c r="Y7" s="25">
        <v>120.79</v>
      </c>
      <c r="Z7" s="25">
        <v>110.95</v>
      </c>
      <c r="AA7" s="25">
        <v>111.32</v>
      </c>
      <c r="AB7" s="25">
        <v>109.93</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339.31</v>
      </c>
      <c r="AU7" s="25">
        <v>341.81</v>
      </c>
      <c r="AV7" s="25">
        <v>302.77999999999997</v>
      </c>
      <c r="AW7" s="25">
        <v>377.09</v>
      </c>
      <c r="AX7" s="25">
        <v>375.54</v>
      </c>
      <c r="AY7" s="25">
        <v>337.49</v>
      </c>
      <c r="AZ7" s="25">
        <v>335.6</v>
      </c>
      <c r="BA7" s="25">
        <v>358.91</v>
      </c>
      <c r="BB7" s="25">
        <v>360.96</v>
      </c>
      <c r="BC7" s="25">
        <v>351.29</v>
      </c>
      <c r="BD7" s="25">
        <v>261.51</v>
      </c>
      <c r="BE7" s="25">
        <v>273.16000000000003</v>
      </c>
      <c r="BF7" s="25">
        <v>250.85</v>
      </c>
      <c r="BG7" s="25">
        <v>247.96</v>
      </c>
      <c r="BH7" s="25">
        <v>254.35</v>
      </c>
      <c r="BI7" s="25">
        <v>227.58</v>
      </c>
      <c r="BJ7" s="25">
        <v>265.92</v>
      </c>
      <c r="BK7" s="25">
        <v>258.26</v>
      </c>
      <c r="BL7" s="25">
        <v>247.27</v>
      </c>
      <c r="BM7" s="25">
        <v>239.18</v>
      </c>
      <c r="BN7" s="25">
        <v>236.29</v>
      </c>
      <c r="BO7" s="25">
        <v>265.16000000000003</v>
      </c>
      <c r="BP7" s="25">
        <v>112.89</v>
      </c>
      <c r="BQ7" s="25">
        <v>114.95</v>
      </c>
      <c r="BR7" s="25">
        <v>104.23</v>
      </c>
      <c r="BS7" s="25">
        <v>99.81</v>
      </c>
      <c r="BT7" s="25">
        <v>105.47</v>
      </c>
      <c r="BU7" s="25">
        <v>105.86</v>
      </c>
      <c r="BV7" s="25">
        <v>106.07</v>
      </c>
      <c r="BW7" s="25">
        <v>105.34</v>
      </c>
      <c r="BX7" s="25">
        <v>101.89</v>
      </c>
      <c r="BY7" s="25">
        <v>104.33</v>
      </c>
      <c r="BZ7" s="25">
        <v>102.35</v>
      </c>
      <c r="CA7" s="25">
        <v>104.34</v>
      </c>
      <c r="CB7" s="25">
        <v>102.66</v>
      </c>
      <c r="CC7" s="25">
        <v>113.21</v>
      </c>
      <c r="CD7" s="25">
        <v>110.89</v>
      </c>
      <c r="CE7" s="25">
        <v>111.4</v>
      </c>
      <c r="CF7" s="25">
        <v>158.58000000000001</v>
      </c>
      <c r="CG7" s="25">
        <v>159.22</v>
      </c>
      <c r="CH7" s="25">
        <v>159.6</v>
      </c>
      <c r="CI7" s="25">
        <v>156.32</v>
      </c>
      <c r="CJ7" s="25">
        <v>157.4</v>
      </c>
      <c r="CK7" s="25">
        <v>167.74</v>
      </c>
      <c r="CL7" s="25">
        <v>77.92</v>
      </c>
      <c r="CM7" s="25">
        <v>80.239999999999995</v>
      </c>
      <c r="CN7" s="25">
        <v>83.43</v>
      </c>
      <c r="CO7" s="25">
        <v>87.76</v>
      </c>
      <c r="CP7" s="25">
        <v>79.19</v>
      </c>
      <c r="CQ7" s="25">
        <v>62.38</v>
      </c>
      <c r="CR7" s="25">
        <v>62.83</v>
      </c>
      <c r="CS7" s="25">
        <v>62.05</v>
      </c>
      <c r="CT7" s="25">
        <v>63.23</v>
      </c>
      <c r="CU7" s="25">
        <v>62.59</v>
      </c>
      <c r="CV7" s="25">
        <v>60.29</v>
      </c>
      <c r="CW7" s="25">
        <v>81.84</v>
      </c>
      <c r="CX7" s="25">
        <v>80.239999999999995</v>
      </c>
      <c r="CY7" s="25">
        <v>76.599999999999994</v>
      </c>
      <c r="CZ7" s="25">
        <v>74.39</v>
      </c>
      <c r="DA7" s="25">
        <v>73.48</v>
      </c>
      <c r="DB7" s="25">
        <v>89.17</v>
      </c>
      <c r="DC7" s="25">
        <v>88.86</v>
      </c>
      <c r="DD7" s="25">
        <v>89.11</v>
      </c>
      <c r="DE7" s="25">
        <v>89.35</v>
      </c>
      <c r="DF7" s="25">
        <v>89.7</v>
      </c>
      <c r="DG7" s="25">
        <v>90.12</v>
      </c>
      <c r="DH7" s="25">
        <v>50.05</v>
      </c>
      <c r="DI7" s="25">
        <v>51.34</v>
      </c>
      <c r="DJ7" s="25">
        <v>52.26</v>
      </c>
      <c r="DK7" s="25">
        <v>53.26</v>
      </c>
      <c r="DL7" s="25">
        <v>54.83</v>
      </c>
      <c r="DM7" s="25">
        <v>46.99</v>
      </c>
      <c r="DN7" s="25">
        <v>47.89</v>
      </c>
      <c r="DO7" s="25">
        <v>48.69</v>
      </c>
      <c r="DP7" s="25">
        <v>49.62</v>
      </c>
      <c r="DQ7" s="25">
        <v>50.5</v>
      </c>
      <c r="DR7" s="25">
        <v>50.88</v>
      </c>
      <c r="DS7" s="25">
        <v>14.88</v>
      </c>
      <c r="DT7" s="25">
        <v>16.989999999999998</v>
      </c>
      <c r="DU7" s="25">
        <v>19.88</v>
      </c>
      <c r="DV7" s="25">
        <v>22.11</v>
      </c>
      <c r="DW7" s="25">
        <v>22.86</v>
      </c>
      <c r="DX7" s="25">
        <v>15.83</v>
      </c>
      <c r="DY7" s="25">
        <v>16.899999999999999</v>
      </c>
      <c r="DZ7" s="25">
        <v>18.260000000000002</v>
      </c>
      <c r="EA7" s="25">
        <v>19.510000000000002</v>
      </c>
      <c r="EB7" s="25">
        <v>21.19</v>
      </c>
      <c r="EC7" s="25">
        <v>22.3</v>
      </c>
      <c r="ED7" s="25">
        <v>0.81</v>
      </c>
      <c r="EE7" s="25">
        <v>0.75</v>
      </c>
      <c r="EF7" s="25">
        <v>0.71</v>
      </c>
      <c r="EG7" s="25">
        <v>0.48</v>
      </c>
      <c r="EH7" s="25">
        <v>0.52</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2023-01-19T05:54:03Z</cp:lastPrinted>
  <dcterms:created xsi:type="dcterms:W3CDTF">2022-12-01T00:54:56Z</dcterms:created>
  <dcterms:modified xsi:type="dcterms:W3CDTF">2023-01-31T04:18:48Z</dcterms:modified>
  <cp:category/>
</cp:coreProperties>
</file>