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1F559EB5-7DBD-4365-B171-5862920986CA}" xr6:coauthVersionLast="47" xr6:coauthVersionMax="47" xr10:uidLastSave="{00000000-0000-0000-0000-000000000000}"/>
  <workbookProtection workbookAlgorithmName="SHA-512" workbookHashValue="1HmNMpwAzEZu2SKY8/YW1x79bISSwLjFtYdIhaTaVz+HwpJQYH2Dq9QvnBNmWnhPYbpA+5k7mWAjM+7yFHT+FQ==" workbookSaltValue="ksvcNsS+BdhKKZh6K6PVpw==" workbookSpinCount="100000" lockStructure="1"/>
  <bookViews>
    <workbookView xWindow="-110" yWindow="-110" windowWidth="19420" windowHeight="116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BB10" i="4"/>
  <c r="AT10" i="4"/>
  <c r="I10" i="4"/>
  <c r="B10" i="4"/>
  <c r="BB8" i="4"/>
  <c r="AT8" i="4"/>
  <c r="AL8" i="4"/>
  <c r="AD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<sst xmlns="http://schemas.openxmlformats.org/spreadsheetml/2006/main" count="228" uniqueCount="112">
  <si>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</si>
  <si>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</si>
  <si>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</si>
  <si>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</si>
  <si>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</si>
  <si>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</si>
  <si>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</si>
  <si>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</si>
  <si>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</si>
  <si>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</si>
  <si>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</si>
  <si>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</si>
  <si>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</si>
  <si>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</si>
  <si>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</si>
  <si>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</si>
  <si>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</si>
  <si>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</si>
  <si>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</si>
  <si>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</si>
  <si>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</si>
  <si>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</si>
  <si>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</si>
  <si>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</si>
  <si>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</si>
  <si>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</si>
  <si>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</si>
  <si>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</si>
  <si>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</si>
  <si>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</si>
  <si>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</si>
  <si>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</si>
  <si>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</si>
  <si>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</si>
  <si>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</si>
  <si>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</si>
  <si>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</si>
  <si>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</si>
  <si>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</si>
  <si>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</si>
  <si>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</si>
  <si>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</si>
  <si>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</si>
  <si>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</si>
  <si>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</si>
  <si>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</si>
  <si>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</si>
  <si>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</si>
  <si>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</si>
  <si>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</si>
  <si>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</si>
  <si>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</si>
  <si>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</si>
  <si>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</si>
  <si>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</si>
  <si>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</si>
  <si>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</si>
  <si>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</si>
  <si>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</si>
  <si>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</si>
  <si>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</si>
  <si>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</si>
  <si>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</si>
  <si>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</si>
  <si>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</si>
  <si>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</si>
  <si>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</si>
  <si>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</si>
  <si>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</si>
  <si>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</si>
  <si>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</si>
  <si>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</si>
  <si>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</si>
  <si>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</si>
  <si>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</si>
  <si>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</si>
  <si>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</si>
  <si>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</si>
  <si>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</si>
  <si>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</si>
  <si>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</si>
  <si>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</si>
  <si>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</si>
  <si>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</si>
  <si>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</si>
  <si>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</si>
  <si>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</si>
  <si>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</si>
  <si>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</si>
  <si>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</si>
  <si>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</si>
  <si>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</si>
  <si>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</si>
  <si>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</si>
  <si>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</si>
  <si>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</si>
  <si>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</si>
  <si>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</si>
  <si>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</si>
  <si>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</si>
  <si>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</si>
  <si>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</si>
  <si>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</si>
  <si>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</si>
  <si>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</si>
  <si>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</si>
  <si>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</si>
  <si>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</si>
  <si>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</si>
  <si>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現状では、経営の健全性は確保されていますが、類似団体と比較し有収率の低下が見られます。今後も人口減少等による収益の減少や物価高騰による費用の増加が見込まれることから、収益の底上げや将来の料金改定に向けた検討を行っていくことが重要です。
  また、施設や管路の老朽化・耐震化対策事業等の実施のため、更新需要が高まることで、必要な投資額が増大することが考えられます。
  引き続き、令和３年度に策定した「経営戦略」をもとに、投資と財源の均衡を図りながら持続可能で健全な経営に取り組んでいく必要があります。
</t>
    <phoneticPr fontId="4"/>
  </si>
  <si>
    <t xml:space="preserve">  保有資産全体では、有形固定資産減価償却率と管路経年化率は増加傾向にあり、類似団体平均値を上回っている一方で、管路更新率は類似団体平均値を下回っており、有形固定資産の老朽化が進んでいると考えられ、管路更新等の必要性が高まっています。
</t>
    <phoneticPr fontId="4"/>
  </si>
  <si>
    <t xml:space="preserve">【健全性】  
  経常収支比率は100%を超えており、類似団体平均値と同程度であることから、健全性を確保しているといえます。
  累積欠損金比率は健全性を示す0%を維持していますが、人口減少による給水収益等の減少が見込まれるため、現状を維持できるように努める必要があります。
  流動比率は類似団体平均値を上回っており、短期的な資金繰りの安定性が担保されています。
  企業債残高対給水収益比率は減少傾向であり、類似団体平均値と同程度であることから、企業債残高は適切な水準であると考えられます。
  料金回収率は100％を上回っており、前年度と比べて増加しているものの、長期的には減少傾向となっているため、維持管理費用の縮減や料金の適正化に取り組んでいく必要があります。
【効率性】
  施設利用率は類似団体平均値を上回っており、現状に見合った適切な施設規模であるといえます。
  一方、有収率は、前年度に比べ微増しましたが、類似団体平均値を下回っていることから、漏水対策等を実施することで有収率の向上を図り、収益の底上げを行うことが課題となっています。
</t>
    <rPh sb="1" eb="4">
      <t>ケンゼンセイ</t>
    </rPh>
    <rPh sb="70" eb="71">
      <t>キン</t>
    </rPh>
    <rPh sb="338" eb="341">
      <t>コウリツセイ</t>
    </rPh>
    <rPh sb="414" eb="416">
      <t>ルイジ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</si>
</sst>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0.71</c:v>
                </c:pt>
                <c:pt idx="1">
                  <c:v>0.48</c:v>
                </c:pt>
                <c:pt idx="2">
                  <c:v>0.52</c:v>
                </c:pt>
                <c:pt idx="3">
                  <c:v>0.54</c:v>
                </c:pt>
                <c:pt idx="4">
                  <c:v>0.54</c:v>
                </c:pt>
              </c:numCache>
            </c:numRef>
          </c:val>
          <c:extLst>
            <c:ext xmlns:c16="http://schemas.microsoft.com/office/drawing/2014/chart" uri="{C3380CC4-5D6E-409C-BE32-E72D297353CC}">
              <c16:uniqueId val="{00000000-6594-4F76-B3F5-2A7AB60AEB6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6594-4F76-B3F5-2A7AB60AEB6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83.43</c:v>
                </c:pt>
                <c:pt idx="1">
                  <c:v>87.76</c:v>
                </c:pt>
                <c:pt idx="2">
                  <c:v>79.19</c:v>
                </c:pt>
                <c:pt idx="3">
                  <c:v>79.5</c:v>
                </c:pt>
                <c:pt idx="4">
                  <c:v>78.64</c:v>
                </c:pt>
              </c:numCache>
            </c:numRef>
          </c:val>
          <c:extLst>
            <c:ext xmlns:c16="http://schemas.microsoft.com/office/drawing/2014/chart" uri="{C3380CC4-5D6E-409C-BE32-E72D297353CC}">
              <c16:uniqueId val="{00000000-28D9-48FF-8F6A-D38C3CEE12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28D9-48FF-8F6A-D38C3CEE12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76.599999999999994</c:v>
                </c:pt>
                <c:pt idx="1">
                  <c:v>74.39</c:v>
                </c:pt>
                <c:pt idx="2">
                  <c:v>73.48</c:v>
                </c:pt>
                <c:pt idx="3">
                  <c:v>71.400000000000006</c:v>
                </c:pt>
                <c:pt idx="4">
                  <c:v>71.540000000000006</c:v>
                </c:pt>
              </c:numCache>
            </c:numRef>
          </c:val>
          <c:extLst>
            <c:ext xmlns:c16="http://schemas.microsoft.com/office/drawing/2014/chart" uri="{C3380CC4-5D6E-409C-BE32-E72D297353CC}">
              <c16:uniqueId val="{00000000-6079-47AF-89C1-C963638E5F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6079-47AF-89C1-C963638E5F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110.95</c:v>
                </c:pt>
                <c:pt idx="1">
                  <c:v>111.32</c:v>
                </c:pt>
                <c:pt idx="2">
                  <c:v>109.93</c:v>
                </c:pt>
                <c:pt idx="3">
                  <c:v>105.39</c:v>
                </c:pt>
                <c:pt idx="4">
                  <c:v>105.84</c:v>
                </c:pt>
              </c:numCache>
            </c:numRef>
          </c:val>
          <c:extLst>
            <c:ext xmlns:c16="http://schemas.microsoft.com/office/drawing/2014/chart" uri="{C3380CC4-5D6E-409C-BE32-E72D297353CC}">
              <c16:uniqueId val="{00000000-8B9A-460A-B98F-6957DCDC32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8B9A-460A-B98F-6957DCDC32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52.26</c:v>
                </c:pt>
                <c:pt idx="1">
                  <c:v>53.26</c:v>
                </c:pt>
                <c:pt idx="2">
                  <c:v>54.83</c:v>
                </c:pt>
                <c:pt idx="3">
                  <c:v>55.49</c:v>
                </c:pt>
                <c:pt idx="4">
                  <c:v>56.53</c:v>
                </c:pt>
              </c:numCache>
            </c:numRef>
          </c:val>
          <c:extLst>
            <c:ext xmlns:c16="http://schemas.microsoft.com/office/drawing/2014/chart" uri="{C3380CC4-5D6E-409C-BE32-E72D297353CC}">
              <c16:uniqueId val="{00000000-D68A-488C-AFD2-4B13CEB2311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D68A-488C-AFD2-4B13CEB2311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19.88</c:v>
                </c:pt>
                <c:pt idx="1">
                  <c:v>22.11</c:v>
                </c:pt>
                <c:pt idx="2">
                  <c:v>22.86</c:v>
                </c:pt>
                <c:pt idx="3">
                  <c:v>24.12</c:v>
                </c:pt>
                <c:pt idx="4">
                  <c:v>25.77</c:v>
                </c:pt>
              </c:numCache>
            </c:numRef>
          </c:val>
          <c:extLst>
            <c:ext xmlns:c16="http://schemas.microsoft.com/office/drawing/2014/chart" uri="{C3380CC4-5D6E-409C-BE32-E72D297353CC}">
              <c16:uniqueId val="{00000000-7CC1-41D4-8C67-E25B20836A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7CC1-41D4-8C67-E25B20836A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EE-412E-B055-1FD7741803C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6CEE-412E-B055-1FD7741803C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302.77999999999997</c:v>
                </c:pt>
                <c:pt idx="1">
                  <c:v>377.09</c:v>
                </c:pt>
                <c:pt idx="2">
                  <c:v>375.54</c:v>
                </c:pt>
                <c:pt idx="3">
                  <c:v>426.08</c:v>
                </c:pt>
                <c:pt idx="4">
                  <c:v>467.88</c:v>
                </c:pt>
              </c:numCache>
            </c:numRef>
          </c:val>
          <c:extLst>
            <c:ext xmlns:c16="http://schemas.microsoft.com/office/drawing/2014/chart" uri="{C3380CC4-5D6E-409C-BE32-E72D297353CC}">
              <c16:uniqueId val="{00000000-DA19-4FDA-A43E-C0D01B28747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DA19-4FDA-A43E-C0D01B28747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247.96</c:v>
                </c:pt>
                <c:pt idx="1">
                  <c:v>254.35</c:v>
                </c:pt>
                <c:pt idx="2">
                  <c:v>227.58</c:v>
                </c:pt>
                <c:pt idx="3">
                  <c:v>235.74</c:v>
                </c:pt>
                <c:pt idx="4">
                  <c:v>214.33</c:v>
                </c:pt>
              </c:numCache>
            </c:numRef>
          </c:val>
          <c:extLst>
            <c:ext xmlns:c16="http://schemas.microsoft.com/office/drawing/2014/chart" uri="{C3380CC4-5D6E-409C-BE32-E72D297353CC}">
              <c16:uniqueId val="{00000000-DD98-4A03-B1BB-15177A75EA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DD98-4A03-B1BB-15177A75EA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104.23</c:v>
                </c:pt>
                <c:pt idx="1">
                  <c:v>99.81</c:v>
                </c:pt>
                <c:pt idx="2">
                  <c:v>105.47</c:v>
                </c:pt>
                <c:pt idx="3">
                  <c:v>92.97</c:v>
                </c:pt>
                <c:pt idx="4">
                  <c:v>100.89</c:v>
                </c:pt>
              </c:numCache>
            </c:numRef>
          </c:val>
          <c:extLst>
            <c:ext xmlns:c16="http://schemas.microsoft.com/office/drawing/2014/chart" uri="{C3380CC4-5D6E-409C-BE32-E72D297353CC}">
              <c16:uniqueId val="{00000000-4E6A-4775-B756-026E59AB66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4E6A-4775-B756-026E59AB66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113.21</c:v>
                </c:pt>
                <c:pt idx="1">
                  <c:v>110.89</c:v>
                </c:pt>
                <c:pt idx="2">
                  <c:v>111.4</c:v>
                </c:pt>
                <c:pt idx="3">
                  <c:v>119.26</c:v>
                </c:pt>
                <c:pt idx="4">
                  <c:v>116.74</c:v>
                </c:pt>
              </c:numCache>
            </c:numRef>
          </c:val>
          <c:extLst>
            <c:ext xmlns:c16="http://schemas.microsoft.com/office/drawing/2014/chart" uri="{C3380CC4-5D6E-409C-BE32-E72D297353CC}">
              <c16:uniqueId val="{00000000-975C-4253-9905-29857B762E2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975C-4253-9905-29857B762E2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栃木県　足利市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A3</v>
      </c>
      <c r="X8" s="74"/>
      <c r="Y8" s="74"/>
      <c r="Z8" s="74"/>
      <c r="AA8" s="74"/>
      <c r="AB8" s="74"/>
      <c r="AC8" s="74"/>
      <c r="AD8" s="74" t="str">
        <f>データ!$M$6</f>
        <v>非設置</v>
      </c>
      <c r="AE8" s="74"/>
      <c r="AF8" s="74"/>
      <c r="AG8" s="74"/>
      <c r="AH8" s="74"/>
      <c r="AI8" s="74"/>
      <c r="AJ8" s="74"/>
      <c r="AK8" s="2"/>
      <c r="AL8" s="65">
        <f>データ!$R$6</f>
        <v>141021</v>
      </c>
      <c r="AM8" s="65"/>
      <c r="AN8" s="65"/>
      <c r="AO8" s="65"/>
      <c r="AP8" s="65"/>
      <c r="AQ8" s="65"/>
      <c r="AR8" s="65"/>
      <c r="AS8" s="65"/>
      <c r="AT8" s="36">
        <f>データ!$S$6</f>
        <v>177.76</v>
      </c>
      <c r="AU8" s="37"/>
      <c r="AV8" s="37"/>
      <c r="AW8" s="37"/>
      <c r="AX8" s="37"/>
      <c r="AY8" s="37"/>
      <c r="AZ8" s="37"/>
      <c r="BA8" s="37"/>
      <c r="BB8" s="54">
        <f>データ!$T$6</f>
        <v>793.32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81.47</v>
      </c>
      <c r="J10" s="37"/>
      <c r="K10" s="37"/>
      <c r="L10" s="37"/>
      <c r="M10" s="37"/>
      <c r="N10" s="37"/>
      <c r="O10" s="64"/>
      <c r="P10" s="54">
        <f>データ!$P$6</f>
        <v>97.78</v>
      </c>
      <c r="Q10" s="54"/>
      <c r="R10" s="54"/>
      <c r="S10" s="54"/>
      <c r="T10" s="54"/>
      <c r="U10" s="54"/>
      <c r="V10" s="54"/>
      <c r="W10" s="65">
        <f>データ!$Q$6</f>
        <v>2060</v>
      </c>
      <c r="X10" s="65"/>
      <c r="Y10" s="65"/>
      <c r="Z10" s="65"/>
      <c r="AA10" s="65"/>
      <c r="AB10" s="65"/>
      <c r="AC10" s="65"/>
      <c r="AD10" s="2"/>
      <c r="AE10" s="2"/>
      <c r="AF10" s="2"/>
      <c r="AG10" s="2"/>
      <c r="AH10" s="2"/>
      <c r="AI10" s="2"/>
      <c r="AJ10" s="2"/>
      <c r="AK10" s="2"/>
      <c r="AL10" s="65">
        <f>データ!$U$6</f>
        <v>137528</v>
      </c>
      <c r="AM10" s="65"/>
      <c r="AN10" s="65"/>
      <c r="AO10" s="65"/>
      <c r="AP10" s="65"/>
      <c r="AQ10" s="65"/>
      <c r="AR10" s="65"/>
      <c r="AS10" s="65"/>
      <c r="AT10" s="36">
        <f>データ!$V$6</f>
        <v>98.9</v>
      </c>
      <c r="AU10" s="37"/>
      <c r="AV10" s="37"/>
      <c r="AW10" s="37"/>
      <c r="AX10" s="37"/>
      <c r="AY10" s="37"/>
      <c r="AZ10" s="37"/>
      <c r="BA10" s="37"/>
      <c r="BB10" s="54">
        <f>データ!$W$6</f>
        <v>1390.58</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109</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2pklKX4O5XOrwlbVVD5LTlKepLVlNzwpksajX9xSSNGPaT1UiSlk/ikwshm+wcL9k0O6qIssy+9IXrQ6tzovwA==" saltValue="L5DiAad2Roz4TgRxHyOSz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92029</v>
      </c>
      <c r="D6" s="20">
        <f t="shared" si="3"/>
        <v>46</v>
      </c>
      <c r="E6" s="20">
        <f t="shared" si="3"/>
        <v>1</v>
      </c>
      <c r="F6" s="20">
        <f t="shared" si="3"/>
        <v>0</v>
      </c>
      <c r="G6" s="20">
        <f t="shared" si="3"/>
        <v>1</v>
      </c>
      <c r="H6" s="20" t="str">
        <f t="shared" si="3"/>
        <v>栃木県　足利市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81.47</v>
      </c>
      <c r="P6" s="21">
        <f t="shared" si="3"/>
        <v>97.78</v>
      </c>
      <c r="Q6" s="21">
        <f t="shared" si="3"/>
        <v>2060</v>
      </c>
      <c r="R6" s="21">
        <f t="shared" si="3"/>
        <v>141021</v>
      </c>
      <c r="S6" s="21">
        <f t="shared" si="3"/>
        <v>177.76</v>
      </c>
      <c r="T6" s="21">
        <f t="shared" si="3"/>
        <v>793.32</v>
      </c>
      <c r="U6" s="21">
        <f t="shared" si="3"/>
        <v>137528</v>
      </c>
      <c r="V6" s="21">
        <f t="shared" si="3"/>
        <v>98.9</v>
      </c>
      <c r="W6" s="21">
        <f t="shared" si="3"/>
        <v>1390.58</v>
      </c>
      <c r="X6" s="22">
        <f>IF(X7="",NA(),X7)</f>
        <v>110.95</v>
      </c>
      <c r="Y6" s="22">
        <f t="shared" ref="Y6:AG6" si="4">IF(Y7="",NA(),Y7)</f>
        <v>111.32</v>
      </c>
      <c r="Z6" s="22">
        <f t="shared" si="4"/>
        <v>109.93</v>
      </c>
      <c r="AA6" s="22">
        <f t="shared" si="4"/>
        <v>105.39</v>
      </c>
      <c r="AB6" s="22">
        <f t="shared" si="4"/>
        <v>105.84</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302.77999999999997</v>
      </c>
      <c r="AU6" s="22">
        <f t="shared" ref="AU6:BC6" si="6">IF(AU7="",NA(),AU7)</f>
        <v>377.09</v>
      </c>
      <c r="AV6" s="22">
        <f t="shared" si="6"/>
        <v>375.54</v>
      </c>
      <c r="AW6" s="22">
        <f t="shared" si="6"/>
        <v>426.08</v>
      </c>
      <c r="AX6" s="22">
        <f t="shared" si="6"/>
        <v>467.88</v>
      </c>
      <c r="AY6" s="22">
        <f t="shared" si="6"/>
        <v>358.91</v>
      </c>
      <c r="AZ6" s="22">
        <f t="shared" si="6"/>
        <v>360.96</v>
      </c>
      <c r="BA6" s="22">
        <f t="shared" si="6"/>
        <v>351.29</v>
      </c>
      <c r="BB6" s="22">
        <f t="shared" si="6"/>
        <v>364.24</v>
      </c>
      <c r="BC6" s="22">
        <f t="shared" si="6"/>
        <v>369.82</v>
      </c>
      <c r="BD6" s="21" t="str">
        <f>IF(BD7="","",IF(BD7="-","【-】","【"&amp;SUBSTITUTE(TEXT(BD7,"#,##0.00"),"-","△")&amp;"】"))</f>
        <v>【243.36】</v>
      </c>
      <c r="BE6" s="22">
        <f>IF(BE7="",NA(),BE7)</f>
        <v>247.96</v>
      </c>
      <c r="BF6" s="22">
        <f t="shared" ref="BF6:BN6" si="7">IF(BF7="",NA(),BF7)</f>
        <v>254.35</v>
      </c>
      <c r="BG6" s="22">
        <f t="shared" si="7"/>
        <v>227.58</v>
      </c>
      <c r="BH6" s="22">
        <f t="shared" si="7"/>
        <v>235.74</v>
      </c>
      <c r="BI6" s="22">
        <f t="shared" si="7"/>
        <v>214.33</v>
      </c>
      <c r="BJ6" s="22">
        <f t="shared" si="7"/>
        <v>247.27</v>
      </c>
      <c r="BK6" s="22">
        <f t="shared" si="7"/>
        <v>239.18</v>
      </c>
      <c r="BL6" s="22">
        <f t="shared" si="7"/>
        <v>236.29</v>
      </c>
      <c r="BM6" s="22">
        <f t="shared" si="7"/>
        <v>238.77</v>
      </c>
      <c r="BN6" s="22">
        <f t="shared" si="7"/>
        <v>218.57</v>
      </c>
      <c r="BO6" s="21" t="str">
        <f>IF(BO7="","",IF(BO7="-","【-】","【"&amp;SUBSTITUTE(TEXT(BO7,"#,##0.00"),"-","△")&amp;"】"))</f>
        <v>【265.93】</v>
      </c>
      <c r="BP6" s="22">
        <f>IF(BP7="",NA(),BP7)</f>
        <v>104.23</v>
      </c>
      <c r="BQ6" s="22">
        <f t="shared" ref="BQ6:BY6" si="8">IF(BQ7="",NA(),BQ7)</f>
        <v>99.81</v>
      </c>
      <c r="BR6" s="22">
        <f t="shared" si="8"/>
        <v>105.47</v>
      </c>
      <c r="BS6" s="22">
        <f t="shared" si="8"/>
        <v>92.97</v>
      </c>
      <c r="BT6" s="22">
        <f t="shared" si="8"/>
        <v>100.89</v>
      </c>
      <c r="BU6" s="22">
        <f t="shared" si="8"/>
        <v>105.34</v>
      </c>
      <c r="BV6" s="22">
        <f t="shared" si="8"/>
        <v>101.89</v>
      </c>
      <c r="BW6" s="22">
        <f t="shared" si="8"/>
        <v>104.33</v>
      </c>
      <c r="BX6" s="22">
        <f t="shared" si="8"/>
        <v>98.85</v>
      </c>
      <c r="BY6" s="22">
        <f t="shared" si="8"/>
        <v>101.78</v>
      </c>
      <c r="BZ6" s="21" t="str">
        <f>IF(BZ7="","",IF(BZ7="-","【-】","【"&amp;SUBSTITUTE(TEXT(BZ7,"#,##0.00"),"-","△")&amp;"】"))</f>
        <v>【97.82】</v>
      </c>
      <c r="CA6" s="22">
        <f>IF(CA7="",NA(),CA7)</f>
        <v>113.21</v>
      </c>
      <c r="CB6" s="22">
        <f t="shared" ref="CB6:CJ6" si="9">IF(CB7="",NA(),CB7)</f>
        <v>110.89</v>
      </c>
      <c r="CC6" s="22">
        <f t="shared" si="9"/>
        <v>111.4</v>
      </c>
      <c r="CD6" s="22">
        <f t="shared" si="9"/>
        <v>119.26</v>
      </c>
      <c r="CE6" s="22">
        <f t="shared" si="9"/>
        <v>116.74</v>
      </c>
      <c r="CF6" s="22">
        <f t="shared" si="9"/>
        <v>159.6</v>
      </c>
      <c r="CG6" s="22">
        <f t="shared" si="9"/>
        <v>156.32</v>
      </c>
      <c r="CH6" s="22">
        <f t="shared" si="9"/>
        <v>157.4</v>
      </c>
      <c r="CI6" s="22">
        <f t="shared" si="9"/>
        <v>162.61000000000001</v>
      </c>
      <c r="CJ6" s="22">
        <f t="shared" si="9"/>
        <v>163.94</v>
      </c>
      <c r="CK6" s="21" t="str">
        <f>IF(CK7="","",IF(CK7="-","【-】","【"&amp;SUBSTITUTE(TEXT(CK7,"#,##0.00"),"-","△")&amp;"】"))</f>
        <v>【177.56】</v>
      </c>
      <c r="CL6" s="22">
        <f>IF(CL7="",NA(),CL7)</f>
        <v>83.43</v>
      </c>
      <c r="CM6" s="22">
        <f t="shared" ref="CM6:CU6" si="10">IF(CM7="",NA(),CM7)</f>
        <v>87.76</v>
      </c>
      <c r="CN6" s="22">
        <f t="shared" si="10"/>
        <v>79.19</v>
      </c>
      <c r="CO6" s="22">
        <f t="shared" si="10"/>
        <v>79.5</v>
      </c>
      <c r="CP6" s="22">
        <f t="shared" si="10"/>
        <v>78.64</v>
      </c>
      <c r="CQ6" s="22">
        <f t="shared" si="10"/>
        <v>62.05</v>
      </c>
      <c r="CR6" s="22">
        <f t="shared" si="10"/>
        <v>63.23</v>
      </c>
      <c r="CS6" s="22">
        <f t="shared" si="10"/>
        <v>62.59</v>
      </c>
      <c r="CT6" s="22">
        <f t="shared" si="10"/>
        <v>61.81</v>
      </c>
      <c r="CU6" s="22">
        <f t="shared" si="10"/>
        <v>62.35</v>
      </c>
      <c r="CV6" s="21" t="str">
        <f>IF(CV7="","",IF(CV7="-","【-】","【"&amp;SUBSTITUTE(TEXT(CV7,"#,##0.00"),"-","△")&amp;"】"))</f>
        <v>【59.81】</v>
      </c>
      <c r="CW6" s="22">
        <f>IF(CW7="",NA(),CW7)</f>
        <v>76.599999999999994</v>
      </c>
      <c r="CX6" s="22">
        <f t="shared" ref="CX6:DF6" si="11">IF(CX7="",NA(),CX7)</f>
        <v>74.39</v>
      </c>
      <c r="CY6" s="22">
        <f t="shared" si="11"/>
        <v>73.48</v>
      </c>
      <c r="CZ6" s="22">
        <f t="shared" si="11"/>
        <v>71.400000000000006</v>
      </c>
      <c r="DA6" s="22">
        <f t="shared" si="11"/>
        <v>71.540000000000006</v>
      </c>
      <c r="DB6" s="22">
        <f t="shared" si="11"/>
        <v>89.11</v>
      </c>
      <c r="DC6" s="22">
        <f t="shared" si="11"/>
        <v>89.35</v>
      </c>
      <c r="DD6" s="22">
        <f t="shared" si="11"/>
        <v>89.7</v>
      </c>
      <c r="DE6" s="22">
        <f t="shared" si="11"/>
        <v>89.24</v>
      </c>
      <c r="DF6" s="22">
        <f t="shared" si="11"/>
        <v>88.71</v>
      </c>
      <c r="DG6" s="21" t="str">
        <f>IF(DG7="","",IF(DG7="-","【-】","【"&amp;SUBSTITUTE(TEXT(DG7,"#,##0.00"),"-","△")&amp;"】"))</f>
        <v>【89.42】</v>
      </c>
      <c r="DH6" s="22">
        <f>IF(DH7="",NA(),DH7)</f>
        <v>52.26</v>
      </c>
      <c r="DI6" s="22">
        <f t="shared" ref="DI6:DQ6" si="12">IF(DI7="",NA(),DI7)</f>
        <v>53.26</v>
      </c>
      <c r="DJ6" s="22">
        <f t="shared" si="12"/>
        <v>54.83</v>
      </c>
      <c r="DK6" s="22">
        <f t="shared" si="12"/>
        <v>55.49</v>
      </c>
      <c r="DL6" s="22">
        <f t="shared" si="12"/>
        <v>56.53</v>
      </c>
      <c r="DM6" s="22">
        <f t="shared" si="12"/>
        <v>48.69</v>
      </c>
      <c r="DN6" s="22">
        <f t="shared" si="12"/>
        <v>49.62</v>
      </c>
      <c r="DO6" s="22">
        <f t="shared" si="12"/>
        <v>50.5</v>
      </c>
      <c r="DP6" s="22">
        <f t="shared" si="12"/>
        <v>51.28</v>
      </c>
      <c r="DQ6" s="22">
        <f t="shared" si="12"/>
        <v>51.95</v>
      </c>
      <c r="DR6" s="21" t="str">
        <f>IF(DR7="","",IF(DR7="-","【-】","【"&amp;SUBSTITUTE(TEXT(DR7,"#,##0.00"),"-","△")&amp;"】"))</f>
        <v>【52.02】</v>
      </c>
      <c r="DS6" s="22">
        <f>IF(DS7="",NA(),DS7)</f>
        <v>19.88</v>
      </c>
      <c r="DT6" s="22">
        <f t="shared" ref="DT6:EB6" si="13">IF(DT7="",NA(),DT7)</f>
        <v>22.11</v>
      </c>
      <c r="DU6" s="22">
        <f t="shared" si="13"/>
        <v>22.86</v>
      </c>
      <c r="DV6" s="22">
        <f t="shared" si="13"/>
        <v>24.12</v>
      </c>
      <c r="DW6" s="22">
        <f t="shared" si="13"/>
        <v>25.77</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0.71</v>
      </c>
      <c r="EE6" s="22">
        <f t="shared" ref="EE6:EM6" si="14">IF(EE7="",NA(),EE7)</f>
        <v>0.48</v>
      </c>
      <c r="EF6" s="22">
        <f t="shared" si="14"/>
        <v>0.52</v>
      </c>
      <c r="EG6" s="22">
        <f t="shared" si="14"/>
        <v>0.54</v>
      </c>
      <c r="EH6" s="22">
        <f t="shared" si="14"/>
        <v>0.54</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92029</v>
      </c>
      <c r="D7" s="24">
        <v>46</v>
      </c>
      <c r="E7" s="24">
        <v>1</v>
      </c>
      <c r="F7" s="24">
        <v>0</v>
      </c>
      <c r="G7" s="24">
        <v>1</v>
      </c>
      <c r="H7" s="24" t="s">
        <v>93</v>
      </c>
      <c r="I7" s="24" t="s">
        <v>94</v>
      </c>
      <c r="J7" s="24" t="s">
        <v>95</v>
      </c>
      <c r="K7" s="24" t="s">
        <v>96</v>
      </c>
      <c r="L7" s="24" t="s">
        <v>97</v>
      </c>
      <c r="M7" s="24" t="s">
        <v>98</v>
      </c>
      <c r="N7" s="25" t="s">
        <v>99</v>
      </c>
      <c r="O7" s="25">
        <v>81.47</v>
      </c>
      <c r="P7" s="25">
        <v>97.78</v>
      </c>
      <c r="Q7" s="25">
        <v>2060</v>
      </c>
      <c r="R7" s="25">
        <v>141021</v>
      </c>
      <c r="S7" s="25">
        <v>177.76</v>
      </c>
      <c r="T7" s="25">
        <v>793.32</v>
      </c>
      <c r="U7" s="25">
        <v>137528</v>
      </c>
      <c r="V7" s="25">
        <v>98.9</v>
      </c>
      <c r="W7" s="25">
        <v>1390.58</v>
      </c>
      <c r="X7" s="25">
        <v>110.95</v>
      </c>
      <c r="Y7" s="25">
        <v>111.32</v>
      </c>
      <c r="Z7" s="25">
        <v>109.93</v>
      </c>
      <c r="AA7" s="25">
        <v>105.39</v>
      </c>
      <c r="AB7" s="25">
        <v>105.84</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302.77999999999997</v>
      </c>
      <c r="AU7" s="25">
        <v>377.09</v>
      </c>
      <c r="AV7" s="25">
        <v>375.54</v>
      </c>
      <c r="AW7" s="25">
        <v>426.08</v>
      </c>
      <c r="AX7" s="25">
        <v>467.88</v>
      </c>
      <c r="AY7" s="25">
        <v>358.91</v>
      </c>
      <c r="AZ7" s="25">
        <v>360.96</v>
      </c>
      <c r="BA7" s="25">
        <v>351.29</v>
      </c>
      <c r="BB7" s="25">
        <v>364.24</v>
      </c>
      <c r="BC7" s="25">
        <v>369.82</v>
      </c>
      <c r="BD7" s="25">
        <v>243.36</v>
      </c>
      <c r="BE7" s="25">
        <v>247.96</v>
      </c>
      <c r="BF7" s="25">
        <v>254.35</v>
      </c>
      <c r="BG7" s="25">
        <v>227.58</v>
      </c>
      <c r="BH7" s="25">
        <v>235.74</v>
      </c>
      <c r="BI7" s="25">
        <v>214.33</v>
      </c>
      <c r="BJ7" s="25">
        <v>247.27</v>
      </c>
      <c r="BK7" s="25">
        <v>239.18</v>
      </c>
      <c r="BL7" s="25">
        <v>236.29</v>
      </c>
      <c r="BM7" s="25">
        <v>238.77</v>
      </c>
      <c r="BN7" s="25">
        <v>218.57</v>
      </c>
      <c r="BO7" s="25">
        <v>265.93</v>
      </c>
      <c r="BP7" s="25">
        <v>104.23</v>
      </c>
      <c r="BQ7" s="25">
        <v>99.81</v>
      </c>
      <c r="BR7" s="25">
        <v>105.47</v>
      </c>
      <c r="BS7" s="25">
        <v>92.97</v>
      </c>
      <c r="BT7" s="25">
        <v>100.89</v>
      </c>
      <c r="BU7" s="25">
        <v>105.34</v>
      </c>
      <c r="BV7" s="25">
        <v>101.89</v>
      </c>
      <c r="BW7" s="25">
        <v>104.33</v>
      </c>
      <c r="BX7" s="25">
        <v>98.85</v>
      </c>
      <c r="BY7" s="25">
        <v>101.78</v>
      </c>
      <c r="BZ7" s="25">
        <v>97.82</v>
      </c>
      <c r="CA7" s="25">
        <v>113.21</v>
      </c>
      <c r="CB7" s="25">
        <v>110.89</v>
      </c>
      <c r="CC7" s="25">
        <v>111.4</v>
      </c>
      <c r="CD7" s="25">
        <v>119.26</v>
      </c>
      <c r="CE7" s="25">
        <v>116.74</v>
      </c>
      <c r="CF7" s="25">
        <v>159.6</v>
      </c>
      <c r="CG7" s="25">
        <v>156.32</v>
      </c>
      <c r="CH7" s="25">
        <v>157.4</v>
      </c>
      <c r="CI7" s="25">
        <v>162.61000000000001</v>
      </c>
      <c r="CJ7" s="25">
        <v>163.94</v>
      </c>
      <c r="CK7" s="25">
        <v>177.56</v>
      </c>
      <c r="CL7" s="25">
        <v>83.43</v>
      </c>
      <c r="CM7" s="25">
        <v>87.76</v>
      </c>
      <c r="CN7" s="25">
        <v>79.19</v>
      </c>
      <c r="CO7" s="25">
        <v>79.5</v>
      </c>
      <c r="CP7" s="25">
        <v>78.64</v>
      </c>
      <c r="CQ7" s="25">
        <v>62.05</v>
      </c>
      <c r="CR7" s="25">
        <v>63.23</v>
      </c>
      <c r="CS7" s="25">
        <v>62.59</v>
      </c>
      <c r="CT7" s="25">
        <v>61.81</v>
      </c>
      <c r="CU7" s="25">
        <v>62.35</v>
      </c>
      <c r="CV7" s="25">
        <v>59.81</v>
      </c>
      <c r="CW7" s="25">
        <v>76.599999999999994</v>
      </c>
      <c r="CX7" s="25">
        <v>74.39</v>
      </c>
      <c r="CY7" s="25">
        <v>73.48</v>
      </c>
      <c r="CZ7" s="25">
        <v>71.400000000000006</v>
      </c>
      <c r="DA7" s="25">
        <v>71.540000000000006</v>
      </c>
      <c r="DB7" s="25">
        <v>89.11</v>
      </c>
      <c r="DC7" s="25">
        <v>89.35</v>
      </c>
      <c r="DD7" s="25">
        <v>89.7</v>
      </c>
      <c r="DE7" s="25">
        <v>89.24</v>
      </c>
      <c r="DF7" s="25">
        <v>88.71</v>
      </c>
      <c r="DG7" s="25">
        <v>89.42</v>
      </c>
      <c r="DH7" s="25">
        <v>52.26</v>
      </c>
      <c r="DI7" s="25">
        <v>53.26</v>
      </c>
      <c r="DJ7" s="25">
        <v>54.83</v>
      </c>
      <c r="DK7" s="25">
        <v>55.49</v>
      </c>
      <c r="DL7" s="25">
        <v>56.53</v>
      </c>
      <c r="DM7" s="25">
        <v>48.69</v>
      </c>
      <c r="DN7" s="25">
        <v>49.62</v>
      </c>
      <c r="DO7" s="25">
        <v>50.5</v>
      </c>
      <c r="DP7" s="25">
        <v>51.28</v>
      </c>
      <c r="DQ7" s="25">
        <v>51.95</v>
      </c>
      <c r="DR7" s="25">
        <v>52.02</v>
      </c>
      <c r="DS7" s="25">
        <v>19.88</v>
      </c>
      <c r="DT7" s="25">
        <v>22.11</v>
      </c>
      <c r="DU7" s="25">
        <v>22.86</v>
      </c>
      <c r="DV7" s="25">
        <v>24.12</v>
      </c>
      <c r="DW7" s="25">
        <v>25.77</v>
      </c>
      <c r="DX7" s="25">
        <v>18.260000000000002</v>
      </c>
      <c r="DY7" s="25">
        <v>19.510000000000002</v>
      </c>
      <c r="DZ7" s="25">
        <v>21.19</v>
      </c>
      <c r="EA7" s="25">
        <v>22.64</v>
      </c>
      <c r="EB7" s="25">
        <v>24.49</v>
      </c>
      <c r="EC7" s="25">
        <v>25.37</v>
      </c>
      <c r="ED7" s="25">
        <v>0.71</v>
      </c>
      <c r="EE7" s="25">
        <v>0.48</v>
      </c>
      <c r="EF7" s="25">
        <v>0.52</v>
      </c>
      <c r="EG7" s="25">
        <v>0.54</v>
      </c>
      <c r="EH7" s="25">
        <v>0.54</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中野　友寛</cp:lastModifiedBy>
  <cp:lastPrinted>2025-03-03T07:15:06Z</cp:lastPrinted>
  <dcterms:modified xsi:type="dcterms:W3CDTF">2025-03-04T09:11:46Z</dcterms:modified>
</cp:coreProperties>
</file>