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4F14AACD-0670-4F2D-A663-7171CF605578}" xr6:coauthVersionLast="47" xr6:coauthVersionMax="47" xr10:uidLastSave="{00000000-0000-0000-0000-000000000000}"/>
  <workbookProtection workbookAlgorithmName="SHA-512" workbookHashValue="5udrildAJkwaK9U23m+aM8Ukm0kGF1cBq5eJM6PVgEOmJHOSe0FlXQsX0BuVFYOao/oTMLU37gyUoJ6xVYPs0g==" workbookSaltValue="DSbOpdDXRO/83AqaWNSPyw=="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AD8" i="4"/>
  <c r="W8" i="4"/>
  <c r="B6" i="4"/>
</calcChain>
</file>

<file path=xl/sharedStrings.xml><?xml version="1.0" encoding="utf-8"?>
<sst xmlns="http://schemas.openxmlformats.org/spreadsheetml/2006/main" count="236" uniqueCount="114">
  <si>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</si>
  <si>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</si>
  <si>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</si>
  <si>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</si>
  <si>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</si>
  <si>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</si>
  <si>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</si>
  <si>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</si>
  <si>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</si>
  <si>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</si>
  <si>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</si>
  <si>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</si>
  <si>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</si>
  <si>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</si>
  <si>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</si>
  <si>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</si>
  <si>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</si>
  <si>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</si>
  <si>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</si>
  <si>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</si>
  <si>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</si>
  <si>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</si>
  <si>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</si>
  <si>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</si>
  <si>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</si>
  <si>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</si>
  <si>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</si>
  <si>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</si>
  <si>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</si>
  <si>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</si>
  <si>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</si>
  <si>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</si>
  <si>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</si>
  <si>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</si>
  <si>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</si>
  <si>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</si>
  <si>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</si>
  <si>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</si>
  <si>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</si>
  <si>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</si>
  <si>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</si>
  <si>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</si>
  <si>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</si>
  <si>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</si>
  <si>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</si>
  <si>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</si>
  <si>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</si>
  <si>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</si>
  <si>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</si>
  <si>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</si>
  <si>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</si>
  <si>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</si>
  <si>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</si>
  <si>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</si>
  <si>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</si>
  <si>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</si>
  <si>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</si>
  <si>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</si>
  <si>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</si>
  <si>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</si>
  <si>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</si>
  <si>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</si>
  <si>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</si>
  <si>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</si>
  <si>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</si>
  <si>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</si>
  <si>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</si>
  <si>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</si>
  <si>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</si>
  <si>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</si>
  <si>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</si>
  <si>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</si>
  <si>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</si>
  <si>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</si>
  <si>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</si>
  <si>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</si>
  <si>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</si>
  <si>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</si>
  <si>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</si>
  <si>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</si>
  <si>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</si>
  <si>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</si>
  <si>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</si>
  <si>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</si>
  <si>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</si>
  <si>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</si>
  <si>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</si>
  <si>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</si>
  <si>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</si>
  <si>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</si>
  <si>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</si>
  <si>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</si>
  <si>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</si>
  <si>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　①有形固定資産減価償却率は、約3ポイント増加で推移している。法適用企業として年数が浅いこと、資産のほとんどが管渠であること、耐用年数が比較的長いことから、類似団体より低い数値となっている。
　②管渠老朽化率は、昭和57年供用開始のため、耐用年数を超えている管渠はない。今後、令和14年から耐用年数を過ぎた管渠が増えていき、令和30年頃にピークを迎える。
　③管渠改善率は、他事業に伴う管渠の敷設替えが主である。令和5年度には該当するものはなかった。
　今後の課題として、将来の更新に向けたストックマネジメント計画を策定するとともに、更新に必要な内部留保資金を増やしながら計画的に更新事業を進めていく必要がある。</t>
  </si>
  <si>
    <t>類似団体平均(N)</t>
  </si>
  <si>
    <t>参照用</t>
    <rPh sb="0" eb="3">
      <t>サンショウヨウ</t>
    </rPh>
    <phoneticPr fontId="1"/>
  </si>
  <si>
    <t>栃木県　栃木市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</si>
  <si>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</si>
  <si>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</si>
  <si>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</si>
  <si>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</si>
  <si>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</si>
  <si>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</si>
  <si>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</si>
  <si>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</si>
  <si>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</si>
  <si>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</si>
  <si>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</si>
  <si>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</si>
  <si>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</si>
  <si>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</si>
  <si>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</si>
  <si>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の公共下水道事業は、昭和57年に供用開始し、現在まで約735kmの管渠整備を行ってきた。全体計画に対する整備率は88.5％であり、今後も整備拡大を予定しているが、節水機器の普及、人口減少により使用料収入の大きな伸びは期待できない。
　また、今後の企業債残高は減少傾向となり基準外繰入金も減少していく見込みであるが、将来の更新事業に向けた内部資金を確保するためにも、効率的な投資事業を進めて計画的に企業債の借り入れを行い健全な経営に努め、将来に渡り持続可能な下水道サービスを提供し続けられるよう、経営基盤の強化に取り組む必要がある。</t>
    <rPh sb="185" eb="188">
      <t>コウリツテキ</t>
    </rPh>
    <rPh sb="189" eb="191">
      <t>トウシ</t>
    </rPh>
    <rPh sb="191" eb="193">
      <t>ジギョウ</t>
    </rPh>
    <rPh sb="194" eb="195">
      <t>スス</t>
    </rPh>
    <rPh sb="197" eb="200">
      <t>ケイカクテキ</t>
    </rPh>
    <rPh sb="205" eb="206">
      <t>カ</t>
    </rPh>
    <rPh sb="207" eb="208">
      <t>イ</t>
    </rPh>
    <rPh sb="210" eb="211">
      <t>オコナ</t>
    </rPh>
    <phoneticPr fontId="1"/>
  </si>
  <si>
    <t>　➀経常収支比率は100％以上であるが、近年と比較し9ポイント程度下がっている。流域下水道維持管理負担金が前年と比較し3億円以上増加したためである。また②累積欠損金比率は0％であるが、⑤経費回収率は100％未満であるため使用料収入で汚水処理費が賄えていない。不足する分については、一般会計からの繰入金で補てんしている。経常収益34.7億円に対して、繰入金が15.3億円であり、そのうち3.5億円が基準外繰入金である。
　③流動比率は、年々増加傾向にある。しかし、流動資産12.5億円、流動負債18.1億円うち企業債償還金15.1億円となっており、内部資金が不足していることがわかる。
　④企業債残高対事業規模比率は、年々減少傾向にある。しかし、類似団体平均値と比較しても多いことから、今後も企業債残高の削減に努める必要がある。
　⑥汚水処理原価は、総務省の示す最低限行うべき経営努力として使用料収入で賄うべき汚水処理費150円/㎥を採用している。
　⑦施設利用率は、流域下水道に接続しており、処理施設を所有していないためなし。
　⑧水洗化率は、微増傾向にある。今後も100％に近づけるよう普及促進活動に努める。
　今後の課題としては、経費回収率の向上、基準外繰入金の削減が挙げられる。維持管理等の経費削減に努めるとともに、水洗化率を向上させ使用料収入を増加させることで、経費回収率、流動比率の向上を図り、基準外繰入金の削減に努める。　</t>
    <rPh sb="20" eb="21">
      <t>キン</t>
    </rPh>
    <rPh sb="21" eb="22">
      <t>トシ</t>
    </rPh>
    <rPh sb="23" eb="24">
      <t>ヒ</t>
    </rPh>
    <rPh sb="24" eb="25">
      <t>カク</t>
    </rPh>
    <rPh sb="31" eb="33">
      <t>テイド</t>
    </rPh>
    <rPh sb="33" eb="34">
      <t>サ</t>
    </rPh>
    <rPh sb="40" eb="42">
      <t>リュウイキ</t>
    </rPh>
    <rPh sb="42" eb="45">
      <t>ゲスイドウ</t>
    </rPh>
    <rPh sb="45" eb="47">
      <t>イジ</t>
    </rPh>
    <rPh sb="47" eb="49">
      <t>カンリ</t>
    </rPh>
    <rPh sb="49" eb="52">
      <t>フタンキン</t>
    </rPh>
    <rPh sb="53" eb="54">
      <t>マエ</t>
    </rPh>
    <rPh sb="54" eb="55">
      <t>トシ</t>
    </rPh>
    <rPh sb="56" eb="58">
      <t>ヒカク</t>
    </rPh>
    <rPh sb="60" eb="64">
      <t>オクエンイジョウ</t>
    </rPh>
    <rPh sb="64" eb="66">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</si>
</sst>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82E6-477A-B9CA-9AFC83A26D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82E6-477A-B9CA-9AFC83A26D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05-40B9-8F84-1F9FA0755D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6405-40B9-8F84-1F9FA0755D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96.31</c:v>
                </c:pt>
                <c:pt idx="1">
                  <c:v>96.95</c:v>
                </c:pt>
                <c:pt idx="2">
                  <c:v>97.1</c:v>
                </c:pt>
                <c:pt idx="3">
                  <c:v>97.39</c:v>
                </c:pt>
                <c:pt idx="4">
                  <c:v>97.58</c:v>
                </c:pt>
              </c:numCache>
            </c:numRef>
          </c:val>
          <c:extLst>
            <c:ext xmlns:c16="http://schemas.microsoft.com/office/drawing/2014/chart" uri="{C3380CC4-5D6E-409C-BE32-E72D297353CC}">
              <c16:uniqueId val="{00000000-4F13-4D4F-8954-7D77667FFA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4F13-4D4F-8954-7D77667FFA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110.89</c:v>
                </c:pt>
                <c:pt idx="1">
                  <c:v>111.25</c:v>
                </c:pt>
                <c:pt idx="2">
                  <c:v>110.22</c:v>
                </c:pt>
                <c:pt idx="3">
                  <c:v>109.99</c:v>
                </c:pt>
                <c:pt idx="4">
                  <c:v>101.57</c:v>
                </c:pt>
              </c:numCache>
            </c:numRef>
          </c:val>
          <c:extLst>
            <c:ext xmlns:c16="http://schemas.microsoft.com/office/drawing/2014/chart" uri="{C3380CC4-5D6E-409C-BE32-E72D297353CC}">
              <c16:uniqueId val="{00000000-4868-44AF-8929-A13F99AF25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4868-44AF-8929-A13F99AF25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5.58</c:v>
                </c:pt>
                <c:pt idx="1">
                  <c:v>8.2200000000000006</c:v>
                </c:pt>
                <c:pt idx="2">
                  <c:v>10.83</c:v>
                </c:pt>
                <c:pt idx="3">
                  <c:v>13.45</c:v>
                </c:pt>
                <c:pt idx="4">
                  <c:v>16.03</c:v>
                </c:pt>
              </c:numCache>
            </c:numRef>
          </c:val>
          <c:extLst>
            <c:ext xmlns:c16="http://schemas.microsoft.com/office/drawing/2014/chart" uri="{C3380CC4-5D6E-409C-BE32-E72D297353CC}">
              <c16:uniqueId val="{00000000-C5D4-4CC3-ABFB-EC250C9959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C5D4-4CC3-ABFB-EC250C9959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C3-4ABE-80E0-BE785CEBE3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01C3-4ABE-80E0-BE785CEBE3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5E-4173-8B98-61A6A88129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595E-4173-8B98-61A6A88129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52.01</c:v>
                </c:pt>
                <c:pt idx="1">
                  <c:v>72.02</c:v>
                </c:pt>
                <c:pt idx="2">
                  <c:v>63.24</c:v>
                </c:pt>
                <c:pt idx="3">
                  <c:v>66.03</c:v>
                </c:pt>
                <c:pt idx="4">
                  <c:v>69.09</c:v>
                </c:pt>
              </c:numCache>
            </c:numRef>
          </c:val>
          <c:extLst>
            <c:ext xmlns:c16="http://schemas.microsoft.com/office/drawing/2014/chart" uri="{C3380CC4-5D6E-409C-BE32-E72D297353CC}">
              <c16:uniqueId val="{00000000-54C4-439F-BC90-B979F95323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54C4-439F-BC90-B979F95323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1763.45</c:v>
                </c:pt>
                <c:pt idx="1">
                  <c:v>1669.22</c:v>
                </c:pt>
                <c:pt idx="2">
                  <c:v>1573.83</c:v>
                </c:pt>
                <c:pt idx="3">
                  <c:v>1490.8</c:v>
                </c:pt>
                <c:pt idx="4">
                  <c:v>1400.95</c:v>
                </c:pt>
              </c:numCache>
            </c:numRef>
          </c:val>
          <c:extLst>
            <c:ext xmlns:c16="http://schemas.microsoft.com/office/drawing/2014/chart" uri="{C3380CC4-5D6E-409C-BE32-E72D297353CC}">
              <c16:uniqueId val="{00000000-B42A-4D83-8CA1-F7CB0CE420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B42A-4D83-8CA1-F7CB0CE420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91.61</c:v>
                </c:pt>
                <c:pt idx="1">
                  <c:v>90.95</c:v>
                </c:pt>
                <c:pt idx="2">
                  <c:v>91.3</c:v>
                </c:pt>
                <c:pt idx="3">
                  <c:v>91.54</c:v>
                </c:pt>
                <c:pt idx="4">
                  <c:v>91.95</c:v>
                </c:pt>
              </c:numCache>
            </c:numRef>
          </c:val>
          <c:extLst>
            <c:ext xmlns:c16="http://schemas.microsoft.com/office/drawing/2014/chart" uri="{C3380CC4-5D6E-409C-BE32-E72D297353CC}">
              <c16:uniqueId val="{00000000-9D93-4B6A-BE19-A4CA933AB5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9D93-4B6A-BE19-A4CA933AB5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7BE-4F62-B13B-D90BFD1833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27BE-4F62-B13B-D90BFD1833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栃木県　栃木市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7</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Bd1</v>
      </c>
      <c r="X8" s="33"/>
      <c r="Y8" s="33"/>
      <c r="Z8" s="33"/>
      <c r="AA8" s="33"/>
      <c r="AB8" s="33"/>
      <c r="AC8" s="33"/>
      <c r="AD8" s="34" t="str">
        <f>データ!$M$6</f>
        <v>非設置</v>
      </c>
      <c r="AE8" s="34"/>
      <c r="AF8" s="34"/>
      <c r="AG8" s="34"/>
      <c r="AH8" s="34"/>
      <c r="AI8" s="34"/>
      <c r="AJ8" s="34"/>
      <c r="AK8" s="3"/>
      <c r="AL8" s="35">
        <f>データ!S6</f>
        <v>154371</v>
      </c>
      <c r="AM8" s="35"/>
      <c r="AN8" s="35"/>
      <c r="AO8" s="35"/>
      <c r="AP8" s="35"/>
      <c r="AQ8" s="35"/>
      <c r="AR8" s="35"/>
      <c r="AS8" s="35"/>
      <c r="AT8" s="36">
        <f>データ!T6</f>
        <v>331.5</v>
      </c>
      <c r="AU8" s="36"/>
      <c r="AV8" s="36"/>
      <c r="AW8" s="36"/>
      <c r="AX8" s="36"/>
      <c r="AY8" s="36"/>
      <c r="AZ8" s="36"/>
      <c r="BA8" s="36"/>
      <c r="BB8" s="36">
        <f>データ!U6</f>
        <v>465.67</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64.02</v>
      </c>
      <c r="J10" s="36"/>
      <c r="K10" s="36"/>
      <c r="L10" s="36"/>
      <c r="M10" s="36"/>
      <c r="N10" s="36"/>
      <c r="O10" s="36"/>
      <c r="P10" s="36">
        <f>データ!P6</f>
        <v>63.98</v>
      </c>
      <c r="Q10" s="36"/>
      <c r="R10" s="36"/>
      <c r="S10" s="36"/>
      <c r="T10" s="36"/>
      <c r="U10" s="36"/>
      <c r="V10" s="36"/>
      <c r="W10" s="36">
        <f>データ!Q6</f>
        <v>73.66</v>
      </c>
      <c r="X10" s="36"/>
      <c r="Y10" s="36"/>
      <c r="Z10" s="36"/>
      <c r="AA10" s="36"/>
      <c r="AB10" s="36"/>
      <c r="AC10" s="36"/>
      <c r="AD10" s="35">
        <f>データ!R6</f>
        <v>2679</v>
      </c>
      <c r="AE10" s="35"/>
      <c r="AF10" s="35"/>
      <c r="AG10" s="35"/>
      <c r="AH10" s="35"/>
      <c r="AI10" s="35"/>
      <c r="AJ10" s="35"/>
      <c r="AK10" s="2"/>
      <c r="AL10" s="35">
        <f>データ!V6</f>
        <v>98415</v>
      </c>
      <c r="AM10" s="35"/>
      <c r="AN10" s="35"/>
      <c r="AO10" s="35"/>
      <c r="AP10" s="35"/>
      <c r="AQ10" s="35"/>
      <c r="AR10" s="35"/>
      <c r="AS10" s="35"/>
      <c r="AT10" s="36">
        <f>データ!W6</f>
        <v>29.51</v>
      </c>
      <c r="AU10" s="36"/>
      <c r="AV10" s="36"/>
      <c r="AW10" s="36"/>
      <c r="AX10" s="36"/>
      <c r="AY10" s="36"/>
      <c r="AZ10" s="36"/>
      <c r="BA10" s="36"/>
      <c r="BB10" s="36">
        <f>データ!X6</f>
        <v>3334.97</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93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112</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Bj0Md5Vdq0tOkVpkMEy+AN4lQXBVXPPShNknuCg5ardTT+OtDJl5ei5PJrWKzteDJnW6C7vgUxzCFTfLsKrttA==" saltValue="XFhWyzhY6M0nW2LBK2LGw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56</v>
      </c>
      <c r="D3" s="16" t="s">
        <v>57</v>
      </c>
      <c r="E3" s="16" t="s">
        <v>6</v>
      </c>
      <c r="F3" s="16" t="s">
        <v>8</v>
      </c>
      <c r="G3" s="16" t="s">
        <v>25</v>
      </c>
      <c r="H3" s="73" t="s">
        <v>58</v>
      </c>
      <c r="I3" s="74"/>
      <c r="J3" s="74"/>
      <c r="K3" s="74"/>
      <c r="L3" s="74"/>
      <c r="M3" s="74"/>
      <c r="N3" s="74"/>
      <c r="O3" s="74"/>
      <c r="P3" s="74"/>
      <c r="Q3" s="74"/>
      <c r="R3" s="74"/>
      <c r="S3" s="74"/>
      <c r="T3" s="74"/>
      <c r="U3" s="74"/>
      <c r="V3" s="74"/>
      <c r="W3" s="74"/>
      <c r="X3" s="75"/>
      <c r="Y3" s="71" t="s">
        <v>51</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59</v>
      </c>
      <c r="B4" s="17"/>
      <c r="C4" s="17"/>
      <c r="D4" s="17"/>
      <c r="E4" s="17"/>
      <c r="F4" s="17"/>
      <c r="G4" s="17"/>
      <c r="H4" s="76"/>
      <c r="I4" s="77"/>
      <c r="J4" s="77"/>
      <c r="K4" s="77"/>
      <c r="L4" s="77"/>
      <c r="M4" s="77"/>
      <c r="N4" s="77"/>
      <c r="O4" s="77"/>
      <c r="P4" s="77"/>
      <c r="Q4" s="77"/>
      <c r="R4" s="77"/>
      <c r="S4" s="77"/>
      <c r="T4" s="77"/>
      <c r="U4" s="77"/>
      <c r="V4" s="77"/>
      <c r="W4" s="77"/>
      <c r="X4" s="78"/>
      <c r="Y4" s="72" t="s">
        <v>49</v>
      </c>
      <c r="Z4" s="72"/>
      <c r="AA4" s="72"/>
      <c r="AB4" s="72"/>
      <c r="AC4" s="72"/>
      <c r="AD4" s="72"/>
      <c r="AE4" s="72"/>
      <c r="AF4" s="72"/>
      <c r="AG4" s="72"/>
      <c r="AH4" s="72"/>
      <c r="AI4" s="72"/>
      <c r="AJ4" s="72" t="s">
        <v>43</v>
      </c>
      <c r="AK4" s="72"/>
      <c r="AL4" s="72"/>
      <c r="AM4" s="72"/>
      <c r="AN4" s="72"/>
      <c r="AO4" s="72"/>
      <c r="AP4" s="72"/>
      <c r="AQ4" s="72"/>
      <c r="AR4" s="72"/>
      <c r="AS4" s="72"/>
      <c r="AT4" s="72"/>
      <c r="AU4" s="72" t="s">
        <v>28</v>
      </c>
      <c r="AV4" s="72"/>
      <c r="AW4" s="72"/>
      <c r="AX4" s="72"/>
      <c r="AY4" s="72"/>
      <c r="AZ4" s="72"/>
      <c r="BA4" s="72"/>
      <c r="BB4" s="72"/>
      <c r="BC4" s="72"/>
      <c r="BD4" s="72"/>
      <c r="BE4" s="72"/>
      <c r="BF4" s="72" t="s">
        <v>61</v>
      </c>
      <c r="BG4" s="72"/>
      <c r="BH4" s="72"/>
      <c r="BI4" s="72"/>
      <c r="BJ4" s="72"/>
      <c r="BK4" s="72"/>
      <c r="BL4" s="72"/>
      <c r="BM4" s="72"/>
      <c r="BN4" s="72"/>
      <c r="BO4" s="72"/>
      <c r="BP4" s="72"/>
      <c r="BQ4" s="72" t="s">
        <v>0</v>
      </c>
      <c r="BR4" s="72"/>
      <c r="BS4" s="72"/>
      <c r="BT4" s="72"/>
      <c r="BU4" s="72"/>
      <c r="BV4" s="72"/>
      <c r="BW4" s="72"/>
      <c r="BX4" s="72"/>
      <c r="BY4" s="72"/>
      <c r="BZ4" s="72"/>
      <c r="CA4" s="72"/>
      <c r="CB4" s="72" t="s">
        <v>60</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2">
      <c r="A5" s="14" t="s">
        <v>68</v>
      </c>
      <c r="B5" s="18"/>
      <c r="C5" s="18"/>
      <c r="D5" s="18"/>
      <c r="E5" s="18"/>
      <c r="F5" s="18"/>
      <c r="G5" s="18"/>
      <c r="H5" s="22" t="s">
        <v>55</v>
      </c>
      <c r="I5" s="22" t="s">
        <v>69</v>
      </c>
      <c r="J5" s="22" t="s">
        <v>70</v>
      </c>
      <c r="K5" s="22" t="s">
        <v>71</v>
      </c>
      <c r="L5" s="22" t="s">
        <v>72</v>
      </c>
      <c r="M5" s="22" t="s">
        <v>7</v>
      </c>
      <c r="N5" s="22" t="s">
        <v>73</v>
      </c>
      <c r="O5" s="22" t="s">
        <v>74</v>
      </c>
      <c r="P5" s="22" t="s">
        <v>75</v>
      </c>
      <c r="Q5" s="22" t="s">
        <v>76</v>
      </c>
      <c r="R5" s="22" t="s">
        <v>77</v>
      </c>
      <c r="S5" s="22" t="s">
        <v>78</v>
      </c>
      <c r="T5" s="22" t="s">
        <v>79</v>
      </c>
      <c r="U5" s="22" t="s">
        <v>62</v>
      </c>
      <c r="V5" s="22" t="s">
        <v>80</v>
      </c>
      <c r="W5" s="22" t="s">
        <v>81</v>
      </c>
      <c r="X5" s="22" t="s">
        <v>82</v>
      </c>
      <c r="Y5" s="22" t="s">
        <v>83</v>
      </c>
      <c r="Z5" s="22" t="s">
        <v>84</v>
      </c>
      <c r="AA5" s="22" t="s">
        <v>85</v>
      </c>
      <c r="AB5" s="22" t="s">
        <v>86</v>
      </c>
      <c r="AC5" s="22" t="s">
        <v>87</v>
      </c>
      <c r="AD5" s="22" t="s">
        <v>89</v>
      </c>
      <c r="AE5" s="22" t="s">
        <v>90</v>
      </c>
      <c r="AF5" s="22" t="s">
        <v>91</v>
      </c>
      <c r="AG5" s="22" t="s">
        <v>92</v>
      </c>
      <c r="AH5" s="22" t="s">
        <v>94</v>
      </c>
      <c r="AI5" s="22" t="s">
        <v>42</v>
      </c>
      <c r="AJ5" s="22" t="s">
        <v>83</v>
      </c>
      <c r="AK5" s="22" t="s">
        <v>84</v>
      </c>
      <c r="AL5" s="22" t="s">
        <v>85</v>
      </c>
      <c r="AM5" s="22" t="s">
        <v>86</v>
      </c>
      <c r="AN5" s="22" t="s">
        <v>87</v>
      </c>
      <c r="AO5" s="22" t="s">
        <v>89</v>
      </c>
      <c r="AP5" s="22" t="s">
        <v>90</v>
      </c>
      <c r="AQ5" s="22" t="s">
        <v>91</v>
      </c>
      <c r="AR5" s="22" t="s">
        <v>92</v>
      </c>
      <c r="AS5" s="22" t="s">
        <v>94</v>
      </c>
      <c r="AT5" s="22" t="s">
        <v>88</v>
      </c>
      <c r="AU5" s="22" t="s">
        <v>83</v>
      </c>
      <c r="AV5" s="22" t="s">
        <v>84</v>
      </c>
      <c r="AW5" s="22" t="s">
        <v>85</v>
      </c>
      <c r="AX5" s="22" t="s">
        <v>86</v>
      </c>
      <c r="AY5" s="22" t="s">
        <v>87</v>
      </c>
      <c r="AZ5" s="22" t="s">
        <v>89</v>
      </c>
      <c r="BA5" s="22" t="s">
        <v>90</v>
      </c>
      <c r="BB5" s="22" t="s">
        <v>91</v>
      </c>
      <c r="BC5" s="22" t="s">
        <v>92</v>
      </c>
      <c r="BD5" s="22" t="s">
        <v>94</v>
      </c>
      <c r="BE5" s="22" t="s">
        <v>88</v>
      </c>
      <c r="BF5" s="22" t="s">
        <v>83</v>
      </c>
      <c r="BG5" s="22" t="s">
        <v>84</v>
      </c>
      <c r="BH5" s="22" t="s">
        <v>85</v>
      </c>
      <c r="BI5" s="22" t="s">
        <v>86</v>
      </c>
      <c r="BJ5" s="22" t="s">
        <v>87</v>
      </c>
      <c r="BK5" s="22" t="s">
        <v>89</v>
      </c>
      <c r="BL5" s="22" t="s">
        <v>90</v>
      </c>
      <c r="BM5" s="22" t="s">
        <v>91</v>
      </c>
      <c r="BN5" s="22" t="s">
        <v>92</v>
      </c>
      <c r="BO5" s="22" t="s">
        <v>94</v>
      </c>
      <c r="BP5" s="22" t="s">
        <v>88</v>
      </c>
      <c r="BQ5" s="22" t="s">
        <v>83</v>
      </c>
      <c r="BR5" s="22" t="s">
        <v>84</v>
      </c>
      <c r="BS5" s="22" t="s">
        <v>85</v>
      </c>
      <c r="BT5" s="22" t="s">
        <v>86</v>
      </c>
      <c r="BU5" s="22" t="s">
        <v>87</v>
      </c>
      <c r="BV5" s="22" t="s">
        <v>89</v>
      </c>
      <c r="BW5" s="22" t="s">
        <v>90</v>
      </c>
      <c r="BX5" s="22" t="s">
        <v>91</v>
      </c>
      <c r="BY5" s="22" t="s">
        <v>92</v>
      </c>
      <c r="BZ5" s="22" t="s">
        <v>94</v>
      </c>
      <c r="CA5" s="22" t="s">
        <v>88</v>
      </c>
      <c r="CB5" s="22" t="s">
        <v>83</v>
      </c>
      <c r="CC5" s="22" t="s">
        <v>84</v>
      </c>
      <c r="CD5" s="22" t="s">
        <v>85</v>
      </c>
      <c r="CE5" s="22" t="s">
        <v>86</v>
      </c>
      <c r="CF5" s="22" t="s">
        <v>87</v>
      </c>
      <c r="CG5" s="22" t="s">
        <v>89</v>
      </c>
      <c r="CH5" s="22" t="s">
        <v>90</v>
      </c>
      <c r="CI5" s="22" t="s">
        <v>91</v>
      </c>
      <c r="CJ5" s="22" t="s">
        <v>92</v>
      </c>
      <c r="CK5" s="22" t="s">
        <v>94</v>
      </c>
      <c r="CL5" s="22" t="s">
        <v>88</v>
      </c>
      <c r="CM5" s="22" t="s">
        <v>83</v>
      </c>
      <c r="CN5" s="22" t="s">
        <v>84</v>
      </c>
      <c r="CO5" s="22" t="s">
        <v>85</v>
      </c>
      <c r="CP5" s="22" t="s">
        <v>86</v>
      </c>
      <c r="CQ5" s="22" t="s">
        <v>87</v>
      </c>
      <c r="CR5" s="22" t="s">
        <v>89</v>
      </c>
      <c r="CS5" s="22" t="s">
        <v>90</v>
      </c>
      <c r="CT5" s="22" t="s">
        <v>91</v>
      </c>
      <c r="CU5" s="22" t="s">
        <v>92</v>
      </c>
      <c r="CV5" s="22" t="s">
        <v>94</v>
      </c>
      <c r="CW5" s="22" t="s">
        <v>88</v>
      </c>
      <c r="CX5" s="22" t="s">
        <v>83</v>
      </c>
      <c r="CY5" s="22" t="s">
        <v>84</v>
      </c>
      <c r="CZ5" s="22" t="s">
        <v>85</v>
      </c>
      <c r="DA5" s="22" t="s">
        <v>86</v>
      </c>
      <c r="DB5" s="22" t="s">
        <v>87</v>
      </c>
      <c r="DC5" s="22" t="s">
        <v>89</v>
      </c>
      <c r="DD5" s="22" t="s">
        <v>90</v>
      </c>
      <c r="DE5" s="22" t="s">
        <v>91</v>
      </c>
      <c r="DF5" s="22" t="s">
        <v>92</v>
      </c>
      <c r="DG5" s="22" t="s">
        <v>94</v>
      </c>
      <c r="DH5" s="22" t="s">
        <v>88</v>
      </c>
      <c r="DI5" s="22" t="s">
        <v>83</v>
      </c>
      <c r="DJ5" s="22" t="s">
        <v>84</v>
      </c>
      <c r="DK5" s="22" t="s">
        <v>85</v>
      </c>
      <c r="DL5" s="22" t="s">
        <v>86</v>
      </c>
      <c r="DM5" s="22" t="s">
        <v>87</v>
      </c>
      <c r="DN5" s="22" t="s">
        <v>89</v>
      </c>
      <c r="DO5" s="22" t="s">
        <v>90</v>
      </c>
      <c r="DP5" s="22" t="s">
        <v>91</v>
      </c>
      <c r="DQ5" s="22" t="s">
        <v>92</v>
      </c>
      <c r="DR5" s="22" t="s">
        <v>94</v>
      </c>
      <c r="DS5" s="22" t="s">
        <v>88</v>
      </c>
      <c r="DT5" s="22" t="s">
        <v>83</v>
      </c>
      <c r="DU5" s="22" t="s">
        <v>84</v>
      </c>
      <c r="DV5" s="22" t="s">
        <v>85</v>
      </c>
      <c r="DW5" s="22" t="s">
        <v>86</v>
      </c>
      <c r="DX5" s="22" t="s">
        <v>87</v>
      </c>
      <c r="DY5" s="22" t="s">
        <v>89</v>
      </c>
      <c r="DZ5" s="22" t="s">
        <v>90</v>
      </c>
      <c r="EA5" s="22" t="s">
        <v>91</v>
      </c>
      <c r="EB5" s="22" t="s">
        <v>92</v>
      </c>
      <c r="EC5" s="22" t="s">
        <v>94</v>
      </c>
      <c r="ED5" s="22" t="s">
        <v>88</v>
      </c>
      <c r="EE5" s="22" t="s">
        <v>83</v>
      </c>
      <c r="EF5" s="22" t="s">
        <v>84</v>
      </c>
      <c r="EG5" s="22" t="s">
        <v>85</v>
      </c>
      <c r="EH5" s="22" t="s">
        <v>86</v>
      </c>
      <c r="EI5" s="22" t="s">
        <v>87</v>
      </c>
      <c r="EJ5" s="22" t="s">
        <v>89</v>
      </c>
      <c r="EK5" s="22" t="s">
        <v>90</v>
      </c>
      <c r="EL5" s="22" t="s">
        <v>91</v>
      </c>
      <c r="EM5" s="22" t="s">
        <v>92</v>
      </c>
      <c r="EN5" s="22" t="s">
        <v>94</v>
      </c>
      <c r="EO5" s="22" t="s">
        <v>88</v>
      </c>
    </row>
    <row r="6" spans="1:148" s="13" customFormat="1" x14ac:dyDescent="0.2">
      <c r="A6" s="14" t="s">
        <v>95</v>
      </c>
      <c r="B6" s="19">
        <f t="shared" ref="B6:X6" si="1">B7</f>
        <v>2023</v>
      </c>
      <c r="C6" s="19">
        <f t="shared" si="1"/>
        <v>92037</v>
      </c>
      <c r="D6" s="19">
        <f t="shared" si="1"/>
        <v>46</v>
      </c>
      <c r="E6" s="19">
        <f t="shared" si="1"/>
        <v>17</v>
      </c>
      <c r="F6" s="19">
        <f t="shared" si="1"/>
        <v>1</v>
      </c>
      <c r="G6" s="19">
        <f t="shared" si="1"/>
        <v>0</v>
      </c>
      <c r="H6" s="19" t="str">
        <f t="shared" si="1"/>
        <v>栃木県　栃木市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64.02</v>
      </c>
      <c r="P6" s="23">
        <f t="shared" si="1"/>
        <v>63.98</v>
      </c>
      <c r="Q6" s="23">
        <f t="shared" si="1"/>
        <v>73.66</v>
      </c>
      <c r="R6" s="23">
        <f t="shared" si="1"/>
        <v>2679</v>
      </c>
      <c r="S6" s="23">
        <f t="shared" si="1"/>
        <v>154371</v>
      </c>
      <c r="T6" s="23">
        <f t="shared" si="1"/>
        <v>331.5</v>
      </c>
      <c r="U6" s="23">
        <f t="shared" si="1"/>
        <v>465.67</v>
      </c>
      <c r="V6" s="23">
        <f t="shared" si="1"/>
        <v>98415</v>
      </c>
      <c r="W6" s="23">
        <f t="shared" si="1"/>
        <v>29.51</v>
      </c>
      <c r="X6" s="23">
        <f t="shared" si="1"/>
        <v>3334.97</v>
      </c>
      <c r="Y6" s="27">
        <f t="shared" ref="Y6:AH6" si="2">IF(Y7="",NA(),Y7)</f>
        <v>110.89</v>
      </c>
      <c r="Z6" s="27">
        <f t="shared" si="2"/>
        <v>111.25</v>
      </c>
      <c r="AA6" s="27">
        <f t="shared" si="2"/>
        <v>110.22</v>
      </c>
      <c r="AB6" s="27">
        <f t="shared" si="2"/>
        <v>109.99</v>
      </c>
      <c r="AC6" s="27">
        <f t="shared" si="2"/>
        <v>101.57</v>
      </c>
      <c r="AD6" s="27">
        <f t="shared" si="2"/>
        <v>106.99</v>
      </c>
      <c r="AE6" s="27">
        <f t="shared" si="2"/>
        <v>107.85</v>
      </c>
      <c r="AF6" s="27">
        <f t="shared" si="2"/>
        <v>108.04</v>
      </c>
      <c r="AG6" s="27">
        <f t="shared" si="2"/>
        <v>107.49</v>
      </c>
      <c r="AH6" s="27">
        <f t="shared" si="2"/>
        <v>107.64</v>
      </c>
      <c r="AI6" s="23" t="str">
        <f>IF(AI7="","",IF(AI7="-","【-】","【"&amp;SUBSTITUTE(TEXT(AI7,"#,##0.00"),"-","△")&amp;"】"))</f>
        <v>【105.91】</v>
      </c>
      <c r="AJ6" s="23">
        <f t="shared" ref="AJ6:AS6" si="3">IF(AJ7="",NA(),AJ7)</f>
        <v>0</v>
      </c>
      <c r="AK6" s="23">
        <f t="shared" si="3"/>
        <v>0</v>
      </c>
      <c r="AL6" s="23">
        <f t="shared" si="3"/>
        <v>0</v>
      </c>
      <c r="AM6" s="23">
        <f t="shared" si="3"/>
        <v>0</v>
      </c>
      <c r="AN6" s="23">
        <f t="shared" si="3"/>
        <v>0</v>
      </c>
      <c r="AO6" s="27">
        <f t="shared" si="3"/>
        <v>7.42</v>
      </c>
      <c r="AP6" s="27">
        <f t="shared" si="3"/>
        <v>4.72</v>
      </c>
      <c r="AQ6" s="27">
        <f t="shared" si="3"/>
        <v>4.49</v>
      </c>
      <c r="AR6" s="27">
        <f t="shared" si="3"/>
        <v>5.41</v>
      </c>
      <c r="AS6" s="27">
        <f t="shared" si="3"/>
        <v>5.61</v>
      </c>
      <c r="AT6" s="23" t="str">
        <f>IF(AT7="","",IF(AT7="-","【-】","【"&amp;SUBSTITUTE(TEXT(AT7,"#,##0.00"),"-","△")&amp;"】"))</f>
        <v>【3.03】</v>
      </c>
      <c r="AU6" s="27">
        <f t="shared" ref="AU6:BD6" si="4">IF(AU7="",NA(),AU7)</f>
        <v>52.01</v>
      </c>
      <c r="AV6" s="27">
        <f t="shared" si="4"/>
        <v>72.02</v>
      </c>
      <c r="AW6" s="27">
        <f t="shared" si="4"/>
        <v>63.24</v>
      </c>
      <c r="AX6" s="27">
        <f t="shared" si="4"/>
        <v>66.03</v>
      </c>
      <c r="AY6" s="27">
        <f t="shared" si="4"/>
        <v>69.09</v>
      </c>
      <c r="AZ6" s="27">
        <f t="shared" si="4"/>
        <v>68.180000000000007</v>
      </c>
      <c r="BA6" s="27">
        <f t="shared" si="4"/>
        <v>67.930000000000007</v>
      </c>
      <c r="BB6" s="27">
        <f t="shared" si="4"/>
        <v>68.53</v>
      </c>
      <c r="BC6" s="27">
        <f t="shared" si="4"/>
        <v>69.180000000000007</v>
      </c>
      <c r="BD6" s="27">
        <f t="shared" si="4"/>
        <v>76.319999999999993</v>
      </c>
      <c r="BE6" s="23" t="str">
        <f>IF(BE7="","",IF(BE7="-","【-】","【"&amp;SUBSTITUTE(TEXT(BE7,"#,##0.00"),"-","△")&amp;"】"))</f>
        <v>【78.43】</v>
      </c>
      <c r="BF6" s="27">
        <f t="shared" ref="BF6:BO6" si="5">IF(BF7="",NA(),BF7)</f>
        <v>1763.45</v>
      </c>
      <c r="BG6" s="27">
        <f t="shared" si="5"/>
        <v>1669.22</v>
      </c>
      <c r="BH6" s="27">
        <f t="shared" si="5"/>
        <v>1573.83</v>
      </c>
      <c r="BI6" s="27">
        <f t="shared" si="5"/>
        <v>1490.8</v>
      </c>
      <c r="BJ6" s="27">
        <f t="shared" si="5"/>
        <v>1400.95</v>
      </c>
      <c r="BK6" s="27">
        <f t="shared" si="5"/>
        <v>847.44</v>
      </c>
      <c r="BL6" s="27">
        <f t="shared" si="5"/>
        <v>857.88</v>
      </c>
      <c r="BM6" s="27">
        <f t="shared" si="5"/>
        <v>825.1</v>
      </c>
      <c r="BN6" s="27">
        <f t="shared" si="5"/>
        <v>789.87</v>
      </c>
      <c r="BO6" s="27">
        <f t="shared" si="5"/>
        <v>749.43</v>
      </c>
      <c r="BP6" s="23" t="str">
        <f>IF(BP7="","",IF(BP7="-","【-】","【"&amp;SUBSTITUTE(TEXT(BP7,"#,##0.00"),"-","△")&amp;"】"))</f>
        <v>【630.82】</v>
      </c>
      <c r="BQ6" s="27">
        <f t="shared" ref="BQ6:BZ6" si="6">IF(BQ7="",NA(),BQ7)</f>
        <v>91.61</v>
      </c>
      <c r="BR6" s="27">
        <f t="shared" si="6"/>
        <v>90.95</v>
      </c>
      <c r="BS6" s="27">
        <f t="shared" si="6"/>
        <v>91.3</v>
      </c>
      <c r="BT6" s="27">
        <f t="shared" si="6"/>
        <v>91.54</v>
      </c>
      <c r="BU6" s="27">
        <f t="shared" si="6"/>
        <v>91.95</v>
      </c>
      <c r="BV6" s="27">
        <f t="shared" si="6"/>
        <v>94.69</v>
      </c>
      <c r="BW6" s="27">
        <f t="shared" si="6"/>
        <v>94.97</v>
      </c>
      <c r="BX6" s="27">
        <f t="shared" si="6"/>
        <v>97.07</v>
      </c>
      <c r="BY6" s="27">
        <f t="shared" si="6"/>
        <v>98.06</v>
      </c>
      <c r="BZ6" s="27">
        <f t="shared" si="6"/>
        <v>98.46</v>
      </c>
      <c r="CA6" s="23" t="str">
        <f>IF(CA7="","",IF(CA7="-","【-】","【"&amp;SUBSTITUTE(TEXT(CA7,"#,##0.00"),"-","△")&amp;"】"))</f>
        <v>【97.81】</v>
      </c>
      <c r="CB6" s="27">
        <f t="shared" ref="CB6:CK6" si="7">IF(CB7="",NA(),CB7)</f>
        <v>150</v>
      </c>
      <c r="CC6" s="27">
        <f t="shared" si="7"/>
        <v>150</v>
      </c>
      <c r="CD6" s="27">
        <f t="shared" si="7"/>
        <v>150</v>
      </c>
      <c r="CE6" s="27">
        <f t="shared" si="7"/>
        <v>150</v>
      </c>
      <c r="CF6" s="27">
        <f t="shared" si="7"/>
        <v>150</v>
      </c>
      <c r="CG6" s="27">
        <f t="shared" si="7"/>
        <v>159.78</v>
      </c>
      <c r="CH6" s="27">
        <f t="shared" si="7"/>
        <v>159.49</v>
      </c>
      <c r="CI6" s="27">
        <f t="shared" si="7"/>
        <v>157.81</v>
      </c>
      <c r="CJ6" s="27">
        <f t="shared" si="7"/>
        <v>157.37</v>
      </c>
      <c r="CK6" s="27">
        <f t="shared" si="7"/>
        <v>157.44999999999999</v>
      </c>
      <c r="CL6" s="23" t="str">
        <f>IF(CL7="","",IF(CL7="-","【-】","【"&amp;SUBSTITUTE(TEXT(CL7,"#,##0.00"),"-","△")&amp;"】"))</f>
        <v>【138.75】</v>
      </c>
      <c r="CM6" s="27" t="str">
        <f t="shared" ref="CM6:CV6" si="8">IF(CM7="",NA(),CM7)</f>
        <v>-</v>
      </c>
      <c r="CN6" s="27" t="str">
        <f t="shared" si="8"/>
        <v>-</v>
      </c>
      <c r="CO6" s="27" t="str">
        <f t="shared" si="8"/>
        <v>-</v>
      </c>
      <c r="CP6" s="27" t="str">
        <f t="shared" si="8"/>
        <v>-</v>
      </c>
      <c r="CQ6" s="27" t="str">
        <f t="shared" si="8"/>
        <v>-</v>
      </c>
      <c r="CR6" s="27">
        <f t="shared" si="8"/>
        <v>68.31</v>
      </c>
      <c r="CS6" s="27">
        <f t="shared" si="8"/>
        <v>65.28</v>
      </c>
      <c r="CT6" s="27">
        <f t="shared" si="8"/>
        <v>64.92</v>
      </c>
      <c r="CU6" s="27">
        <f t="shared" si="8"/>
        <v>64.14</v>
      </c>
      <c r="CV6" s="27">
        <f t="shared" si="8"/>
        <v>63.71</v>
      </c>
      <c r="CW6" s="23" t="str">
        <f>IF(CW7="","",IF(CW7="-","【-】","【"&amp;SUBSTITUTE(TEXT(CW7,"#,##0.00"),"-","△")&amp;"】"))</f>
        <v>【58.94】</v>
      </c>
      <c r="CX6" s="27">
        <f t="shared" ref="CX6:DG6" si="9">IF(CX7="",NA(),CX7)</f>
        <v>96.31</v>
      </c>
      <c r="CY6" s="27">
        <f t="shared" si="9"/>
        <v>96.95</v>
      </c>
      <c r="CZ6" s="27">
        <f t="shared" si="9"/>
        <v>97.1</v>
      </c>
      <c r="DA6" s="27">
        <f t="shared" si="9"/>
        <v>97.39</v>
      </c>
      <c r="DB6" s="27">
        <f t="shared" si="9"/>
        <v>97.58</v>
      </c>
      <c r="DC6" s="27">
        <f t="shared" si="9"/>
        <v>92.62</v>
      </c>
      <c r="DD6" s="27">
        <f t="shared" si="9"/>
        <v>92.72</v>
      </c>
      <c r="DE6" s="27">
        <f t="shared" si="9"/>
        <v>92.88</v>
      </c>
      <c r="DF6" s="27">
        <f t="shared" si="9"/>
        <v>92.9</v>
      </c>
      <c r="DG6" s="27">
        <f t="shared" si="9"/>
        <v>92.89</v>
      </c>
      <c r="DH6" s="23" t="str">
        <f>IF(DH7="","",IF(DH7="-","【-】","【"&amp;SUBSTITUTE(TEXT(DH7,"#,##0.00"),"-","△")&amp;"】"))</f>
        <v>【95.91】</v>
      </c>
      <c r="DI6" s="27">
        <f t="shared" ref="DI6:DR6" si="10">IF(DI7="",NA(),DI7)</f>
        <v>5.58</v>
      </c>
      <c r="DJ6" s="27">
        <f t="shared" si="10"/>
        <v>8.2200000000000006</v>
      </c>
      <c r="DK6" s="27">
        <f t="shared" si="10"/>
        <v>10.83</v>
      </c>
      <c r="DL6" s="27">
        <f t="shared" si="10"/>
        <v>13.45</v>
      </c>
      <c r="DM6" s="27">
        <f t="shared" si="10"/>
        <v>16.03</v>
      </c>
      <c r="DN6" s="27">
        <f t="shared" si="10"/>
        <v>26.36</v>
      </c>
      <c r="DO6" s="27">
        <f t="shared" si="10"/>
        <v>23.79</v>
      </c>
      <c r="DP6" s="27">
        <f t="shared" si="10"/>
        <v>25.66</v>
      </c>
      <c r="DQ6" s="27">
        <f t="shared" si="10"/>
        <v>27.46</v>
      </c>
      <c r="DR6" s="27">
        <f t="shared" si="10"/>
        <v>29.93</v>
      </c>
      <c r="DS6" s="23" t="str">
        <f>IF(DS7="","",IF(DS7="-","【-】","【"&amp;SUBSTITUTE(TEXT(DS7,"#,##0.00"),"-","△")&amp;"】"))</f>
        <v>【41.09】</v>
      </c>
      <c r="DT6" s="23">
        <f t="shared" ref="DT6:EC6" si="11">IF(DT7="",NA(),DT7)</f>
        <v>0</v>
      </c>
      <c r="DU6" s="23">
        <f t="shared" si="11"/>
        <v>0</v>
      </c>
      <c r="DV6" s="23">
        <f t="shared" si="11"/>
        <v>0</v>
      </c>
      <c r="DW6" s="23">
        <f t="shared" si="11"/>
        <v>0</v>
      </c>
      <c r="DX6" s="23">
        <f t="shared" si="11"/>
        <v>0</v>
      </c>
      <c r="DY6" s="27">
        <f t="shared" si="11"/>
        <v>1.43</v>
      </c>
      <c r="DZ6" s="27">
        <f t="shared" si="11"/>
        <v>1.22</v>
      </c>
      <c r="EA6" s="27">
        <f t="shared" si="11"/>
        <v>1.61</v>
      </c>
      <c r="EB6" s="27">
        <f t="shared" si="11"/>
        <v>2.08</v>
      </c>
      <c r="EC6" s="27">
        <f t="shared" si="11"/>
        <v>2.74</v>
      </c>
      <c r="ED6" s="23" t="str">
        <f>IF(ED7="","",IF(ED7="-","【-】","【"&amp;SUBSTITUTE(TEXT(ED7,"#,##0.00"),"-","△")&amp;"】"))</f>
        <v>【8.68】</v>
      </c>
      <c r="EE6" s="27">
        <f t="shared" ref="EE6:EN6" si="12">IF(EE7="",NA(),EE7)</f>
        <v>0.05</v>
      </c>
      <c r="EF6" s="23">
        <f t="shared" si="12"/>
        <v>0</v>
      </c>
      <c r="EG6" s="23">
        <f t="shared" si="12"/>
        <v>0</v>
      </c>
      <c r="EH6" s="23">
        <f t="shared" si="12"/>
        <v>0</v>
      </c>
      <c r="EI6" s="23">
        <f t="shared" si="12"/>
        <v>0</v>
      </c>
      <c r="EJ6" s="27">
        <f t="shared" si="12"/>
        <v>0.09</v>
      </c>
      <c r="EK6" s="27">
        <f t="shared" si="12"/>
        <v>0.09</v>
      </c>
      <c r="EL6" s="27">
        <f t="shared" si="12"/>
        <v>0.17</v>
      </c>
      <c r="EM6" s="27">
        <f t="shared" si="12"/>
        <v>0.13</v>
      </c>
      <c r="EN6" s="27">
        <f t="shared" si="12"/>
        <v>0.06</v>
      </c>
      <c r="EO6" s="23" t="str">
        <f>IF(EO7="","",IF(EO7="-","【-】","【"&amp;SUBSTITUTE(TEXT(EO7,"#,##0.00"),"-","△")&amp;"】"))</f>
        <v>【0.22】</v>
      </c>
    </row>
    <row r="7" spans="1:148" s="13" customFormat="1" x14ac:dyDescent="0.2">
      <c r="A7" s="14"/>
      <c r="B7" s="20">
        <v>2023</v>
      </c>
      <c r="C7" s="20">
        <v>92037</v>
      </c>
      <c r="D7" s="20">
        <v>46</v>
      </c>
      <c r="E7" s="20">
        <v>17</v>
      </c>
      <c r="F7" s="20">
        <v>1</v>
      </c>
      <c r="G7" s="20">
        <v>0</v>
      </c>
      <c r="H7" s="20" t="s">
        <v>96</v>
      </c>
      <c r="I7" s="20" t="s">
        <v>97</v>
      </c>
      <c r="J7" s="20" t="s">
        <v>98</v>
      </c>
      <c r="K7" s="20" t="s">
        <v>99</v>
      </c>
      <c r="L7" s="20" t="s">
        <v>100</v>
      </c>
      <c r="M7" s="20" t="s">
        <v>101</v>
      </c>
      <c r="N7" s="24" t="s">
        <v>102</v>
      </c>
      <c r="O7" s="24">
        <v>64.02</v>
      </c>
      <c r="P7" s="24">
        <v>63.98</v>
      </c>
      <c r="Q7" s="24">
        <v>73.66</v>
      </c>
      <c r="R7" s="24">
        <v>2679</v>
      </c>
      <c r="S7" s="24">
        <v>154371</v>
      </c>
      <c r="T7" s="24">
        <v>331.5</v>
      </c>
      <c r="U7" s="24">
        <v>465.67</v>
      </c>
      <c r="V7" s="24">
        <v>98415</v>
      </c>
      <c r="W7" s="24">
        <v>29.51</v>
      </c>
      <c r="X7" s="24">
        <v>3334.97</v>
      </c>
      <c r="Y7" s="24">
        <v>110.89</v>
      </c>
      <c r="Z7" s="24">
        <v>111.25</v>
      </c>
      <c r="AA7" s="24">
        <v>110.22</v>
      </c>
      <c r="AB7" s="24">
        <v>109.99</v>
      </c>
      <c r="AC7" s="24">
        <v>101.57</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52.01</v>
      </c>
      <c r="AV7" s="24">
        <v>72.02</v>
      </c>
      <c r="AW7" s="24">
        <v>63.24</v>
      </c>
      <c r="AX7" s="24">
        <v>66.03</v>
      </c>
      <c r="AY7" s="24">
        <v>69.09</v>
      </c>
      <c r="AZ7" s="24">
        <v>68.180000000000007</v>
      </c>
      <c r="BA7" s="24">
        <v>67.930000000000007</v>
      </c>
      <c r="BB7" s="24">
        <v>68.53</v>
      </c>
      <c r="BC7" s="24">
        <v>69.180000000000007</v>
      </c>
      <c r="BD7" s="24">
        <v>76.319999999999993</v>
      </c>
      <c r="BE7" s="24">
        <v>78.430000000000007</v>
      </c>
      <c r="BF7" s="24">
        <v>1763.45</v>
      </c>
      <c r="BG7" s="24">
        <v>1669.22</v>
      </c>
      <c r="BH7" s="24">
        <v>1573.83</v>
      </c>
      <c r="BI7" s="24">
        <v>1490.8</v>
      </c>
      <c r="BJ7" s="24">
        <v>1400.95</v>
      </c>
      <c r="BK7" s="24">
        <v>847.44</v>
      </c>
      <c r="BL7" s="24">
        <v>857.88</v>
      </c>
      <c r="BM7" s="24">
        <v>825.1</v>
      </c>
      <c r="BN7" s="24">
        <v>789.87</v>
      </c>
      <c r="BO7" s="24">
        <v>749.43</v>
      </c>
      <c r="BP7" s="24">
        <v>630.82000000000005</v>
      </c>
      <c r="BQ7" s="24">
        <v>91.61</v>
      </c>
      <c r="BR7" s="24">
        <v>90.95</v>
      </c>
      <c r="BS7" s="24">
        <v>91.3</v>
      </c>
      <c r="BT7" s="24">
        <v>91.54</v>
      </c>
      <c r="BU7" s="24">
        <v>91.95</v>
      </c>
      <c r="BV7" s="24">
        <v>94.69</v>
      </c>
      <c r="BW7" s="24">
        <v>94.97</v>
      </c>
      <c r="BX7" s="24">
        <v>97.07</v>
      </c>
      <c r="BY7" s="24">
        <v>98.06</v>
      </c>
      <c r="BZ7" s="24">
        <v>98.46</v>
      </c>
      <c r="CA7" s="24">
        <v>97.81</v>
      </c>
      <c r="CB7" s="24">
        <v>150</v>
      </c>
      <c r="CC7" s="24">
        <v>150</v>
      </c>
      <c r="CD7" s="24">
        <v>150</v>
      </c>
      <c r="CE7" s="24">
        <v>150</v>
      </c>
      <c r="CF7" s="24">
        <v>150</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96.31</v>
      </c>
      <c r="CY7" s="24">
        <v>96.95</v>
      </c>
      <c r="CZ7" s="24">
        <v>97.1</v>
      </c>
      <c r="DA7" s="24">
        <v>97.39</v>
      </c>
      <c r="DB7" s="24">
        <v>97.58</v>
      </c>
      <c r="DC7" s="24">
        <v>92.62</v>
      </c>
      <c r="DD7" s="24">
        <v>92.72</v>
      </c>
      <c r="DE7" s="24">
        <v>92.88</v>
      </c>
      <c r="DF7" s="24">
        <v>92.9</v>
      </c>
      <c r="DG7" s="24">
        <v>92.89</v>
      </c>
      <c r="DH7" s="24">
        <v>95.91</v>
      </c>
      <c r="DI7" s="24">
        <v>5.58</v>
      </c>
      <c r="DJ7" s="24">
        <v>8.2200000000000006</v>
      </c>
      <c r="DK7" s="24">
        <v>10.83</v>
      </c>
      <c r="DL7" s="24">
        <v>13.45</v>
      </c>
      <c r="DM7" s="24">
        <v>16.03</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0.05</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2025-01-24T06:59:14Z</dcterms:created>
  <dcterms:modified xsi:type="dcterms:W3CDTF">2025-03-04T09:14:30Z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2025-03-03T23:43:48Z</vt:filetime>
  </property>
</Properties>
</file>