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30" yWindow="90" windowWidth="12720" windowHeight="1009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AD10" i="4"/>
  <c r="W10" i="4"/>
  <c r="I10" i="4"/>
  <c r="B10" i="4"/>
  <c r="BB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<sst xmlns="http://schemas.openxmlformats.org/spreadsheetml/2006/main" count="226" uniqueCount="111">
  <si>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</si>
  <si>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</si>
  <si>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</si>
  <si>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</si>
  <si>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</si>
  <si>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</si>
  <si>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</si>
  <si>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</si>
  <si>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</si>
  <si>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</si>
  <si>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</si>
  <si>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</si>
  <si>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</si>
  <si>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</si>
  <si>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</si>
  <si>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</si>
  <si>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</si>
  <si>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</si>
  <si>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</si>
  <si>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</si>
  <si>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</si>
  <si>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</si>
  <si>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</si>
  <si>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</si>
  <si>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</si>
  <si>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</si>
  <si>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</si>
  <si>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</si>
  <si>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</si>
  <si>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</si>
  <si>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</si>
  <si>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</si>
  <si>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</si>
  <si>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</si>
  <si>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</si>
  <si>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</si>
  <si>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</si>
  <si>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</si>
  <si>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</si>
  <si>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</si>
  <si>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</si>
  <si>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</si>
  <si>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</si>
  <si>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</si>
  <si>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</si>
  <si>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</si>
  <si>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</si>
  <si>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</si>
  <si>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</si>
  <si>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</si>
  <si>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</si>
  <si>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</si>
  <si>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</si>
  <si>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</si>
  <si>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</si>
  <si>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</si>
  <si>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</si>
  <si>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</si>
  <si>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</si>
  <si>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</si>
  <si>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</si>
  <si>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</si>
  <si>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</si>
  <si>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</si>
  <si>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</si>
  <si>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</si>
  <si>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</si>
  <si>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</si>
  <si>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</si>
  <si>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</si>
  <si>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</si>
  <si>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</si>
  <si>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</si>
  <si>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</si>
  <si>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</si>
  <si>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</si>
  <si>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</si>
  <si>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</si>
  <si>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</si>
  <si>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</si>
  <si>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</si>
  <si>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</si>
  <si>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</si>
  <si>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</si>
  <si>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</si>
  <si>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</si>
  <si>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</si>
  <si>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</si>
  <si>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</si>
  <si>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</si>
  <si>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</si>
  <si>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</si>
  <si>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</si>
  <si>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</si>
  <si>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</si>
  <si>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</si>
  <si>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栃木市</t>
  </si>
  <si>
    <t>法非適用</t>
  </si>
  <si>
    <t>下水道事業</t>
  </si>
  <si>
    <t>公共下水道</t>
  </si>
  <si>
    <t>Bd1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</si>
  <si>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</si>
  <si>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</si>
  <si>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</si>
  <si>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</si>
  <si>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</si>
  <si>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</si>
  <si>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</si>
  <si>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本市の管渠は、昭和５２年より建設を始め、法定耐用年数（５０年）を超えたものはないが、今後、更新時期に向けて、管渠の状況調査、更新計画、財政面の調整等を計画的に行う必要がある。</t>
    <rPh sb="1" eb="2">
      <t>ホン</t>
    </rPh>
    <rPh sb="2" eb="3">
      <t>シ</t>
    </rPh>
    <rPh sb="4" eb="6">
      <t>カンキョ</t>
    </rPh>
    <rPh sb="8" eb="10">
      <t>ショウワ</t>
    </rPh>
    <rPh sb="12" eb="13">
      <t>ネン</t>
    </rPh>
    <rPh sb="15" eb="17">
      <t>ケンセツ</t>
    </rPh>
    <rPh sb="18" eb="19">
      <t>ハジ</t>
    </rPh>
    <rPh sb="21" eb="23">
      <t>ホウテイ</t>
    </rPh>
    <rPh sb="23" eb="25">
      <t>タイヨウ</t>
    </rPh>
    <rPh sb="25" eb="27">
      <t>ネンスウ</t>
    </rPh>
    <rPh sb="30" eb="31">
      <t>ネン</t>
    </rPh>
    <rPh sb="33" eb="34">
      <t>コ</t>
    </rPh>
    <rPh sb="43" eb="45">
      <t>コンゴ</t>
    </rPh>
    <rPh sb="46" eb="48">
      <t>コウシン</t>
    </rPh>
    <rPh sb="48" eb="50">
      <t>ジキ</t>
    </rPh>
    <rPh sb="51" eb="52">
      <t>ム</t>
    </rPh>
    <rPh sb="55" eb="57">
      <t>カンキョ</t>
    </rPh>
    <rPh sb="58" eb="60">
      <t>ジョウキョウ</t>
    </rPh>
    <rPh sb="60" eb="62">
      <t>チョウサ</t>
    </rPh>
    <rPh sb="63" eb="65">
      <t>コウシン</t>
    </rPh>
    <rPh sb="65" eb="67">
      <t>ケイカク</t>
    </rPh>
    <rPh sb="68" eb="71">
      <t>ザイセイメン</t>
    </rPh>
    <rPh sb="72" eb="74">
      <t>チョウセイ</t>
    </rPh>
    <rPh sb="74" eb="75">
      <t>トウ</t>
    </rPh>
    <rPh sb="76" eb="79">
      <t>ケイカクテキ</t>
    </rPh>
    <rPh sb="80" eb="81">
      <t>オコナ</t>
    </rPh>
    <rPh sb="82" eb="84">
      <t>ヒツヨウ</t>
    </rPh>
    <phoneticPr fontId="4"/>
  </si>
  <si>
    <t>　公共下水道の整備については、今後も拡大していく予定であり、整備に伴う起債の借入が続くと見込まれる。
　公共下水道の水洗化率を上げることで、使用料収入の確保に努め、適正な使用料金額の設定について検討を進め、一般会計からの繰入金を減らし、管渠の更新に向けた、計画を策定する必要がある。</t>
    <rPh sb="1" eb="3">
      <t>コウキョウ</t>
    </rPh>
    <rPh sb="3" eb="6">
      <t>ゲスイドウ</t>
    </rPh>
    <rPh sb="7" eb="9">
      <t>セイビ</t>
    </rPh>
    <rPh sb="15" eb="17">
      <t>コンゴ</t>
    </rPh>
    <rPh sb="18" eb="20">
      <t>カクダイ</t>
    </rPh>
    <rPh sb="24" eb="26">
      <t>ヨテイ</t>
    </rPh>
    <rPh sb="30" eb="32">
      <t>セイビ</t>
    </rPh>
    <rPh sb="33" eb="34">
      <t>トモナ</t>
    </rPh>
    <rPh sb="35" eb="37">
      <t>キサイ</t>
    </rPh>
    <rPh sb="38" eb="40">
      <t>カリイレ</t>
    </rPh>
    <rPh sb="41" eb="42">
      <t>ツヅ</t>
    </rPh>
    <rPh sb="44" eb="46">
      <t>ミコ</t>
    </rPh>
    <rPh sb="52" eb="54">
      <t>コウキョウ</t>
    </rPh>
    <rPh sb="54" eb="57">
      <t>ゲスイドウ</t>
    </rPh>
    <rPh sb="58" eb="61">
      <t>スイセンカ</t>
    </rPh>
    <rPh sb="61" eb="62">
      <t>リツ</t>
    </rPh>
    <rPh sb="63" eb="64">
      <t>ア</t>
    </rPh>
    <rPh sb="70" eb="73">
      <t>シヨウリョウ</t>
    </rPh>
    <rPh sb="73" eb="75">
      <t>シュウニュウ</t>
    </rPh>
    <rPh sb="76" eb="78">
      <t>カクホ</t>
    </rPh>
    <rPh sb="79" eb="80">
      <t>ツト</t>
    </rPh>
    <rPh sb="103" eb="105">
      <t>イッパン</t>
    </rPh>
    <rPh sb="105" eb="107">
      <t>カイケイ</t>
    </rPh>
    <rPh sb="110" eb="112">
      <t>クリイレ</t>
    </rPh>
    <rPh sb="112" eb="113">
      <t>キン</t>
    </rPh>
    <rPh sb="114" eb="115">
      <t>ヘ</t>
    </rPh>
    <rPh sb="118" eb="120">
      <t>カンキョ</t>
    </rPh>
    <rPh sb="121" eb="123">
      <t>コウシン</t>
    </rPh>
    <rPh sb="124" eb="125">
      <t>ム</t>
    </rPh>
    <rPh sb="128" eb="130">
      <t>ケイカク</t>
    </rPh>
    <rPh sb="131" eb="133">
      <t>サクテイ</t>
    </rPh>
    <rPh sb="135" eb="137">
      <t>ヒツヨウ</t>
    </rPh>
    <phoneticPr fontId="4"/>
  </si>
  <si>
    <t>　本市の公共下水道事業の経営状況は、①収益的収支比率が１００％未満であることから、使用料収入等の自己財源による運営ができず、赤字の状態が続いており、一般会計からの繰入金に依存している状況である。
　④企業債残高対事業規模比率については、類似団体平均値より低く、年々起債残高は減少傾向にある。今後も下水道の整備が続くため、起債借入が続くことが見込まれる。
　⑤経費回収率については、１００％近くを推移していることから、⑥汚水処理原価に対して、使用料単価がほぼ一致している。
　今後の課題として、⑧水洗化率を１００％を目指し、使用料収入の確保に努めると共に、⑤経費回収率が１００％以上となるよう、適正な使用料金額の設定について検討を進め、経営の健全化、効率化を図っていく。</t>
    <rPh sb="41" eb="44">
      <t>シヨウリョウ</t>
    </rPh>
    <rPh sb="55" eb="57">
      <t>ウンエイ</t>
    </rPh>
    <rPh sb="127" eb="128">
      <t>ヒク</t>
    </rPh>
    <rPh sb="130" eb="132">
      <t>ネンネン</t>
    </rPh>
    <rPh sb="132" eb="134">
      <t>キサイ</t>
    </rPh>
    <rPh sb="134" eb="136">
      <t>ザンダカ</t>
    </rPh>
    <rPh sb="137" eb="139">
      <t>ゲンショウ</t>
    </rPh>
    <rPh sb="139" eb="141">
      <t>ケイコウ</t>
    </rPh>
    <rPh sb="145" eb="147">
      <t>コンゴ</t>
    </rPh>
    <rPh sb="148" eb="151">
      <t>ゲスイドウ</t>
    </rPh>
    <rPh sb="152" eb="154">
      <t>セイビ</t>
    </rPh>
    <rPh sb="155" eb="156">
      <t>ツヅ</t>
    </rPh>
    <rPh sb="160" eb="162">
      <t>キサイ</t>
    </rPh>
    <rPh sb="162" eb="164">
      <t>カリイレ</t>
    </rPh>
    <rPh sb="165" eb="166">
      <t>ツヅ</t>
    </rPh>
    <rPh sb="170" eb="172">
      <t>ミコ</t>
    </rPh>
    <rPh sb="179" eb="181">
      <t>ケイヒ</t>
    </rPh>
    <rPh sb="181" eb="183">
      <t>カイシュウ</t>
    </rPh>
    <rPh sb="183" eb="184">
      <t>リツ</t>
    </rPh>
    <rPh sb="194" eb="195">
      <t>チカ</t>
    </rPh>
    <rPh sb="197" eb="199">
      <t>スイイ</t>
    </rPh>
    <rPh sb="209" eb="211">
      <t>オスイ</t>
    </rPh>
    <rPh sb="211" eb="213">
      <t>ショリ</t>
    </rPh>
    <rPh sb="213" eb="215">
      <t>ゲンカ</t>
    </rPh>
    <rPh sb="216" eb="217">
      <t>タイ</t>
    </rPh>
    <rPh sb="220" eb="223">
      <t>シヨウリョウ</t>
    </rPh>
    <rPh sb="223" eb="225">
      <t>タンカ</t>
    </rPh>
    <rPh sb="228" eb="230">
      <t>イッチ</t>
    </rPh>
    <rPh sb="240" eb="242">
      <t>カダイ</t>
    </rPh>
    <rPh sb="257" eb="259">
      <t>メザ</t>
    </rPh>
    <rPh sb="261" eb="264">
      <t>シヨウリョウ</t>
    </rPh>
    <rPh sb="264" eb="266">
      <t>シュウニュウ</t>
    </rPh>
    <rPh sb="267" eb="269">
      <t>カクホ</t>
    </rPh>
    <rPh sb="270" eb="271">
      <t>ツト</t>
    </rPh>
    <rPh sb="274" eb="275">
      <t>トモ</t>
    </rPh>
    <rPh sb="317" eb="319">
      <t>ケイエイ</t>
    </rPh>
    <rPh sb="320" eb="322">
      <t>ケンゼン</t>
    </rPh>
    <rPh sb="322" eb="323">
      <t>カ</t>
    </rPh>
    <rPh sb="324" eb="327">
      <t>コウリツカ</t>
    </rPh>
    <rPh sb="328" eb="329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</si>
</sst>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50848"/>
        <c:axId val="9897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0.05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50848"/>
        <c:axId val="98972416"/>
      </c:lineChart>
      <c:dateAx>
        <c:axId val="9915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72416"/>
        <c:crosses val="autoZero"/>
        <c:auto val="1"/>
        <c:lblOffset val="100"/>
        <c:baseTimeUnit val="years"/>
      </c:dateAx>
      <c:valAx>
        <c:axId val="9897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5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40256"/>
        <c:axId val="10266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60.04</c:v>
                </c:pt>
                <c:pt idx="1">
                  <c:v>63.88</c:v>
                </c:pt>
                <c:pt idx="2">
                  <c:v>62.27</c:v>
                </c:pt>
                <c:pt idx="3">
                  <c:v>64.12</c:v>
                </c:pt>
                <c:pt idx="4">
                  <c:v>64.87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40256"/>
        <c:axId val="102662912"/>
      </c:lineChart>
      <c:dateAx>
        <c:axId val="10264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62912"/>
        <c:crosses val="autoZero"/>
        <c:auto val="1"/>
        <c:lblOffset val="100"/>
        <c:baseTimeUnit val="years"/>
      </c:dateAx>
      <c:valAx>
        <c:axId val="10266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4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82.96</c:v>
                </c:pt>
                <c:pt idx="1">
                  <c:v>84.8</c:v>
                </c:pt>
                <c:pt idx="2">
                  <c:v>86.25</c:v>
                </c:pt>
                <c:pt idx="3">
                  <c:v>87.78</c:v>
                </c:pt>
                <c:pt idx="4">
                  <c:v>89.73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05408"/>
        <c:axId val="10270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87.18</c:v>
                </c:pt>
                <c:pt idx="1">
                  <c:v>86.62</c:v>
                </c:pt>
                <c:pt idx="2">
                  <c:v>90.69</c:v>
                </c:pt>
                <c:pt idx="3">
                  <c:v>90.91</c:v>
                </c:pt>
                <c:pt idx="4">
                  <c:v>91.11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05408"/>
        <c:axId val="102707584"/>
      </c:lineChart>
      <c:dateAx>
        <c:axId val="10270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07584"/>
        <c:crosses val="autoZero"/>
        <c:auto val="1"/>
        <c:lblOffset val="100"/>
        <c:baseTimeUnit val="years"/>
      </c:dateAx>
      <c:valAx>
        <c:axId val="10270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0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93.57</c:v>
                </c:pt>
                <c:pt idx="1">
                  <c:v>93.45</c:v>
                </c:pt>
                <c:pt idx="2">
                  <c:v>95.25</c:v>
                </c:pt>
                <c:pt idx="3">
                  <c:v>93.44</c:v>
                </c:pt>
                <c:pt idx="4">
                  <c:v>94.37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75968"/>
        <c:axId val="9909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75968"/>
        <c:axId val="99094528"/>
      </c:lineChart>
      <c:dateAx>
        <c:axId val="9907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94528"/>
        <c:crosses val="autoZero"/>
        <c:auto val="1"/>
        <c:lblOffset val="100"/>
        <c:baseTimeUnit val="years"/>
      </c:dateAx>
      <c:valAx>
        <c:axId val="9909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7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65664"/>
        <c:axId val="10206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65664"/>
        <c:axId val="102067584"/>
      </c:lineChart>
      <c:dateAx>
        <c:axId val="10206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67584"/>
        <c:crosses val="autoZero"/>
        <c:auto val="1"/>
        <c:lblOffset val="100"/>
        <c:baseTimeUnit val="years"/>
      </c:dateAx>
      <c:valAx>
        <c:axId val="10206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6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02144"/>
        <c:axId val="10210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2144"/>
        <c:axId val="102104064"/>
      </c:lineChart>
      <c:dateAx>
        <c:axId val="10210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04064"/>
        <c:crosses val="autoZero"/>
        <c:auto val="1"/>
        <c:lblOffset val="100"/>
        <c:baseTimeUnit val="years"/>
      </c:dateAx>
      <c:valAx>
        <c:axId val="10210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0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76416"/>
        <c:axId val="10248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76416"/>
        <c:axId val="102486784"/>
      </c:lineChart>
      <c:dateAx>
        <c:axId val="10247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86784"/>
        <c:crosses val="autoZero"/>
        <c:auto val="1"/>
        <c:lblOffset val="100"/>
        <c:baseTimeUnit val="years"/>
      </c:dateAx>
      <c:valAx>
        <c:axId val="10248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7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9520"/>
        <c:axId val="10278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79520"/>
        <c:axId val="102785792"/>
      </c:lineChart>
      <c:dateAx>
        <c:axId val="10277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85792"/>
        <c:crosses val="autoZero"/>
        <c:auto val="1"/>
        <c:lblOffset val="100"/>
        <c:baseTimeUnit val="years"/>
      </c:dateAx>
      <c:valAx>
        <c:axId val="10278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7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482.57</c:v>
                </c:pt>
                <c:pt idx="1">
                  <c:v>544.4</c:v>
                </c:pt>
                <c:pt idx="2">
                  <c:v>390</c:v>
                </c:pt>
                <c:pt idx="3">
                  <c:v>412.11</c:v>
                </c:pt>
                <c:pt idx="4">
                  <c:v>314.77999999999997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98080"/>
        <c:axId val="10280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1206.54</c:v>
                </c:pt>
                <c:pt idx="1">
                  <c:v>1247.2</c:v>
                </c:pt>
                <c:pt idx="2">
                  <c:v>918.88</c:v>
                </c:pt>
                <c:pt idx="3">
                  <c:v>885.97</c:v>
                </c:pt>
                <c:pt idx="4">
                  <c:v>854.16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98080"/>
        <c:axId val="102800000"/>
      </c:lineChart>
      <c:dateAx>
        <c:axId val="10279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00000"/>
        <c:crosses val="autoZero"/>
        <c:auto val="1"/>
        <c:lblOffset val="100"/>
        <c:baseTimeUnit val="years"/>
      </c:dateAx>
      <c:valAx>
        <c:axId val="10280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9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97.73</c:v>
                </c:pt>
                <c:pt idx="1">
                  <c:v>97.47</c:v>
                </c:pt>
                <c:pt idx="2">
                  <c:v>97.62</c:v>
                </c:pt>
                <c:pt idx="3">
                  <c:v>97.83</c:v>
                </c:pt>
                <c:pt idx="4">
                  <c:v>101.51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18784"/>
        <c:axId val="10252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77.739999999999995</c:v>
                </c:pt>
                <c:pt idx="1">
                  <c:v>77.489999999999995</c:v>
                </c:pt>
                <c:pt idx="2">
                  <c:v>88.2</c:v>
                </c:pt>
                <c:pt idx="3">
                  <c:v>89.94</c:v>
                </c:pt>
                <c:pt idx="4">
                  <c:v>93.13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18784"/>
        <c:axId val="102520704"/>
      </c:lineChart>
      <c:dateAx>
        <c:axId val="10251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20704"/>
        <c:crosses val="autoZero"/>
        <c:auto val="1"/>
        <c:lblOffset val="100"/>
        <c:baseTimeUnit val="years"/>
      </c:dateAx>
      <c:valAx>
        <c:axId val="10252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1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54624"/>
        <c:axId val="10256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199.72</c:v>
                </c:pt>
                <c:pt idx="1">
                  <c:v>201.25</c:v>
                </c:pt>
                <c:pt idx="2">
                  <c:v>171.78</c:v>
                </c:pt>
                <c:pt idx="3">
                  <c:v>168.57</c:v>
                </c:pt>
                <c:pt idx="4">
                  <c:v>167.97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54624"/>
        <c:axId val="102560896"/>
      </c:lineChart>
      <c:dateAx>
        <c:axId val="10255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60896"/>
        <c:crosses val="autoZero"/>
        <c:auto val="1"/>
        <c:lblOffset val="100"/>
        <c:baseTimeUnit val="years"/>
      </c:dateAx>
      <c:valAx>
        <c:axId val="10256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5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C1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栃木県　栃木市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Bd1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164066</v>
      </c>
      <c r="AM8" s="64"/>
      <c r="AN8" s="64"/>
      <c r="AO8" s="64"/>
      <c r="AP8" s="64"/>
      <c r="AQ8" s="64"/>
      <c r="AR8" s="64"/>
      <c r="AS8" s="64"/>
      <c r="AT8" s="63">
        <f>データ!S6</f>
        <v>331.5</v>
      </c>
      <c r="AU8" s="63"/>
      <c r="AV8" s="63"/>
      <c r="AW8" s="63"/>
      <c r="AX8" s="63"/>
      <c r="AY8" s="63"/>
      <c r="AZ8" s="63"/>
      <c r="BA8" s="63"/>
      <c r="BB8" s="63">
        <f>データ!T6</f>
        <v>494.92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56.07</v>
      </c>
      <c r="Q10" s="63"/>
      <c r="R10" s="63"/>
      <c r="S10" s="63"/>
      <c r="T10" s="63"/>
      <c r="U10" s="63"/>
      <c r="V10" s="63"/>
      <c r="W10" s="63">
        <f>データ!P6</f>
        <v>78.12</v>
      </c>
      <c r="X10" s="63"/>
      <c r="Y10" s="63"/>
      <c r="Z10" s="63"/>
      <c r="AA10" s="63"/>
      <c r="AB10" s="63"/>
      <c r="AC10" s="63"/>
      <c r="AD10" s="64">
        <f>データ!Q6</f>
        <v>2786</v>
      </c>
      <c r="AE10" s="64"/>
      <c r="AF10" s="64"/>
      <c r="AG10" s="64"/>
      <c r="AH10" s="64"/>
      <c r="AI10" s="64"/>
      <c r="AJ10" s="64"/>
      <c r="AK10" s="2"/>
      <c r="AL10" s="64">
        <f>データ!U6</f>
        <v>91826</v>
      </c>
      <c r="AM10" s="64"/>
      <c r="AN10" s="64"/>
      <c r="AO10" s="64"/>
      <c r="AP10" s="64"/>
      <c r="AQ10" s="64"/>
      <c r="AR10" s="64"/>
      <c r="AS10" s="64"/>
      <c r="AT10" s="63">
        <f>データ!V6</f>
        <v>26.92</v>
      </c>
      <c r="AU10" s="63"/>
      <c r="AV10" s="63"/>
      <c r="AW10" s="63"/>
      <c r="AX10" s="63"/>
      <c r="AY10" s="63"/>
      <c r="AZ10" s="63"/>
      <c r="BA10" s="63"/>
      <c r="BB10" s="63">
        <f>データ!W6</f>
        <v>3411.07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92037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栃木県　栃木市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Bd1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56.07</v>
      </c>
      <c r="P6" s="32">
        <f t="shared" si="3"/>
        <v>78.12</v>
      </c>
      <c r="Q6" s="32">
        <f t="shared" si="3"/>
        <v>2786</v>
      </c>
      <c r="R6" s="32">
        <f t="shared" si="3"/>
        <v>164066</v>
      </c>
      <c r="S6" s="32">
        <f t="shared" si="3"/>
        <v>331.5</v>
      </c>
      <c r="T6" s="32">
        <f t="shared" si="3"/>
        <v>494.92</v>
      </c>
      <c r="U6" s="32">
        <f t="shared" si="3"/>
        <v>91826</v>
      </c>
      <c r="V6" s="32">
        <f t="shared" si="3"/>
        <v>26.92</v>
      </c>
      <c r="W6" s="32">
        <f t="shared" si="3"/>
        <v>3411.07</v>
      </c>
      <c r="X6" s="33">
        <f>IF(X7="",NA(),X7)</f>
        <v>93.57</v>
      </c>
      <c r="Y6" s="33">
        <f t="shared" ref="Y6:AG6" si="4">IF(Y7="",NA(),Y7)</f>
        <v>93.45</v>
      </c>
      <c r="Z6" s="33">
        <f t="shared" si="4"/>
        <v>95.25</v>
      </c>
      <c r="AA6" s="33">
        <f t="shared" si="4"/>
        <v>93.44</v>
      </c>
      <c r="AB6" s="33">
        <f t="shared" si="4"/>
        <v>94.37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482.57</v>
      </c>
      <c r="BF6" s="33">
        <f t="shared" ref="BF6:BN6" si="7">IF(BF7="",NA(),BF7)</f>
        <v>544.4</v>
      </c>
      <c r="BG6" s="33">
        <f t="shared" si="7"/>
        <v>390</v>
      </c>
      <c r="BH6" s="33">
        <f t="shared" si="7"/>
        <v>412.11</v>
      </c>
      <c r="BI6" s="33">
        <f t="shared" si="7"/>
        <v>314.77999999999997</v>
      </c>
      <c r="BJ6" s="33">
        <f t="shared" si="7"/>
        <v>1206.54</v>
      </c>
      <c r="BK6" s="33">
        <f t="shared" si="7"/>
        <v>1247.2</v>
      </c>
      <c r="BL6" s="33">
        <f t="shared" si="7"/>
        <v>918.88</v>
      </c>
      <c r="BM6" s="33">
        <f t="shared" si="7"/>
        <v>885.97</v>
      </c>
      <c r="BN6" s="33">
        <f t="shared" si="7"/>
        <v>854.16</v>
      </c>
      <c r="BO6" s="32" t="str">
        <f>IF(BO7="","",IF(BO7="-","【-】","【"&amp;SUBSTITUTE(TEXT(BO7,"#,##0.00"),"-","△")&amp;"】"))</f>
        <v>【776.35】</v>
      </c>
      <c r="BP6" s="33">
        <f>IF(BP7="",NA(),BP7)</f>
        <v>97.73</v>
      </c>
      <c r="BQ6" s="33">
        <f t="shared" ref="BQ6:BY6" si="8">IF(BQ7="",NA(),BQ7)</f>
        <v>97.47</v>
      </c>
      <c r="BR6" s="33">
        <f t="shared" si="8"/>
        <v>97.62</v>
      </c>
      <c r="BS6" s="33">
        <f t="shared" si="8"/>
        <v>97.83</v>
      </c>
      <c r="BT6" s="33">
        <f t="shared" si="8"/>
        <v>101.51</v>
      </c>
      <c r="BU6" s="33">
        <f t="shared" si="8"/>
        <v>77.739999999999995</v>
      </c>
      <c r="BV6" s="33">
        <f t="shared" si="8"/>
        <v>77.489999999999995</v>
      </c>
      <c r="BW6" s="33">
        <f t="shared" si="8"/>
        <v>88.2</v>
      </c>
      <c r="BX6" s="33">
        <f t="shared" si="8"/>
        <v>89.94</v>
      </c>
      <c r="BY6" s="33">
        <f t="shared" si="8"/>
        <v>93.13</v>
      </c>
      <c r="BZ6" s="32" t="str">
        <f>IF(BZ7="","",IF(BZ7="-","【-】","【"&amp;SUBSTITUTE(TEXT(BZ7,"#,##0.00"),"-","△")&amp;"】"))</f>
        <v>【96.57】</v>
      </c>
      <c r="CA6" s="33">
        <f>IF(CA7="",NA(),CA7)</f>
        <v>150</v>
      </c>
      <c r="CB6" s="33">
        <f t="shared" ref="CB6:CJ6" si="9">IF(CB7="",NA(),CB7)</f>
        <v>150</v>
      </c>
      <c r="CC6" s="33">
        <f t="shared" si="9"/>
        <v>150</v>
      </c>
      <c r="CD6" s="33">
        <f t="shared" si="9"/>
        <v>150</v>
      </c>
      <c r="CE6" s="33">
        <f t="shared" si="9"/>
        <v>150</v>
      </c>
      <c r="CF6" s="33">
        <f t="shared" si="9"/>
        <v>199.72</v>
      </c>
      <c r="CG6" s="33">
        <f t="shared" si="9"/>
        <v>201.25</v>
      </c>
      <c r="CH6" s="33">
        <f t="shared" si="9"/>
        <v>171.78</v>
      </c>
      <c r="CI6" s="33">
        <f t="shared" si="9"/>
        <v>168.57</v>
      </c>
      <c r="CJ6" s="33">
        <f t="shared" si="9"/>
        <v>167.97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60.04</v>
      </c>
      <c r="CR6" s="33">
        <f t="shared" si="10"/>
        <v>63.88</v>
      </c>
      <c r="CS6" s="33">
        <f t="shared" si="10"/>
        <v>62.27</v>
      </c>
      <c r="CT6" s="33">
        <f t="shared" si="10"/>
        <v>64.12</v>
      </c>
      <c r="CU6" s="33">
        <f t="shared" si="10"/>
        <v>64.87</v>
      </c>
      <c r="CV6" s="32" t="str">
        <f>IF(CV7="","",IF(CV7="-","【-】","【"&amp;SUBSTITUTE(TEXT(CV7,"#,##0.00"),"-","△")&amp;"】"))</f>
        <v>【60.35】</v>
      </c>
      <c r="CW6" s="33">
        <f>IF(CW7="",NA(),CW7)</f>
        <v>82.96</v>
      </c>
      <c r="CX6" s="33">
        <f t="shared" ref="CX6:DF6" si="11">IF(CX7="",NA(),CX7)</f>
        <v>84.8</v>
      </c>
      <c r="CY6" s="33">
        <f t="shared" si="11"/>
        <v>86.25</v>
      </c>
      <c r="CZ6" s="33">
        <f t="shared" si="11"/>
        <v>87.78</v>
      </c>
      <c r="DA6" s="33">
        <f t="shared" si="11"/>
        <v>89.73</v>
      </c>
      <c r="DB6" s="33">
        <f t="shared" si="11"/>
        <v>87.18</v>
      </c>
      <c r="DC6" s="33">
        <f t="shared" si="11"/>
        <v>86.62</v>
      </c>
      <c r="DD6" s="33">
        <f t="shared" si="11"/>
        <v>90.69</v>
      </c>
      <c r="DE6" s="33">
        <f t="shared" si="11"/>
        <v>90.91</v>
      </c>
      <c r="DF6" s="33">
        <f t="shared" si="11"/>
        <v>91.11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0.13</v>
      </c>
      <c r="EJ6" s="33">
        <f t="shared" si="14"/>
        <v>0.05</v>
      </c>
      <c r="EK6" s="33">
        <f t="shared" si="14"/>
        <v>0.08</v>
      </c>
      <c r="EL6" s="33">
        <f t="shared" si="14"/>
        <v>7.0000000000000007E-2</v>
      </c>
      <c r="EM6" s="33">
        <f t="shared" si="14"/>
        <v>0.1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92037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56.07</v>
      </c>
      <c r="P7" s="36">
        <v>78.12</v>
      </c>
      <c r="Q7" s="36">
        <v>2786</v>
      </c>
      <c r="R7" s="36">
        <v>164066</v>
      </c>
      <c r="S7" s="36">
        <v>331.5</v>
      </c>
      <c r="T7" s="36">
        <v>494.92</v>
      </c>
      <c r="U7" s="36">
        <v>91826</v>
      </c>
      <c r="V7" s="36">
        <v>26.92</v>
      </c>
      <c r="W7" s="36">
        <v>3411.07</v>
      </c>
      <c r="X7" s="36">
        <v>93.57</v>
      </c>
      <c r="Y7" s="36">
        <v>93.45</v>
      </c>
      <c r="Z7" s="36">
        <v>95.25</v>
      </c>
      <c r="AA7" s="36">
        <v>93.44</v>
      </c>
      <c r="AB7" s="36">
        <v>94.37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482.57</v>
      </c>
      <c r="BF7" s="36">
        <v>544.4</v>
      </c>
      <c r="BG7" s="36">
        <v>390</v>
      </c>
      <c r="BH7" s="36">
        <v>412.11</v>
      </c>
      <c r="BI7" s="36">
        <v>314.77999999999997</v>
      </c>
      <c r="BJ7" s="36">
        <v>1206.54</v>
      </c>
      <c r="BK7" s="36">
        <v>1247.2</v>
      </c>
      <c r="BL7" s="36">
        <v>918.88</v>
      </c>
      <c r="BM7" s="36">
        <v>885.97</v>
      </c>
      <c r="BN7" s="36">
        <v>854.16</v>
      </c>
      <c r="BO7" s="36">
        <v>776.35</v>
      </c>
      <c r="BP7" s="36">
        <v>97.73</v>
      </c>
      <c r="BQ7" s="36">
        <v>97.47</v>
      </c>
      <c r="BR7" s="36">
        <v>97.62</v>
      </c>
      <c r="BS7" s="36">
        <v>97.83</v>
      </c>
      <c r="BT7" s="36">
        <v>101.51</v>
      </c>
      <c r="BU7" s="36">
        <v>77.739999999999995</v>
      </c>
      <c r="BV7" s="36">
        <v>77.489999999999995</v>
      </c>
      <c r="BW7" s="36">
        <v>88.2</v>
      </c>
      <c r="BX7" s="36">
        <v>89.94</v>
      </c>
      <c r="BY7" s="36">
        <v>93.13</v>
      </c>
      <c r="BZ7" s="36">
        <v>96.57</v>
      </c>
      <c r="CA7" s="36">
        <v>150</v>
      </c>
      <c r="CB7" s="36">
        <v>150</v>
      </c>
      <c r="CC7" s="36">
        <v>150</v>
      </c>
      <c r="CD7" s="36">
        <v>150</v>
      </c>
      <c r="CE7" s="36">
        <v>150</v>
      </c>
      <c r="CF7" s="36">
        <v>199.72</v>
      </c>
      <c r="CG7" s="36">
        <v>201.25</v>
      </c>
      <c r="CH7" s="36">
        <v>171.78</v>
      </c>
      <c r="CI7" s="36">
        <v>168.57</v>
      </c>
      <c r="CJ7" s="36">
        <v>167.97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60.04</v>
      </c>
      <c r="CR7" s="36">
        <v>63.88</v>
      </c>
      <c r="CS7" s="36">
        <v>62.27</v>
      </c>
      <c r="CT7" s="36">
        <v>64.12</v>
      </c>
      <c r="CU7" s="36">
        <v>64.87</v>
      </c>
      <c r="CV7" s="36">
        <v>60.35</v>
      </c>
      <c r="CW7" s="36">
        <v>82.96</v>
      </c>
      <c r="CX7" s="36">
        <v>84.8</v>
      </c>
      <c r="CY7" s="36">
        <v>86.25</v>
      </c>
      <c r="CZ7" s="36">
        <v>87.78</v>
      </c>
      <c r="DA7" s="36">
        <v>89.73</v>
      </c>
      <c r="DB7" s="36">
        <v>87.18</v>
      </c>
      <c r="DC7" s="36">
        <v>86.62</v>
      </c>
      <c r="DD7" s="36">
        <v>90.69</v>
      </c>
      <c r="DE7" s="36">
        <v>90.91</v>
      </c>
      <c r="DF7" s="36">
        <v>91.11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0.13</v>
      </c>
      <c r="EJ7" s="36">
        <v>0.05</v>
      </c>
      <c r="EK7" s="36">
        <v>0.08</v>
      </c>
      <c r="EL7" s="36">
        <v>7.0000000000000007E-2</v>
      </c>
      <c r="EM7" s="36">
        <v>0.1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2016-02-16T01:04:59Z</cp:lastPrinted>
  <dcterms:created xsi:type="dcterms:W3CDTF">2016-02-03T08:48:49Z</dcterms:created>
  <dcterms:modified xsi:type="dcterms:W3CDTF">2016-02-17T23:53:01Z</dcterms:modified>
  <cp:category/>
</cp:coreProperties>
</file>