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AD6C64DB-344B-4703-892B-974121FE393B}" xr6:coauthVersionLast="47" xr6:coauthVersionMax="47" xr10:uidLastSave="{00000000-0000-0000-0000-000000000000}"/>
  <workbookProtection workbookAlgorithmName="SHA-512" workbookHashValue="PyDzRp7G0Cp6XGz5GOEaQXUgNSFXUrvb61+uKxlBHRTk+dpbz2w96EBt2YbIN3/KKI89hNH5zdH5dhvprzGoxg==" workbookSaltValue="Jv+Vj9UbLmCvE88MLWkcEg=="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AT10" i="4"/>
  <c r="AL10" i="4"/>
  <c r="P10" i="4"/>
  <c r="I10" i="4"/>
  <c r="B10"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<sst xmlns="http://schemas.openxmlformats.org/spreadsheetml/2006/main" count="228" uniqueCount="113">
  <si>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</si>
  <si>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</si>
  <si>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</si>
  <si>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</si>
  <si>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</si>
  <si>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</si>
  <si>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</si>
  <si>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</si>
  <si>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</si>
  <si>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</si>
  <si>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</si>
  <si>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</si>
  <si>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</si>
  <si>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</si>
  <si>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</si>
  <si>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</si>
  <si>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</si>
  <si>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</si>
  <si>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</si>
  <si>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</si>
  <si>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</si>
  <si>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</si>
  <si>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</si>
  <si>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</si>
  <si>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</si>
  <si>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</si>
  <si>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</si>
  <si>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</si>
  <si>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</si>
  <si>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</si>
  <si>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</si>
  <si>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</si>
  <si>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</si>
  <si>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</si>
  <si>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</si>
  <si>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</si>
  <si>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</si>
  <si>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</si>
  <si>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</si>
  <si>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</si>
  <si>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</si>
  <si>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</si>
  <si>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</si>
  <si>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</si>
  <si>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</si>
  <si>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</si>
  <si>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</si>
  <si>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</si>
  <si>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</si>
  <si>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</si>
  <si>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</si>
  <si>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</si>
  <si>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</si>
  <si>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</si>
  <si>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</si>
  <si>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</si>
  <si>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</si>
  <si>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</si>
  <si>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</si>
  <si>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</si>
  <si>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</si>
  <si>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</si>
  <si>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</si>
  <si>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</si>
  <si>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</si>
  <si>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</si>
  <si>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</si>
  <si>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</si>
  <si>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</si>
  <si>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</si>
  <si>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</si>
  <si>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</si>
  <si>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</si>
  <si>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</si>
  <si>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</si>
  <si>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</si>
  <si>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</si>
  <si>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</si>
  <si>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</si>
  <si>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</si>
  <si>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</si>
  <si>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</si>
  <si>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</si>
  <si>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</si>
  <si>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</si>
  <si>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</si>
  <si>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</si>
  <si>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</si>
  <si>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</si>
  <si>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</si>
  <si>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</si>
  <si>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</si>
  <si>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</si>
  <si>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</si>
  <si>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</si>
  <si>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</si>
  <si>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</si>
  <si>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</si>
  <si>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</si>
  <si>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</si>
  <si>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</si>
  <si>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</si>
  <si>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</si>
  <si>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</si>
  <si>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</si>
  <si>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</si>
  <si>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</si>
  <si>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</si>
  <si>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</si>
  <si>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</si>
  <si>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①経常収支比率は前年度に比べ減少し、経常収支が赤字となった結果、100％を下回った。これは主に給水収益の減少によるものである。
　②累積欠損金比率は、経常収支が赤字となった結果、0.13％となった。当年度未処理欠損金が発生しているが、利益積立金から補填する。
　③流動比率は、現金預金が減少したが、未払金も減少したため、前年度に比べ増加した。
　④企業債残高対給水収益比率は、給水収益の約５倍の企業債残高があることを示し、類似団体や全国平均より高くなっている。
　⑤料金回収率は、前年度比で減少している。これは主に給水原価の上昇によるものである。全国平均や類似団体と比較すると低い状況にある。
　⑥給水原価は、主に資産減耗費や減価償却費等の増加により、前年度と比べ上昇し、１㎥当たり１４０円台となった。全国平均や類似団体と比較すると低い状況にある。
　⑦施設利用率は、前年度と同程度であり、全国平均や類似団体平均より高い。
　⑧有収率は、近年、低下傾向にあり、令和５年度は前年度比で減少となっている。
　経営の健全性・効率性は、①・⑤・⑧の指標から見るとやや低い状況にあると分析される。</t>
    <phoneticPr fontId="4"/>
  </si>
  <si>
    <t>　①有形固定資産減価償却率は、令和５年度は全国平均や類似団体を上回る約56％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を下回っている。しかし、主に塩ビ管の耐用年数超過が増加し始めたことから、経年比較は類似団体と同様に上昇傾向である。
　③管路更新率は、令和５年度は前年度より低下し、国平均や類似団体に比べても低い。これは施設更新や紫外線照射装置等の整備を優先させたためであり、更新計画に基づいて実施しているものである。</t>
    <phoneticPr fontId="4"/>
  </si>
  <si>
    <t>　令和５年度は主に給水収益の減少や資産減耗費や減価償却費等の経常経費の増加により、経常収支が赤字となった。給水人口や大口利用者は減少傾向であり、今後も給水収益の減少が見込まれるため、収益の減に見合った費用の節減等、経営改善に努める必要がある。
　また、有収率の低下と管路経年化率の上昇については、抑制することが課題である。今後も引き続き、有収率向上のための効果的な漏水調査や、老朽管更新工事等の計画的な実施が重要である。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</si>
</sst>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0.42</c:v>
                </c:pt>
                <c:pt idx="2">
                  <c:v>0.32</c:v>
                </c:pt>
                <c:pt idx="3">
                  <c:v>0.28000000000000003</c:v>
                </c:pt>
                <c:pt idx="4">
                  <c:v>0.25</c:v>
                </c:pt>
              </c:numCache>
            </c:numRef>
          </c:val>
          <c:extLst>
            <c:ext xmlns:c16="http://schemas.microsoft.com/office/drawing/2014/chart" uri="{C3380CC4-5D6E-409C-BE32-E72D297353CC}">
              <c16:uniqueId val="{00000000-F6B1-4DBB-8BC7-C8511271C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6B1-4DBB-8BC7-C8511271C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c:v>
                </c:pt>
                <c:pt idx="1">
                  <c:v>77.040000000000006</c:v>
                </c:pt>
                <c:pt idx="2">
                  <c:v>77.39</c:v>
                </c:pt>
                <c:pt idx="3">
                  <c:v>76.86</c:v>
                </c:pt>
                <c:pt idx="4">
                  <c:v>76.55</c:v>
                </c:pt>
              </c:numCache>
            </c:numRef>
          </c:val>
          <c:extLst>
            <c:ext xmlns:c16="http://schemas.microsoft.com/office/drawing/2014/chart" uri="{C3380CC4-5D6E-409C-BE32-E72D297353CC}">
              <c16:uniqueId val="{00000000-90D2-4796-AEF5-AAD8B23321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0D2-4796-AEF5-AAD8B23321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81.28</c:v>
                </c:pt>
                <c:pt idx="1">
                  <c:v>81.849999999999994</c:v>
                </c:pt>
                <c:pt idx="2">
                  <c:v>80.67</c:v>
                </c:pt>
                <c:pt idx="3">
                  <c:v>79.56</c:v>
                </c:pt>
                <c:pt idx="4">
                  <c:v>78.180000000000007</c:v>
                </c:pt>
              </c:numCache>
            </c:numRef>
          </c:val>
          <c:extLst>
            <c:ext xmlns:c16="http://schemas.microsoft.com/office/drawing/2014/chart" uri="{C3380CC4-5D6E-409C-BE32-E72D297353CC}">
              <c16:uniqueId val="{00000000-5CAA-4A0A-865F-878C66F602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5CAA-4A0A-865F-878C66F602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109.75</c:v>
                </c:pt>
                <c:pt idx="1">
                  <c:v>112.1</c:v>
                </c:pt>
                <c:pt idx="2">
                  <c:v>111.3</c:v>
                </c:pt>
                <c:pt idx="3">
                  <c:v>103.96</c:v>
                </c:pt>
                <c:pt idx="4">
                  <c:v>99.65</c:v>
                </c:pt>
              </c:numCache>
            </c:numRef>
          </c:val>
          <c:extLst>
            <c:ext xmlns:c16="http://schemas.microsoft.com/office/drawing/2014/chart" uri="{C3380CC4-5D6E-409C-BE32-E72D297353CC}">
              <c16:uniqueId val="{00000000-8E7C-41AB-9945-DD2C54F25A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8E7C-41AB-9945-DD2C54F25A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51.97</c:v>
                </c:pt>
                <c:pt idx="1">
                  <c:v>53.13</c:v>
                </c:pt>
                <c:pt idx="2">
                  <c:v>54.21</c:v>
                </c:pt>
                <c:pt idx="3">
                  <c:v>54.36</c:v>
                </c:pt>
                <c:pt idx="4">
                  <c:v>55.89</c:v>
                </c:pt>
              </c:numCache>
            </c:numRef>
          </c:val>
          <c:extLst>
            <c:ext xmlns:c16="http://schemas.microsoft.com/office/drawing/2014/chart" uri="{C3380CC4-5D6E-409C-BE32-E72D297353CC}">
              <c16:uniqueId val="{00000000-8CF2-4F88-8C76-5FF19D2206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CF2-4F88-8C76-5FF19D2206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11.73</c:v>
                </c:pt>
                <c:pt idx="1">
                  <c:v>16.440000000000001</c:v>
                </c:pt>
                <c:pt idx="2">
                  <c:v>19.47</c:v>
                </c:pt>
                <c:pt idx="3">
                  <c:v>21.26</c:v>
                </c:pt>
                <c:pt idx="4">
                  <c:v>25.18</c:v>
                </c:pt>
              </c:numCache>
            </c:numRef>
          </c:val>
          <c:extLst>
            <c:ext xmlns:c16="http://schemas.microsoft.com/office/drawing/2014/chart" uri="{C3380CC4-5D6E-409C-BE32-E72D297353CC}">
              <c16:uniqueId val="{00000000-7B51-4B91-B7F2-149B673903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7B51-4B91-B7F2-149B673903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768F-458B-987A-791D3E63F3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68F-458B-987A-791D3E63F3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349.03</c:v>
                </c:pt>
                <c:pt idx="1">
                  <c:v>412.19</c:v>
                </c:pt>
                <c:pt idx="2">
                  <c:v>321.19</c:v>
                </c:pt>
                <c:pt idx="3">
                  <c:v>309.16000000000003</c:v>
                </c:pt>
                <c:pt idx="4">
                  <c:v>371.03</c:v>
                </c:pt>
              </c:numCache>
            </c:numRef>
          </c:val>
          <c:extLst>
            <c:ext xmlns:c16="http://schemas.microsoft.com/office/drawing/2014/chart" uri="{C3380CC4-5D6E-409C-BE32-E72D297353CC}">
              <c16:uniqueId val="{00000000-89C8-4777-A71B-B8E469800D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9C8-4777-A71B-B8E469800D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487.6</c:v>
                </c:pt>
                <c:pt idx="1">
                  <c:v>483.62</c:v>
                </c:pt>
                <c:pt idx="2">
                  <c:v>479.48</c:v>
                </c:pt>
                <c:pt idx="3">
                  <c:v>512.27</c:v>
                </c:pt>
                <c:pt idx="4">
                  <c:v>504.39</c:v>
                </c:pt>
              </c:numCache>
            </c:numRef>
          </c:val>
          <c:extLst>
            <c:ext xmlns:c16="http://schemas.microsoft.com/office/drawing/2014/chart" uri="{C3380CC4-5D6E-409C-BE32-E72D297353CC}">
              <c16:uniqueId val="{00000000-DBF5-4552-80C7-A2E1CDA10A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BF5-4552-80C7-A2E1CDA10A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104.33</c:v>
                </c:pt>
                <c:pt idx="1">
                  <c:v>106.5</c:v>
                </c:pt>
                <c:pt idx="2">
                  <c:v>106.49</c:v>
                </c:pt>
                <c:pt idx="3">
                  <c:v>98.21</c:v>
                </c:pt>
                <c:pt idx="4">
                  <c:v>92.31</c:v>
                </c:pt>
              </c:numCache>
            </c:numRef>
          </c:val>
          <c:extLst>
            <c:ext xmlns:c16="http://schemas.microsoft.com/office/drawing/2014/chart" uri="{C3380CC4-5D6E-409C-BE32-E72D297353CC}">
              <c16:uniqueId val="{00000000-7487-40CB-BD4C-9DE3FF9FB5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487-40CB-BD4C-9DE3FF9FB5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128.19</c:v>
                </c:pt>
                <c:pt idx="1">
                  <c:v>124.11</c:v>
                </c:pt>
                <c:pt idx="2">
                  <c:v>124.23</c:v>
                </c:pt>
                <c:pt idx="3">
                  <c:v>134.61000000000001</c:v>
                </c:pt>
                <c:pt idx="4">
                  <c:v>142.91999999999999</c:v>
                </c:pt>
              </c:numCache>
            </c:numRef>
          </c:val>
          <c:extLst>
            <c:ext xmlns:c16="http://schemas.microsoft.com/office/drawing/2014/chart" uri="{C3380CC4-5D6E-409C-BE32-E72D297353CC}">
              <c16:uniqueId val="{00000000-E48C-4517-AF0E-8B544F8575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E48C-4517-AF0E-8B544F8575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佐野市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114146</v>
      </c>
      <c r="AM8" s="65"/>
      <c r="AN8" s="65"/>
      <c r="AO8" s="65"/>
      <c r="AP8" s="65"/>
      <c r="AQ8" s="65"/>
      <c r="AR8" s="65"/>
      <c r="AS8" s="65"/>
      <c r="AT8" s="36">
        <f>データ!$S$6</f>
        <v>356.04</v>
      </c>
      <c r="AU8" s="37"/>
      <c r="AV8" s="37"/>
      <c r="AW8" s="37"/>
      <c r="AX8" s="37"/>
      <c r="AY8" s="37"/>
      <c r="AZ8" s="37"/>
      <c r="BA8" s="37"/>
      <c r="BB8" s="54">
        <f>データ!$T$6</f>
        <v>320.60000000000002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63.58</v>
      </c>
      <c r="J10" s="37"/>
      <c r="K10" s="37"/>
      <c r="L10" s="37"/>
      <c r="M10" s="37"/>
      <c r="N10" s="37"/>
      <c r="O10" s="64"/>
      <c r="P10" s="54">
        <f>データ!$P$6</f>
        <v>98.57</v>
      </c>
      <c r="Q10" s="54"/>
      <c r="R10" s="54"/>
      <c r="S10" s="54"/>
      <c r="T10" s="54"/>
      <c r="U10" s="54"/>
      <c r="V10" s="54"/>
      <c r="W10" s="65">
        <f>データ!$Q$6</f>
        <v>2312</v>
      </c>
      <c r="X10" s="65"/>
      <c r="Y10" s="65"/>
      <c r="Z10" s="65"/>
      <c r="AA10" s="65"/>
      <c r="AB10" s="65"/>
      <c r="AC10" s="65"/>
      <c r="AD10" s="2"/>
      <c r="AE10" s="2"/>
      <c r="AF10" s="2"/>
      <c r="AG10" s="2"/>
      <c r="AH10" s="2"/>
      <c r="AI10" s="2"/>
      <c r="AJ10" s="2"/>
      <c r="AK10" s="2"/>
      <c r="AL10" s="65">
        <f>データ!$U$6</f>
        <v>111880</v>
      </c>
      <c r="AM10" s="65"/>
      <c r="AN10" s="65"/>
      <c r="AO10" s="65"/>
      <c r="AP10" s="65"/>
      <c r="AQ10" s="65"/>
      <c r="AR10" s="65"/>
      <c r="AS10" s="65"/>
      <c r="AT10" s="36">
        <f>データ!$V$6</f>
        <v>184.34</v>
      </c>
      <c r="AU10" s="37"/>
      <c r="AV10" s="37"/>
      <c r="AW10" s="37"/>
      <c r="AX10" s="37"/>
      <c r="AY10" s="37"/>
      <c r="AZ10" s="37"/>
      <c r="BA10" s="37"/>
      <c r="BB10" s="54">
        <f>データ!$W$6</f>
        <v>606.91999999999996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MlkGgm96eOy4e8Lw+QgN21aRssjeeIWIBTx48zacLpjT08he4g3ufKvrIf0pRxeHvAxUGSII768Ui04iXLgwQ==" saltValue="/PmmWWj9tHOK9C2I9nar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63.58</v>
      </c>
      <c r="P6" s="21">
        <f t="shared" si="3"/>
        <v>98.57</v>
      </c>
      <c r="Q6" s="21">
        <f t="shared" si="3"/>
        <v>2312</v>
      </c>
      <c r="R6" s="21">
        <f t="shared" si="3"/>
        <v>114146</v>
      </c>
      <c r="S6" s="21">
        <f t="shared" si="3"/>
        <v>356.04</v>
      </c>
      <c r="T6" s="21">
        <f t="shared" si="3"/>
        <v>320.60000000000002</v>
      </c>
      <c r="U6" s="21">
        <f t="shared" si="3"/>
        <v>111880</v>
      </c>
      <c r="V6" s="21">
        <f t="shared" si="3"/>
        <v>184.34</v>
      </c>
      <c r="W6" s="21">
        <f t="shared" si="3"/>
        <v>606.91999999999996</v>
      </c>
      <c r="X6" s="22">
        <f>IF(X7="",NA(),X7)</f>
        <v>109.75</v>
      </c>
      <c r="Y6" s="22">
        <f t="shared" ref="Y6:AG6" si="4">IF(Y7="",NA(),Y7)</f>
        <v>112.1</v>
      </c>
      <c r="Z6" s="22">
        <f t="shared" si="4"/>
        <v>111.3</v>
      </c>
      <c r="AA6" s="22">
        <f t="shared" si="4"/>
        <v>103.96</v>
      </c>
      <c r="AB6" s="22">
        <f t="shared" si="4"/>
        <v>99.65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2">
        <f t="shared" si="5"/>
        <v>0.13</v>
      </c>
      <c r="AN6" s="21">
        <f t="shared" si="5"/>
        <v>0</v>
      </c>
      <c r="AO6" s="21">
        <f t="shared" si="5"/>
        <v>0</v>
      </c>
      <c r="AP6" s="22">
        <f t="shared" si="5"/>
        <v>0.45</v>
      </c>
      <c r="AQ6" s="21">
        <f t="shared" si="5"/>
        <v>0</v>
      </c>
      <c r="AR6" s="22">
        <f t="shared" si="5"/>
        <v>0.05</v>
      </c>
      <c r="AS6" s="21" t="str">
        <f>IF(AS7="","",IF(AS7="-","【-】","【"&amp;SUBSTITUTE(TEXT(AS7,"#,##0.00"),"-","△")&amp;"】"))</f>
        <v>【1.50】</v>
      </c>
      <c r="AT6" s="22">
        <f>IF(AT7="",NA(),AT7)</f>
        <v>349.03</v>
      </c>
      <c r="AU6" s="22">
        <f t="shared" ref="AU6:BC6" si="6">IF(AU7="",NA(),AU7)</f>
        <v>412.19</v>
      </c>
      <c r="AV6" s="22">
        <f t="shared" si="6"/>
        <v>321.19</v>
      </c>
      <c r="AW6" s="22">
        <f t="shared" si="6"/>
        <v>309.16000000000003</v>
      </c>
      <c r="AX6" s="22">
        <f t="shared" si="6"/>
        <v>371.03</v>
      </c>
      <c r="AY6" s="22">
        <f t="shared" si="6"/>
        <v>358.91</v>
      </c>
      <c r="AZ6" s="22">
        <f t="shared" si="6"/>
        <v>360.96</v>
      </c>
      <c r="BA6" s="22">
        <f t="shared" si="6"/>
        <v>351.29</v>
      </c>
      <c r="BB6" s="22">
        <f t="shared" si="6"/>
        <v>364.24</v>
      </c>
      <c r="BC6" s="22">
        <f t="shared" si="6"/>
        <v>369.82</v>
      </c>
      <c r="BD6" s="21" t="str">
        <f>IF(BD7="","",IF(BD7="-","【-】","【"&amp;SUBSTITUTE(TEXT(BD7,"#,##0.00"),"-","△")&amp;"】"))</f>
        <v>【243.36】</v>
      </c>
      <c r="BE6" s="22">
        <f>IF(BE7="",NA(),BE7)</f>
        <v>487.6</v>
      </c>
      <c r="BF6" s="22">
        <f t="shared" ref="BF6:BN6" si="7">IF(BF7="",NA(),BF7)</f>
        <v>483.62</v>
      </c>
      <c r="BG6" s="22">
        <f t="shared" si="7"/>
        <v>479.48</v>
      </c>
      <c r="BH6" s="22">
        <f t="shared" si="7"/>
        <v>512.27</v>
      </c>
      <c r="BI6" s="22">
        <f t="shared" si="7"/>
        <v>504.39</v>
      </c>
      <c r="BJ6" s="22">
        <f t="shared" si="7"/>
        <v>247.27</v>
      </c>
      <c r="BK6" s="22">
        <f t="shared" si="7"/>
        <v>239.18</v>
      </c>
      <c r="BL6" s="22">
        <f t="shared" si="7"/>
        <v>236.29</v>
      </c>
      <c r="BM6" s="22">
        <f t="shared" si="7"/>
        <v>238.77</v>
      </c>
      <c r="BN6" s="22">
        <f t="shared" si="7"/>
        <v>218.57</v>
      </c>
      <c r="BO6" s="21" t="str">
        <f>IF(BO7="","",IF(BO7="-","【-】","【"&amp;SUBSTITUTE(TEXT(BO7,"#,##0.00"),"-","△")&amp;"】"))</f>
        <v>【265.93】</v>
      </c>
      <c r="BP6" s="22">
        <f>IF(BP7="",NA(),BP7)</f>
        <v>104.33</v>
      </c>
      <c r="BQ6" s="22">
        <f t="shared" ref="BQ6:BY6" si="8">IF(BQ7="",NA(),BQ7)</f>
        <v>106.5</v>
      </c>
      <c r="BR6" s="22">
        <f t="shared" si="8"/>
        <v>106.49</v>
      </c>
      <c r="BS6" s="22">
        <f t="shared" si="8"/>
        <v>98.21</v>
      </c>
      <c r="BT6" s="22">
        <f t="shared" si="8"/>
        <v>92.31</v>
      </c>
      <c r="BU6" s="22">
        <f t="shared" si="8"/>
        <v>105.34</v>
      </c>
      <c r="BV6" s="22">
        <f t="shared" si="8"/>
        <v>101.89</v>
      </c>
      <c r="BW6" s="22">
        <f t="shared" si="8"/>
        <v>104.33</v>
      </c>
      <c r="BX6" s="22">
        <f t="shared" si="8"/>
        <v>98.85</v>
      </c>
      <c r="BY6" s="22">
        <f t="shared" si="8"/>
        <v>101.78</v>
      </c>
      <c r="BZ6" s="21" t="str">
        <f>IF(BZ7="","",IF(BZ7="-","【-】","【"&amp;SUBSTITUTE(TEXT(BZ7,"#,##0.00"),"-","△")&amp;"】"))</f>
        <v>【97.82】</v>
      </c>
      <c r="CA6" s="22">
        <f>IF(CA7="",NA(),CA7)</f>
        <v>128.19</v>
      </c>
      <c r="CB6" s="22">
        <f t="shared" ref="CB6:CJ6" si="9">IF(CB7="",NA(),CB7)</f>
        <v>124.11</v>
      </c>
      <c r="CC6" s="22">
        <f t="shared" si="9"/>
        <v>124.23</v>
      </c>
      <c r="CD6" s="22">
        <f t="shared" si="9"/>
        <v>134.61000000000001</v>
      </c>
      <c r="CE6" s="22">
        <f t="shared" si="9"/>
        <v>142.91999999999999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76.7</v>
      </c>
      <c r="CM6" s="22">
        <f t="shared" ref="CM6:CU6" si="10">IF(CM7="",NA(),CM7)</f>
        <v>77.040000000000006</v>
      </c>
      <c r="CN6" s="22">
        <f t="shared" si="10"/>
        <v>77.39</v>
      </c>
      <c r="CO6" s="22">
        <f t="shared" si="10"/>
        <v>76.86</v>
      </c>
      <c r="CP6" s="22">
        <f t="shared" si="10"/>
        <v>76.55</v>
      </c>
      <c r="CQ6" s="22">
        <f t="shared" si="10"/>
        <v>62.05</v>
      </c>
      <c r="CR6" s="22">
        <f t="shared" si="10"/>
        <v>63.23</v>
      </c>
      <c r="CS6" s="22">
        <f t="shared" si="10"/>
        <v>62.59</v>
      </c>
      <c r="CT6" s="22">
        <f t="shared" si="10"/>
        <v>61.81</v>
      </c>
      <c r="CU6" s="22">
        <f t="shared" si="10"/>
        <v>62.35</v>
      </c>
      <c r="CV6" s="21" t="str">
        <f>IF(CV7="","",IF(CV7="-","【-】","【"&amp;SUBSTITUTE(TEXT(CV7,"#,##0.00"),"-","△")&amp;"】"))</f>
        <v>【59.81】</v>
      </c>
      <c r="CW6" s="22">
        <f>IF(CW7="",NA(),CW7)</f>
        <v>81.28</v>
      </c>
      <c r="CX6" s="22">
        <f t="shared" ref="CX6:DF6" si="11">IF(CX7="",NA(),CX7)</f>
        <v>81.849999999999994</v>
      </c>
      <c r="CY6" s="22">
        <f t="shared" si="11"/>
        <v>80.67</v>
      </c>
      <c r="CZ6" s="22">
        <f t="shared" si="11"/>
        <v>79.56</v>
      </c>
      <c r="DA6" s="22">
        <f t="shared" si="11"/>
        <v>78.180000000000007</v>
      </c>
      <c r="DB6" s="22">
        <f t="shared" si="11"/>
        <v>89.11</v>
      </c>
      <c r="DC6" s="22">
        <f t="shared" si="11"/>
        <v>89.35</v>
      </c>
      <c r="DD6" s="22">
        <f t="shared" si="11"/>
        <v>89.7</v>
      </c>
      <c r="DE6" s="22">
        <f t="shared" si="11"/>
        <v>89.24</v>
      </c>
      <c r="DF6" s="22">
        <f t="shared" si="11"/>
        <v>88.71</v>
      </c>
      <c r="DG6" s="21" t="str">
        <f>IF(DG7="","",IF(DG7="-","【-】","【"&amp;SUBSTITUTE(TEXT(DG7,"#,##0.00"),"-","△")&amp;"】"))</f>
        <v>【89.42】</v>
      </c>
      <c r="DH6" s="22">
        <f>IF(DH7="",NA(),DH7)</f>
        <v>51.97</v>
      </c>
      <c r="DI6" s="22">
        <f t="shared" ref="DI6:DQ6" si="12">IF(DI7="",NA(),DI7)</f>
        <v>53.13</v>
      </c>
      <c r="DJ6" s="22">
        <f t="shared" si="12"/>
        <v>54.21</v>
      </c>
      <c r="DK6" s="22">
        <f t="shared" si="12"/>
        <v>54.36</v>
      </c>
      <c r="DL6" s="22">
        <f t="shared" si="12"/>
        <v>55.89</v>
      </c>
      <c r="DM6" s="22">
        <f t="shared" si="12"/>
        <v>48.69</v>
      </c>
      <c r="DN6" s="22">
        <f t="shared" si="12"/>
        <v>49.62</v>
      </c>
      <c r="DO6" s="22">
        <f t="shared" si="12"/>
        <v>50.5</v>
      </c>
      <c r="DP6" s="22">
        <f t="shared" si="12"/>
        <v>51.28</v>
      </c>
      <c r="DQ6" s="22">
        <f t="shared" si="12"/>
        <v>51.95</v>
      </c>
      <c r="DR6" s="21" t="str">
        <f>IF(DR7="","",IF(DR7="-","【-】","【"&amp;SUBSTITUTE(TEXT(DR7,"#,##0.00"),"-","△")&amp;"】"))</f>
        <v>【52.02】</v>
      </c>
      <c r="DS6" s="22">
        <f>IF(DS7="",NA(),DS7)</f>
        <v>11.73</v>
      </c>
      <c r="DT6" s="22">
        <f t="shared" ref="DT6:EB6" si="13">IF(DT7="",NA(),DT7)</f>
        <v>16.440000000000001</v>
      </c>
      <c r="DU6" s="22">
        <f t="shared" si="13"/>
        <v>19.47</v>
      </c>
      <c r="DV6" s="22">
        <f t="shared" si="13"/>
        <v>21.26</v>
      </c>
      <c r="DW6" s="22">
        <f t="shared" si="13"/>
        <v>25.18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0.35</v>
      </c>
      <c r="EE6" s="22">
        <f t="shared" ref="EE6:EM6" si="14">IF(EE7="",NA(),EE7)</f>
        <v>0.42</v>
      </c>
      <c r="EF6" s="22">
        <f t="shared" si="14"/>
        <v>0.32</v>
      </c>
      <c r="EG6" s="22">
        <f t="shared" si="14"/>
        <v>0.28000000000000003</v>
      </c>
      <c r="EH6" s="22">
        <f t="shared" si="14"/>
        <v>0.25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92045</v>
      </c>
      <c r="D7" s="24">
        <v>46</v>
      </c>
      <c r="E7" s="24">
        <v>1</v>
      </c>
      <c r="F7" s="24">
        <v>0</v>
      </c>
      <c r="G7" s="24">
        <v>1</v>
      </c>
      <c r="H7" s="24" t="s">
        <v>93</v>
      </c>
      <c r="I7" s="24" t="s">
        <v>94</v>
      </c>
      <c r="J7" s="24" t="s">
        <v>95</v>
      </c>
      <c r="K7" s="24" t="s">
        <v>96</v>
      </c>
      <c r="L7" s="24" t="s">
        <v>97</v>
      </c>
      <c r="M7" s="24" t="s">
        <v>98</v>
      </c>
      <c r="N7" s="25" t="s">
        <v>99</v>
      </c>
      <c r="O7" s="25">
        <v>63.58</v>
      </c>
      <c r="P7" s="25">
        <v>98.57</v>
      </c>
      <c r="Q7" s="25">
        <v>2312</v>
      </c>
      <c r="R7" s="25">
        <v>114146</v>
      </c>
      <c r="S7" s="25">
        <v>356.04</v>
      </c>
      <c r="T7" s="25">
        <v>320.60000000000002</v>
      </c>
      <c r="U7" s="25">
        <v>111880</v>
      </c>
      <c r="V7" s="25">
        <v>184.34</v>
      </c>
      <c r="W7" s="25">
        <v>606.91999999999996</v>
      </c>
      <c r="X7" s="25">
        <v>109.75</v>
      </c>
      <c r="Y7" s="25">
        <v>112.1</v>
      </c>
      <c r="Z7" s="25">
        <v>111.3</v>
      </c>
      <c r="AA7" s="25">
        <v>103.96</v>
      </c>
      <c r="AB7" s="25">
        <v>99.65</v>
      </c>
      <c r="AC7" s="25">
        <v>112.82</v>
      </c>
      <c r="AD7" s="25">
        <v>111.21</v>
      </c>
      <c r="AE7" s="25">
        <v>111.89</v>
      </c>
      <c r="AF7" s="25">
        <v>109.99</v>
      </c>
      <c r="AG7" s="25">
        <v>110.2</v>
      </c>
      <c r="AH7" s="25">
        <v>108.24</v>
      </c>
      <c r="AI7" s="25">
        <v>0</v>
      </c>
      <c r="AJ7" s="25">
        <v>0</v>
      </c>
      <c r="AK7" s="25">
        <v>0</v>
      </c>
      <c r="AL7" s="25">
        <v>0</v>
      </c>
      <c r="AM7" s="25">
        <v>0.13</v>
      </c>
      <c r="AN7" s="25">
        <v>0</v>
      </c>
      <c r="AO7" s="25">
        <v>0</v>
      </c>
      <c r="AP7" s="25">
        <v>0.45</v>
      </c>
      <c r="AQ7" s="25">
        <v>0</v>
      </c>
      <c r="AR7" s="25">
        <v>0.05</v>
      </c>
      <c r="AS7" s="25">
        <v>1.5</v>
      </c>
      <c r="AT7" s="25">
        <v>349.03</v>
      </c>
      <c r="AU7" s="25">
        <v>412.19</v>
      </c>
      <c r="AV7" s="25">
        <v>321.19</v>
      </c>
      <c r="AW7" s="25">
        <v>309.16000000000003</v>
      </c>
      <c r="AX7" s="25">
        <v>371.03</v>
      </c>
      <c r="AY7" s="25">
        <v>358.91</v>
      </c>
      <c r="AZ7" s="25">
        <v>360.96</v>
      </c>
      <c r="BA7" s="25">
        <v>351.29</v>
      </c>
      <c r="BB7" s="25">
        <v>364.24</v>
      </c>
      <c r="BC7" s="25">
        <v>369.82</v>
      </c>
      <c r="BD7" s="25">
        <v>243.36</v>
      </c>
      <c r="BE7" s="25">
        <v>487.6</v>
      </c>
      <c r="BF7" s="25">
        <v>483.62</v>
      </c>
      <c r="BG7" s="25">
        <v>479.48</v>
      </c>
      <c r="BH7" s="25">
        <v>512.27</v>
      </c>
      <c r="BI7" s="25">
        <v>504.39</v>
      </c>
      <c r="BJ7" s="25">
        <v>247.27</v>
      </c>
      <c r="BK7" s="25">
        <v>239.18</v>
      </c>
      <c r="BL7" s="25">
        <v>236.29</v>
      </c>
      <c r="BM7" s="25">
        <v>238.77</v>
      </c>
      <c r="BN7" s="25">
        <v>218.57</v>
      </c>
      <c r="BO7" s="25">
        <v>265.93</v>
      </c>
      <c r="BP7" s="25">
        <v>104.33</v>
      </c>
      <c r="BQ7" s="25">
        <v>106.5</v>
      </c>
      <c r="BR7" s="25">
        <v>106.49</v>
      </c>
      <c r="BS7" s="25">
        <v>98.21</v>
      </c>
      <c r="BT7" s="25">
        <v>92.31</v>
      </c>
      <c r="BU7" s="25">
        <v>105.34</v>
      </c>
      <c r="BV7" s="25">
        <v>101.89</v>
      </c>
      <c r="BW7" s="25">
        <v>104.33</v>
      </c>
      <c r="BX7" s="25">
        <v>98.85</v>
      </c>
      <c r="BY7" s="25">
        <v>101.78</v>
      </c>
      <c r="BZ7" s="25">
        <v>97.82</v>
      </c>
      <c r="CA7" s="25">
        <v>128.19</v>
      </c>
      <c r="CB7" s="25">
        <v>124.11</v>
      </c>
      <c r="CC7" s="25">
        <v>124.23</v>
      </c>
      <c r="CD7" s="25">
        <v>134.61000000000001</v>
      </c>
      <c r="CE7" s="25">
        <v>142.91999999999999</v>
      </c>
      <c r="CF7" s="25">
        <v>159.6</v>
      </c>
      <c r="CG7" s="25">
        <v>156.32</v>
      </c>
      <c r="CH7" s="25">
        <v>157.4</v>
      </c>
      <c r="CI7" s="25">
        <v>162.61000000000001</v>
      </c>
      <c r="CJ7" s="25">
        <v>163.94</v>
      </c>
      <c r="CK7" s="25">
        <v>177.56</v>
      </c>
      <c r="CL7" s="25">
        <v>76.7</v>
      </c>
      <c r="CM7" s="25">
        <v>77.040000000000006</v>
      </c>
      <c r="CN7" s="25">
        <v>77.39</v>
      </c>
      <c r="CO7" s="25">
        <v>76.86</v>
      </c>
      <c r="CP7" s="25">
        <v>76.55</v>
      </c>
      <c r="CQ7" s="25">
        <v>62.05</v>
      </c>
      <c r="CR7" s="25">
        <v>63.23</v>
      </c>
      <c r="CS7" s="25">
        <v>62.59</v>
      </c>
      <c r="CT7" s="25">
        <v>61.81</v>
      </c>
      <c r="CU7" s="25">
        <v>62.35</v>
      </c>
      <c r="CV7" s="25">
        <v>59.81</v>
      </c>
      <c r="CW7" s="25">
        <v>81.28</v>
      </c>
      <c r="CX7" s="25">
        <v>81.849999999999994</v>
      </c>
      <c r="CY7" s="25">
        <v>80.67</v>
      </c>
      <c r="CZ7" s="25">
        <v>79.56</v>
      </c>
      <c r="DA7" s="25">
        <v>78.180000000000007</v>
      </c>
      <c r="DB7" s="25">
        <v>89.11</v>
      </c>
      <c r="DC7" s="25">
        <v>89.35</v>
      </c>
      <c r="DD7" s="25">
        <v>89.7</v>
      </c>
      <c r="DE7" s="25">
        <v>89.24</v>
      </c>
      <c r="DF7" s="25">
        <v>88.71</v>
      </c>
      <c r="DG7" s="25">
        <v>89.42</v>
      </c>
      <c r="DH7" s="25">
        <v>51.97</v>
      </c>
      <c r="DI7" s="25">
        <v>53.13</v>
      </c>
      <c r="DJ7" s="25">
        <v>54.21</v>
      </c>
      <c r="DK7" s="25">
        <v>54.36</v>
      </c>
      <c r="DL7" s="25">
        <v>55.89</v>
      </c>
      <c r="DM7" s="25">
        <v>48.69</v>
      </c>
      <c r="DN7" s="25">
        <v>49.62</v>
      </c>
      <c r="DO7" s="25">
        <v>50.5</v>
      </c>
      <c r="DP7" s="25">
        <v>51.28</v>
      </c>
      <c r="DQ7" s="25">
        <v>51.95</v>
      </c>
      <c r="DR7" s="25">
        <v>52.02</v>
      </c>
      <c r="DS7" s="25">
        <v>11.73</v>
      </c>
      <c r="DT7" s="25">
        <v>16.440000000000001</v>
      </c>
      <c r="DU7" s="25">
        <v>19.47</v>
      </c>
      <c r="DV7" s="25">
        <v>21.26</v>
      </c>
      <c r="DW7" s="25">
        <v>25.18</v>
      </c>
      <c r="DX7" s="25">
        <v>18.260000000000002</v>
      </c>
      <c r="DY7" s="25">
        <v>19.510000000000002</v>
      </c>
      <c r="DZ7" s="25">
        <v>21.19</v>
      </c>
      <c r="EA7" s="25">
        <v>22.64</v>
      </c>
      <c r="EB7" s="25">
        <v>24.49</v>
      </c>
      <c r="EC7" s="25">
        <v>25.37</v>
      </c>
      <c r="ED7" s="25">
        <v>0.35</v>
      </c>
      <c r="EE7" s="25">
        <v>0.42</v>
      </c>
      <c r="EF7" s="25">
        <v>0.32</v>
      </c>
      <c r="EG7" s="25">
        <v>0.28000000000000003</v>
      </c>
      <c r="EH7" s="25">
        <v>0.25</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2025-01-28T04:11:58Z</cp:lastPrinted>
  <dcterms:created xsi:type="dcterms:W3CDTF">2025-01-24T06:46:08Z</dcterms:created>
  <dcterms:modified xsi:type="dcterms:W3CDTF">2025-02-28T10:00:20Z</dcterms:modified>
  <cp:category/>
</cp:coreProperties>
</file>