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5財政担当\H29\④公営企業\【決算統計】\H29\★300125公営企業に係る「経営比較分析表」の作成について\05★公表用\3簡水　\"/>
    </mc:Choice>
  </mc:AlternateContent>
  <workbookProtection workbookPassword="B319" lockStructure="1"/>
  <bookViews>
    <workbookView xWindow="0" yWindow="0" windowWidth="20490" windowHeight="775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S6" i="5"/>
  <c r="R6" i="5"/>
  <c r="Q6" i="5"/>
  <c r="W10" i="4" s="1"/>
  <c r="P6" i="5"/>
  <c r="O6" i="5"/>
  <c r="I10" i="4" s="1"/>
  <c r="N6" i="5"/>
  <c r="B10" i="4" s="1"/>
  <c r="M6" i="5"/>
  <c r="L6" i="5"/>
  <c r="W8" i="4" s="1"/>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BB10" i="4"/>
  <c r="P10" i="4"/>
  <c r="BB8" i="4"/>
  <c r="AT8" i="4"/>
  <c r="AL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<sst xmlns="http://schemas.openxmlformats.org/spreadsheetml/2006/main" count="237" uniqueCount="124">
  <si>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</si>
  <si>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</si>
  <si>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</si>
  <si>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</si>
  <si>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</si>
  <si>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</si>
  <si>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</si>
  <si>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</si>
  <si>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</si>
  <si>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</si>
  <si>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</si>
  <si>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</si>
  <si>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</si>
  <si>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</si>
  <si>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</si>
  <si>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</si>
  <si>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</si>
  <si>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</si>
  <si>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</si>
  <si>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</si>
  <si>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</si>
  <si>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</si>
  <si>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</si>
  <si>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</si>
  <si>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</si>
  <si>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</si>
  <si>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</si>
  <si>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</si>
  <si>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</si>
  <si>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</si>
  <si>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</si>
  <si>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</si>
  <si>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</si>
  <si>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</si>
  <si>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</si>
  <si>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</si>
  <si>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</si>
  <si>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</si>
  <si>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</si>
  <si>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</si>
  <si>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</si>
  <si>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</si>
  <si>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</si>
  <si>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</si>
  <si>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</si>
  <si>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</si>
  <si>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</si>
  <si>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</si>
  <si>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</si>
  <si>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</si>
  <si>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</si>
  <si>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</si>
  <si>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</si>
  <si>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</si>
  <si>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</si>
  <si>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</si>
  <si>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</si>
  <si>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</si>
  <si>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</si>
  <si>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</si>
  <si>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</si>
  <si>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</si>
  <si>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</si>
  <si>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</si>
  <si>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</si>
  <si>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</si>
  <si>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</si>
  <si>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</si>
  <si>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</si>
  <si>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</si>
  <si>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</si>
  <si>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</si>
  <si>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</si>
  <si>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</si>
  <si>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</si>
  <si>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</si>
  <si>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</si>
  <si>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</si>
  <si>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</si>
  <si>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</si>
  <si>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</si>
  <si>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</si>
  <si>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</si>
  <si>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</si>
  <si>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</si>
  <si>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</si>
  <si>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</si>
  <si>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</si>
  <si>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</si>
  <si>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</si>
  <si>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</si>
  <si>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</si>
  <si>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</si>
  <si>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</si>
  <si>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</si>
  <si>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</si>
  <si>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</si>
  <si>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</si>
  <si>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</si>
  <si>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</si>
  <si>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</si>
  <si>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</si>
  <si>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</si>
  <si>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</si>
  <si>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</si>
  <si>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</si>
  <si>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</si>
  <si>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</si>
  <si>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栃木県　鹿沼市</t>
  </si>
  <si>
    <t>法非適用</t>
  </si>
  <si>
    <t>水道事業</t>
  </si>
  <si>
    <t>簡易水道事業</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</si>
  <si>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</si>
  <si>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</si>
  <si>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</si>
  <si>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</si>
  <si>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</si>
  <si>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</si>
  <si>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</si>
  <si>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</si>
  <si>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</si>
  <si>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・収益的収支比率は、H28年度は68.51%であり、H27年度の71.11%から2.6ポイント低下した。数値が100%未満の場合、単年度の収支が赤字であることを示しており、経営の効率化に向けた努力が必要である。
・企業債残高対給水収益比率は、ここ数年減少傾向にあり、H27年度より類似団体の数値を下回った。
・料金回収率は、H28年度は60.36%であり、繰出基準に定める事由以外の繰出金によって収入不足を補てんしていることになり、更なる経営の効率化が求められる。
・給水原価は、増加傾向がみられ、H28年度は類似団体の数値を上回った。
・施設利用率については、H28年度は68.77%で類似団体を12.58ポイント上回っており、概ね良好である。
・有収率は、H28年度は51.94%であり、類似団体の77.18%を大きく下回っており、更なる漏水対策が必要である。</t>
    <rPh sb="252" eb="254">
      <t>ネンド</t>
    </rPh>
    <rPh sb="260" eb="262">
      <t>スウチ</t>
    </rPh>
    <rPh sb="263" eb="265">
      <t>ウワマワ</t>
    </rPh>
    <phoneticPr fontId="4"/>
  </si>
  <si>
    <t>・管路更新率は、H28年度は0.33%であり、類似団体平均の0.80%を大きく下回っている。
・管路の老朽化等による漏水により有収率が低い状況からも、老朽管等の計画的な更新が必要である。</t>
    <phoneticPr fontId="4"/>
  </si>
  <si>
    <t>・料金回収率・施設利用率は、類似団体と比べて高い数値となっているが、収益的収支比率・企業債残高対給水収益比率・有収率・管路更新率は、低い数値となっている。
・有収率が50%台と低く、経常的に漏水が多発している影響が表れているが、管路の更新は進んでいない。また、企業債残高対給水収益比率が徐々に低下し類似団体を下回るような状況からも、必要な投資がされていないことが読み取れる。
・H29年度より水道事業と統合されたこともあり、漏水調査の強化や漏水個所の速やかな修繕及び漏水多発管の更新など必要な投資を行うことにより、有収率向上を図るとともに、経営の効率化により費用の削減を進める。</t>
    <rPh sb="22" eb="23">
      <t>タカ</t>
    </rPh>
    <rPh sb="192" eb="194">
      <t>ネンド</t>
    </rPh>
    <rPh sb="196" eb="198">
      <t>スイドウ</t>
    </rPh>
    <rPh sb="198" eb="200">
      <t>ジギョウ</t>
    </rPh>
    <rPh sb="201" eb="203">
      <t>トウゴウ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</si>
</sst>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5" fillId="0" borderId="2" xfId="1" applyNumberFormat="1" applyFont="1" applyBorder="1" applyAlignment="1" applyProtection="1">
      <alignment horizontal="center" vertical="center" shrinkToFit="1"/>
      <protection locked="0"/>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0.54</c:v>
                </c:pt>
                <c:pt idx="1">
                  <c:v>1.1200000000000001</c:v>
                </c:pt>
                <c:pt idx="2">
                  <c:v>0.86</c:v>
                </c:pt>
                <c:pt idx="3">
                  <c:v>0.37</c:v>
                </c:pt>
                <c:pt idx="4">
                  <c:v>0.33</c:v>
                </c:pt>
              </c:numCache>
            </c:numRef>
          </c:val>
        </c:ser>
        <c:dLbls>
          <c:showLegendKey val="0"/>
          <c:showVal val="0"/>
          <c:showCatName val="0"/>
          <c:showSerName val="0"/>
          <c:showPercent val="0"/>
          <c:showBubbleSize val="0"/>
        </c:dLbls>
        <c:gapWidth val="150"/>
        <c:axId val="260472248"/>
        <c:axId val="181019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0.89</c:v>
                </c:pt>
                <c:pt idx="2">
                  <c:v>0.98</c:v>
                </c:pt>
                <c:pt idx="3">
                  <c:v>0.76</c:v>
                </c:pt>
                <c:pt idx="4">
                  <c:v>0.8</c:v>
                </c:pt>
              </c:numCache>
            </c:numRef>
          </c:val>
          <c:smooth val="0"/>
        </c:ser>
        <c:dLbls>
          <c:showLegendKey val="0"/>
          <c:showVal val="0"/>
          <c:showCatName val="0"/>
          <c:showSerName val="0"/>
          <c:showPercent val="0"/>
          <c:showBubbleSize val="0"/>
        </c:dLbls>
        <c:marker val="1"/>
        <c:smooth val="0"/>
        <c:axId val="260472248"/>
        <c:axId val="181019784"/>
      </c:lineChart>
      <c:dateAx>
        <c:axId val="260472248"/>
        <c:scaling>
          <c:orientation val="minMax"/>
        </c:scaling>
        <c:delete val="1"/>
        <c:axPos val="b"/>
        <c:numFmt formatCode="ge" sourceLinked="1"/>
        <c:majorTickMark val="none"/>
        <c:minorTickMark val="none"/>
        <c:tickLblPos val="none"/>
        <c:crossAx val="181019784"/>
        <c:crosses val="autoZero"/>
        <c:auto val="1"/>
        <c:lblOffset val="100"/>
        <c:baseTimeUnit val="years"/>
      </c:dateAx>
      <c:valAx>
        <c:axId val="181019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472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69.760000000000005</c:v>
                </c:pt>
                <c:pt idx="1">
                  <c:v>68.19</c:v>
                </c:pt>
                <c:pt idx="2">
                  <c:v>67.099999999999994</c:v>
                </c:pt>
                <c:pt idx="3">
                  <c:v>64.489999999999995</c:v>
                </c:pt>
                <c:pt idx="4">
                  <c:v>68.77</c:v>
                </c:pt>
              </c:numCache>
            </c:numRef>
          </c:val>
        </c:ser>
        <c:dLbls>
          <c:showLegendKey val="0"/>
          <c:showVal val="0"/>
          <c:showCatName val="0"/>
          <c:showSerName val="0"/>
          <c:showPercent val="0"/>
          <c:showBubbleSize val="0"/>
        </c:dLbls>
        <c:gapWidth val="150"/>
        <c:axId val="260447736"/>
        <c:axId val="26044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60.66</c:v>
                </c:pt>
                <c:pt idx="1">
                  <c:v>60.17</c:v>
                </c:pt>
                <c:pt idx="2">
                  <c:v>58.96</c:v>
                </c:pt>
                <c:pt idx="3">
                  <c:v>58.1</c:v>
                </c:pt>
                <c:pt idx="4">
                  <c:v>56.19</c:v>
                </c:pt>
              </c:numCache>
            </c:numRef>
          </c:val>
          <c:smooth val="0"/>
        </c:ser>
        <c:dLbls>
          <c:showLegendKey val="0"/>
          <c:showVal val="0"/>
          <c:showCatName val="0"/>
          <c:showSerName val="0"/>
          <c:showPercent val="0"/>
          <c:showBubbleSize val="0"/>
        </c:dLbls>
        <c:marker val="1"/>
        <c:smooth val="0"/>
        <c:axId val="260447736"/>
        <c:axId val="260448128"/>
      </c:lineChart>
      <c:dateAx>
        <c:axId val="260447736"/>
        <c:scaling>
          <c:orientation val="minMax"/>
        </c:scaling>
        <c:delete val="1"/>
        <c:axPos val="b"/>
        <c:numFmt formatCode="ge" sourceLinked="1"/>
        <c:majorTickMark val="none"/>
        <c:minorTickMark val="none"/>
        <c:tickLblPos val="none"/>
        <c:crossAx val="260448128"/>
        <c:crosses val="autoZero"/>
        <c:auto val="1"/>
        <c:lblOffset val="100"/>
        <c:baseTimeUnit val="years"/>
      </c:dateAx>
      <c:valAx>
        <c:axId val="26044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447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52.49</c:v>
                </c:pt>
                <c:pt idx="1">
                  <c:v>54.02</c:v>
                </c:pt>
                <c:pt idx="2">
                  <c:v>53.72</c:v>
                </c:pt>
                <c:pt idx="3">
                  <c:v>55.43</c:v>
                </c:pt>
                <c:pt idx="4">
                  <c:v>51.94</c:v>
                </c:pt>
              </c:numCache>
            </c:numRef>
          </c:val>
        </c:ser>
        <c:dLbls>
          <c:showLegendKey val="0"/>
          <c:showVal val="0"/>
          <c:showCatName val="0"/>
          <c:showSerName val="0"/>
          <c:showPercent val="0"/>
          <c:showBubbleSize val="0"/>
        </c:dLbls>
        <c:gapWidth val="150"/>
        <c:axId val="260981424"/>
        <c:axId val="260981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77.319999999999993</c:v>
                </c:pt>
                <c:pt idx="1">
                  <c:v>76.680000000000007</c:v>
                </c:pt>
                <c:pt idx="2">
                  <c:v>76.58</c:v>
                </c:pt>
                <c:pt idx="3">
                  <c:v>76.69</c:v>
                </c:pt>
                <c:pt idx="4">
                  <c:v>77.180000000000007</c:v>
                </c:pt>
              </c:numCache>
            </c:numRef>
          </c:val>
          <c:smooth val="0"/>
        </c:ser>
        <c:dLbls>
          <c:showLegendKey val="0"/>
          <c:showVal val="0"/>
          <c:showCatName val="0"/>
          <c:showSerName val="0"/>
          <c:showPercent val="0"/>
          <c:showBubbleSize val="0"/>
        </c:dLbls>
        <c:marker val="1"/>
        <c:smooth val="0"/>
        <c:axId val="260981424"/>
        <c:axId val="260981816"/>
      </c:lineChart>
      <c:dateAx>
        <c:axId val="260981424"/>
        <c:scaling>
          <c:orientation val="minMax"/>
        </c:scaling>
        <c:delete val="1"/>
        <c:axPos val="b"/>
        <c:numFmt formatCode="ge" sourceLinked="1"/>
        <c:majorTickMark val="none"/>
        <c:minorTickMark val="none"/>
        <c:tickLblPos val="none"/>
        <c:crossAx val="260981816"/>
        <c:crosses val="autoZero"/>
        <c:auto val="1"/>
        <c:lblOffset val="100"/>
        <c:baseTimeUnit val="years"/>
      </c:dateAx>
      <c:valAx>
        <c:axId val="260981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98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76.540000000000006</c:v>
                </c:pt>
                <c:pt idx="1">
                  <c:v>76.59</c:v>
                </c:pt>
                <c:pt idx="2">
                  <c:v>72.8</c:v>
                </c:pt>
                <c:pt idx="3">
                  <c:v>71.11</c:v>
                </c:pt>
                <c:pt idx="4">
                  <c:v>68.510000000000005</c:v>
                </c:pt>
              </c:numCache>
            </c:numRef>
          </c:val>
        </c:ser>
        <c:dLbls>
          <c:showLegendKey val="0"/>
          <c:showVal val="0"/>
          <c:showCatName val="0"/>
          <c:showSerName val="0"/>
          <c:showPercent val="0"/>
          <c:showBubbleSize val="0"/>
        </c:dLbls>
        <c:gapWidth val="150"/>
        <c:axId val="181150584"/>
        <c:axId val="260481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73.63</c:v>
                </c:pt>
                <c:pt idx="1">
                  <c:v>75.709999999999994</c:v>
                </c:pt>
                <c:pt idx="2">
                  <c:v>75.09</c:v>
                </c:pt>
                <c:pt idx="3">
                  <c:v>75.34</c:v>
                </c:pt>
                <c:pt idx="4">
                  <c:v>76.650000000000006</c:v>
                </c:pt>
              </c:numCache>
            </c:numRef>
          </c:val>
          <c:smooth val="0"/>
        </c:ser>
        <c:dLbls>
          <c:showLegendKey val="0"/>
          <c:showVal val="0"/>
          <c:showCatName val="0"/>
          <c:showSerName val="0"/>
          <c:showPercent val="0"/>
          <c:showBubbleSize val="0"/>
        </c:dLbls>
        <c:marker val="1"/>
        <c:smooth val="0"/>
        <c:axId val="181150584"/>
        <c:axId val="260481848"/>
      </c:lineChart>
      <c:dateAx>
        <c:axId val="181150584"/>
        <c:scaling>
          <c:orientation val="minMax"/>
        </c:scaling>
        <c:delete val="1"/>
        <c:axPos val="b"/>
        <c:numFmt formatCode="ge" sourceLinked="1"/>
        <c:majorTickMark val="none"/>
        <c:minorTickMark val="none"/>
        <c:tickLblPos val="none"/>
        <c:crossAx val="260481848"/>
        <c:crosses val="autoZero"/>
        <c:auto val="1"/>
        <c:lblOffset val="100"/>
        <c:baseTimeUnit val="years"/>
      </c:dateAx>
      <c:valAx>
        <c:axId val="260481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150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9853800"/>
        <c:axId val="260506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9853800"/>
        <c:axId val="260506264"/>
      </c:lineChart>
      <c:dateAx>
        <c:axId val="259853800"/>
        <c:scaling>
          <c:orientation val="minMax"/>
        </c:scaling>
        <c:delete val="1"/>
        <c:axPos val="b"/>
        <c:numFmt formatCode="ge" sourceLinked="1"/>
        <c:majorTickMark val="none"/>
        <c:minorTickMark val="none"/>
        <c:tickLblPos val="none"/>
        <c:crossAx val="260506264"/>
        <c:crosses val="autoZero"/>
        <c:auto val="1"/>
        <c:lblOffset val="100"/>
        <c:baseTimeUnit val="years"/>
      </c:dateAx>
      <c:valAx>
        <c:axId val="260506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853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9712576"/>
        <c:axId val="179712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9712576"/>
        <c:axId val="179712968"/>
      </c:lineChart>
      <c:dateAx>
        <c:axId val="179712576"/>
        <c:scaling>
          <c:orientation val="minMax"/>
        </c:scaling>
        <c:delete val="1"/>
        <c:axPos val="b"/>
        <c:numFmt formatCode="ge" sourceLinked="1"/>
        <c:majorTickMark val="none"/>
        <c:minorTickMark val="none"/>
        <c:tickLblPos val="none"/>
        <c:crossAx val="179712968"/>
        <c:crosses val="autoZero"/>
        <c:auto val="1"/>
        <c:lblOffset val="100"/>
        <c:baseTimeUnit val="years"/>
      </c:dateAx>
      <c:valAx>
        <c:axId val="179712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71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0604336"/>
        <c:axId val="260604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0604336"/>
        <c:axId val="260604728"/>
      </c:lineChart>
      <c:dateAx>
        <c:axId val="260604336"/>
        <c:scaling>
          <c:orientation val="minMax"/>
        </c:scaling>
        <c:delete val="1"/>
        <c:axPos val="b"/>
        <c:numFmt formatCode="ge" sourceLinked="1"/>
        <c:majorTickMark val="none"/>
        <c:minorTickMark val="none"/>
        <c:tickLblPos val="none"/>
        <c:crossAx val="260604728"/>
        <c:crosses val="autoZero"/>
        <c:auto val="1"/>
        <c:lblOffset val="100"/>
        <c:baseTimeUnit val="years"/>
      </c:dateAx>
      <c:valAx>
        <c:axId val="260604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60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9712184"/>
        <c:axId val="17971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9712184"/>
        <c:axId val="179711792"/>
      </c:lineChart>
      <c:dateAx>
        <c:axId val="179712184"/>
        <c:scaling>
          <c:orientation val="minMax"/>
        </c:scaling>
        <c:delete val="1"/>
        <c:axPos val="b"/>
        <c:numFmt formatCode="ge" sourceLinked="1"/>
        <c:majorTickMark val="none"/>
        <c:minorTickMark val="none"/>
        <c:tickLblPos val="none"/>
        <c:crossAx val="179711792"/>
        <c:crosses val="autoZero"/>
        <c:auto val="1"/>
        <c:lblOffset val="100"/>
        <c:baseTimeUnit val="years"/>
      </c:dateAx>
      <c:valAx>
        <c:axId val="17971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712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1379.18</c:v>
                </c:pt>
                <c:pt idx="1">
                  <c:v>1338.14</c:v>
                </c:pt>
                <c:pt idx="2">
                  <c:v>1307.51</c:v>
                </c:pt>
                <c:pt idx="3">
                  <c:v>1248.7</c:v>
                </c:pt>
                <c:pt idx="4">
                  <c:v>1221.94</c:v>
                </c:pt>
              </c:numCache>
            </c:numRef>
          </c:val>
        </c:ser>
        <c:dLbls>
          <c:showLegendKey val="0"/>
          <c:showVal val="0"/>
          <c:showCatName val="0"/>
          <c:showSerName val="0"/>
          <c:showPercent val="0"/>
          <c:showBubbleSize val="0"/>
        </c:dLbls>
        <c:gapWidth val="150"/>
        <c:axId val="260605904"/>
        <c:axId val="260606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1158.82</c:v>
                </c:pt>
                <c:pt idx="1">
                  <c:v>1167.7</c:v>
                </c:pt>
                <c:pt idx="2">
                  <c:v>1228.58</c:v>
                </c:pt>
                <c:pt idx="3">
                  <c:v>1280.18</c:v>
                </c:pt>
                <c:pt idx="4">
                  <c:v>1346.23</c:v>
                </c:pt>
              </c:numCache>
            </c:numRef>
          </c:val>
          <c:smooth val="0"/>
        </c:ser>
        <c:dLbls>
          <c:showLegendKey val="0"/>
          <c:showVal val="0"/>
          <c:showCatName val="0"/>
          <c:showSerName val="0"/>
          <c:showPercent val="0"/>
          <c:showBubbleSize val="0"/>
        </c:dLbls>
        <c:marker val="1"/>
        <c:smooth val="0"/>
        <c:axId val="260605904"/>
        <c:axId val="260606296"/>
      </c:lineChart>
      <c:dateAx>
        <c:axId val="260605904"/>
        <c:scaling>
          <c:orientation val="minMax"/>
        </c:scaling>
        <c:delete val="1"/>
        <c:axPos val="b"/>
        <c:numFmt formatCode="ge" sourceLinked="1"/>
        <c:majorTickMark val="none"/>
        <c:minorTickMark val="none"/>
        <c:tickLblPos val="none"/>
        <c:crossAx val="260606296"/>
        <c:crosses val="autoZero"/>
        <c:auto val="1"/>
        <c:lblOffset val="100"/>
        <c:baseTimeUnit val="years"/>
      </c:dateAx>
      <c:valAx>
        <c:axId val="260606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60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65.37</c:v>
                </c:pt>
                <c:pt idx="1">
                  <c:v>66.069999999999993</c:v>
                </c:pt>
                <c:pt idx="2">
                  <c:v>63.05</c:v>
                </c:pt>
                <c:pt idx="3">
                  <c:v>62.1</c:v>
                </c:pt>
                <c:pt idx="4">
                  <c:v>60.36</c:v>
                </c:pt>
              </c:numCache>
            </c:numRef>
          </c:val>
        </c:ser>
        <c:dLbls>
          <c:showLegendKey val="0"/>
          <c:showVal val="0"/>
          <c:showCatName val="0"/>
          <c:showSerName val="0"/>
          <c:showPercent val="0"/>
          <c:showBubbleSize val="0"/>
        </c:dLbls>
        <c:gapWidth val="150"/>
        <c:axId val="260444600"/>
        <c:axId val="26044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55.6</c:v>
                </c:pt>
                <c:pt idx="1">
                  <c:v>54.43</c:v>
                </c:pt>
                <c:pt idx="2">
                  <c:v>53.81</c:v>
                </c:pt>
                <c:pt idx="3">
                  <c:v>53.62</c:v>
                </c:pt>
                <c:pt idx="4">
                  <c:v>53.41</c:v>
                </c:pt>
              </c:numCache>
            </c:numRef>
          </c:val>
          <c:smooth val="0"/>
        </c:ser>
        <c:dLbls>
          <c:showLegendKey val="0"/>
          <c:showVal val="0"/>
          <c:showCatName val="0"/>
          <c:showSerName val="0"/>
          <c:showPercent val="0"/>
          <c:showBubbleSize val="0"/>
        </c:dLbls>
        <c:marker val="1"/>
        <c:smooth val="0"/>
        <c:axId val="260444600"/>
        <c:axId val="260444992"/>
      </c:lineChart>
      <c:dateAx>
        <c:axId val="260444600"/>
        <c:scaling>
          <c:orientation val="minMax"/>
        </c:scaling>
        <c:delete val="1"/>
        <c:axPos val="b"/>
        <c:numFmt formatCode="ge" sourceLinked="1"/>
        <c:majorTickMark val="none"/>
        <c:minorTickMark val="none"/>
        <c:tickLblPos val="none"/>
        <c:crossAx val="260444992"/>
        <c:crosses val="autoZero"/>
        <c:auto val="1"/>
        <c:lblOffset val="100"/>
        <c:baseTimeUnit val="years"/>
      </c:dateAx>
      <c:valAx>
        <c:axId val="26044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444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253.91</c:v>
                </c:pt>
                <c:pt idx="1">
                  <c:v>251.52</c:v>
                </c:pt>
                <c:pt idx="2">
                  <c:v>268.61</c:v>
                </c:pt>
                <c:pt idx="3">
                  <c:v>277.48</c:v>
                </c:pt>
                <c:pt idx="4">
                  <c:v>281.63</c:v>
                </c:pt>
              </c:numCache>
            </c:numRef>
          </c:val>
        </c:ser>
        <c:dLbls>
          <c:showLegendKey val="0"/>
          <c:showVal val="0"/>
          <c:showCatName val="0"/>
          <c:showSerName val="0"/>
          <c:showPercent val="0"/>
          <c:showBubbleSize val="0"/>
        </c:dLbls>
        <c:gapWidth val="150"/>
        <c:axId val="260446168"/>
        <c:axId val="26044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275.86</c:v>
                </c:pt>
                <c:pt idx="1">
                  <c:v>279.8</c:v>
                </c:pt>
                <c:pt idx="2">
                  <c:v>284.64999999999998</c:v>
                </c:pt>
                <c:pt idx="3">
                  <c:v>287.7</c:v>
                </c:pt>
                <c:pt idx="4">
                  <c:v>277.39999999999998</c:v>
                </c:pt>
              </c:numCache>
            </c:numRef>
          </c:val>
          <c:smooth val="0"/>
        </c:ser>
        <c:dLbls>
          <c:showLegendKey val="0"/>
          <c:showVal val="0"/>
          <c:showCatName val="0"/>
          <c:showSerName val="0"/>
          <c:showPercent val="0"/>
          <c:showBubbleSize val="0"/>
        </c:dLbls>
        <c:marker val="1"/>
        <c:smooth val="0"/>
        <c:axId val="260446168"/>
        <c:axId val="260446560"/>
      </c:lineChart>
      <c:dateAx>
        <c:axId val="260446168"/>
        <c:scaling>
          <c:orientation val="minMax"/>
        </c:scaling>
        <c:delete val="1"/>
        <c:axPos val="b"/>
        <c:numFmt formatCode="ge" sourceLinked="1"/>
        <c:majorTickMark val="none"/>
        <c:minorTickMark val="none"/>
        <c:tickLblPos val="none"/>
        <c:crossAx val="260446560"/>
        <c:crosses val="autoZero"/>
        <c:auto val="1"/>
        <c:lblOffset val="100"/>
        <c:baseTimeUnit val="years"/>
      </c:dateAx>
      <c:valAx>
        <c:axId val="26044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446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6" sqref="B6:AG6"/>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栃木県　鹿沼市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D2</v>
      </c>
      <c r="X8" s="73"/>
      <c r="Y8" s="73"/>
      <c r="Z8" s="73"/>
      <c r="AA8" s="73"/>
      <c r="AB8" s="73"/>
      <c r="AC8" s="73"/>
      <c r="AD8" s="84" t="s">
        <v>120</v>
      </c>
      <c r="AE8" s="84"/>
      <c r="AF8" s="84"/>
      <c r="AG8" s="84"/>
      <c r="AH8" s="84"/>
      <c r="AI8" s="84"/>
      <c r="AJ8" s="84"/>
      <c r="AK8" s="2"/>
      <c r="AL8" s="67">
        <f>データ!$R$6</f>
        <v>99356</v>
      </c>
      <c r="AM8" s="67"/>
      <c r="AN8" s="67"/>
      <c r="AO8" s="67"/>
      <c r="AP8" s="67"/>
      <c r="AQ8" s="67"/>
      <c r="AR8" s="67"/>
      <c r="AS8" s="67"/>
      <c r="AT8" s="66">
        <f>データ!$S$6</f>
        <v>490.64</v>
      </c>
      <c r="AU8" s="66"/>
      <c r="AV8" s="66"/>
      <c r="AW8" s="66"/>
      <c r="AX8" s="66"/>
      <c r="AY8" s="66"/>
      <c r="AZ8" s="66"/>
      <c r="BA8" s="66"/>
      <c r="BB8" s="66">
        <f>データ!$T$6</f>
        <v>202.5</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8.82</v>
      </c>
      <c r="Q10" s="66"/>
      <c r="R10" s="66"/>
      <c r="S10" s="66"/>
      <c r="T10" s="66"/>
      <c r="U10" s="66"/>
      <c r="V10" s="66"/>
      <c r="W10" s="67">
        <f>データ!$Q$6</f>
        <v>2765</v>
      </c>
      <c r="X10" s="67"/>
      <c r="Y10" s="67"/>
      <c r="Z10" s="67"/>
      <c r="AA10" s="67"/>
      <c r="AB10" s="67"/>
      <c r="AC10" s="67"/>
      <c r="AD10" s="2"/>
      <c r="AE10" s="2"/>
      <c r="AF10" s="2"/>
      <c r="AG10" s="2"/>
      <c r="AH10" s="2"/>
      <c r="AI10" s="2"/>
      <c r="AJ10" s="2"/>
      <c r="AK10" s="2"/>
      <c r="AL10" s="67">
        <f>データ!$U$6</f>
        <v>8737</v>
      </c>
      <c r="AM10" s="67"/>
      <c r="AN10" s="67"/>
      <c r="AO10" s="67"/>
      <c r="AP10" s="67"/>
      <c r="AQ10" s="67"/>
      <c r="AR10" s="67"/>
      <c r="AS10" s="67"/>
      <c r="AT10" s="66">
        <f>データ!$V$6</f>
        <v>26.23</v>
      </c>
      <c r="AU10" s="66"/>
      <c r="AV10" s="66"/>
      <c r="AW10" s="66"/>
      <c r="AX10" s="66"/>
      <c r="AY10" s="66"/>
      <c r="AZ10" s="66"/>
      <c r="BA10" s="66"/>
      <c r="BB10" s="66">
        <f>データ!$W$6</f>
        <v>333.09</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121</v>
      </c>
      <c r="BM16" s="50"/>
      <c r="BN16" s="50"/>
      <c r="BO16" s="50"/>
      <c r="BP16" s="50"/>
      <c r="BQ16" s="50"/>
      <c r="BR16" s="50"/>
      <c r="BS16" s="50"/>
      <c r="BT16" s="50"/>
      <c r="BU16" s="50"/>
      <c r="BV16" s="50"/>
      <c r="BW16" s="50"/>
      <c r="BX16" s="50"/>
      <c r="BY16" s="50"/>
      <c r="BZ16" s="5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122</v>
      </c>
      <c r="BM47" s="50"/>
      <c r="BN47" s="50"/>
      <c r="BO47" s="50"/>
      <c r="BP47" s="50"/>
      <c r="BQ47" s="50"/>
      <c r="BR47" s="50"/>
      <c r="BS47" s="50"/>
      <c r="BT47" s="50"/>
      <c r="BU47" s="50"/>
      <c r="BV47" s="50"/>
      <c r="BW47" s="50"/>
      <c r="BX47" s="50"/>
      <c r="BY47" s="50"/>
      <c r="BZ47" s="5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123</v>
      </c>
      <c r="BM66" s="50"/>
      <c r="BN66" s="50"/>
      <c r="BO66" s="50"/>
      <c r="BP66" s="50"/>
      <c r="BQ66" s="50"/>
      <c r="BR66" s="50"/>
      <c r="BS66" s="50"/>
      <c r="BT66" s="50"/>
      <c r="BU66" s="50"/>
      <c r="BV66" s="50"/>
      <c r="BW66" s="50"/>
      <c r="BX66" s="50"/>
      <c r="BY66" s="50"/>
      <c r="BZ66" s="5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57</v>
      </c>
      <c r="B3" s="30" t="s">
        <v>58</v>
      </c>
      <c r="C3" s="30" t="s">
        <v>59</v>
      </c>
      <c r="D3" s="30" t="s">
        <v>60</v>
      </c>
      <c r="E3" s="30" t="s">
        <v>61</v>
      </c>
      <c r="F3" s="30" t="s">
        <v>62</v>
      </c>
      <c r="G3" s="30" t="s">
        <v>63</v>
      </c>
      <c r="H3" s="77" t="s">
        <v>64</v>
      </c>
      <c r="I3" s="78"/>
      <c r="J3" s="78"/>
      <c r="K3" s="78"/>
      <c r="L3" s="78"/>
      <c r="M3" s="78"/>
      <c r="N3" s="78"/>
      <c r="O3" s="78"/>
      <c r="P3" s="78"/>
      <c r="Q3" s="78"/>
      <c r="R3" s="78"/>
      <c r="S3" s="78"/>
      <c r="T3" s="78"/>
      <c r="U3" s="78"/>
      <c r="V3" s="78"/>
      <c r="W3" s="79"/>
      <c r="X3" s="83" t="s">
        <v>65</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66</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67</v>
      </c>
      <c r="B4" s="31"/>
      <c r="C4" s="31"/>
      <c r="D4" s="31"/>
      <c r="E4" s="31"/>
      <c r="F4" s="31"/>
      <c r="G4" s="31"/>
      <c r="H4" s="80"/>
      <c r="I4" s="81"/>
      <c r="J4" s="81"/>
      <c r="K4" s="81"/>
      <c r="L4" s="81"/>
      <c r="M4" s="81"/>
      <c r="N4" s="81"/>
      <c r="O4" s="81"/>
      <c r="P4" s="81"/>
      <c r="Q4" s="81"/>
      <c r="R4" s="81"/>
      <c r="S4" s="81"/>
      <c r="T4" s="81"/>
      <c r="U4" s="81"/>
      <c r="V4" s="81"/>
      <c r="W4" s="82"/>
      <c r="X4" s="76" t="s">
        <v>68</v>
      </c>
      <c r="Y4" s="76"/>
      <c r="Z4" s="76"/>
      <c r="AA4" s="76"/>
      <c r="AB4" s="76"/>
      <c r="AC4" s="76"/>
      <c r="AD4" s="76"/>
      <c r="AE4" s="76"/>
      <c r="AF4" s="76"/>
      <c r="AG4" s="76"/>
      <c r="AH4" s="76"/>
      <c r="AI4" s="76" t="s">
        <v>69</v>
      </c>
      <c r="AJ4" s="76"/>
      <c r="AK4" s="76"/>
      <c r="AL4" s="76"/>
      <c r="AM4" s="76"/>
      <c r="AN4" s="76"/>
      <c r="AO4" s="76"/>
      <c r="AP4" s="76"/>
      <c r="AQ4" s="76"/>
      <c r="AR4" s="76"/>
      <c r="AS4" s="76"/>
      <c r="AT4" s="76" t="s">
        <v>70</v>
      </c>
      <c r="AU4" s="76"/>
      <c r="AV4" s="76"/>
      <c r="AW4" s="76"/>
      <c r="AX4" s="76"/>
      <c r="AY4" s="76"/>
      <c r="AZ4" s="76"/>
      <c r="BA4" s="76"/>
      <c r="BB4" s="76"/>
      <c r="BC4" s="76"/>
      <c r="BD4" s="76"/>
      <c r="BE4" s="76" t="s">
        <v>71</v>
      </c>
      <c r="BF4" s="76"/>
      <c r="BG4" s="76"/>
      <c r="BH4" s="76"/>
      <c r="BI4" s="76"/>
      <c r="BJ4" s="76"/>
      <c r="BK4" s="76"/>
      <c r="BL4" s="76"/>
      <c r="BM4" s="76"/>
      <c r="BN4" s="76"/>
      <c r="BO4" s="76"/>
      <c r="BP4" s="76" t="s">
        <v>72</v>
      </c>
      <c r="BQ4" s="76"/>
      <c r="BR4" s="76"/>
      <c r="BS4" s="76"/>
      <c r="BT4" s="76"/>
      <c r="BU4" s="76"/>
      <c r="BV4" s="76"/>
      <c r="BW4" s="76"/>
      <c r="BX4" s="76"/>
      <c r="BY4" s="76"/>
      <c r="BZ4" s="76"/>
      <c r="CA4" s="76" t="s">
        <v>73</v>
      </c>
      <c r="CB4" s="76"/>
      <c r="CC4" s="76"/>
      <c r="CD4" s="76"/>
      <c r="CE4" s="76"/>
      <c r="CF4" s="76"/>
      <c r="CG4" s="76"/>
      <c r="CH4" s="76"/>
      <c r="CI4" s="76"/>
      <c r="CJ4" s="76"/>
      <c r="CK4" s="76"/>
      <c r="CL4" s="76" t="s">
        <v>74</v>
      </c>
      <c r="CM4" s="76"/>
      <c r="CN4" s="76"/>
      <c r="CO4" s="76"/>
      <c r="CP4" s="76"/>
      <c r="CQ4" s="76"/>
      <c r="CR4" s="76"/>
      <c r="CS4" s="76"/>
      <c r="CT4" s="76"/>
      <c r="CU4" s="76"/>
      <c r="CV4" s="76"/>
      <c r="CW4" s="76" t="s">
        <v>75</v>
      </c>
      <c r="CX4" s="76"/>
      <c r="CY4" s="76"/>
      <c r="CZ4" s="76"/>
      <c r="DA4" s="76"/>
      <c r="DB4" s="76"/>
      <c r="DC4" s="76"/>
      <c r="DD4" s="76"/>
      <c r="DE4" s="76"/>
      <c r="DF4" s="76"/>
      <c r="DG4" s="76"/>
      <c r="DH4" s="76" t="s">
        <v>76</v>
      </c>
      <c r="DI4" s="76"/>
      <c r="DJ4" s="76"/>
      <c r="DK4" s="76"/>
      <c r="DL4" s="76"/>
      <c r="DM4" s="76"/>
      <c r="DN4" s="76"/>
      <c r="DO4" s="76"/>
      <c r="DP4" s="76"/>
      <c r="DQ4" s="76"/>
      <c r="DR4" s="76"/>
      <c r="DS4" s="76" t="s">
        <v>77</v>
      </c>
      <c r="DT4" s="76"/>
      <c r="DU4" s="76"/>
      <c r="DV4" s="76"/>
      <c r="DW4" s="76"/>
      <c r="DX4" s="76"/>
      <c r="DY4" s="76"/>
      <c r="DZ4" s="76"/>
      <c r="EA4" s="76"/>
      <c r="EB4" s="76"/>
      <c r="EC4" s="76"/>
      <c r="ED4" s="76" t="s">
        <v>78</v>
      </c>
      <c r="EE4" s="76"/>
      <c r="EF4" s="76"/>
      <c r="EG4" s="76"/>
      <c r="EH4" s="76"/>
      <c r="EI4" s="76"/>
      <c r="EJ4" s="76"/>
      <c r="EK4" s="76"/>
      <c r="EL4" s="76"/>
      <c r="EM4" s="76"/>
      <c r="EN4" s="76"/>
    </row>
    <row r="5" spans="1:144" x14ac:dyDescent="0.15">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x14ac:dyDescent="0.15">
      <c r="A6" s="29" t="s">
        <v>107</v>
      </c>
      <c r="B6" s="34">
        <f>B7</f>
        <v>2016</v>
      </c>
      <c r="C6" s="34">
        <f t="shared" ref="C6:W6" si="3">C7</f>
        <v>92053</v>
      </c>
      <c r="D6" s="34">
        <f t="shared" si="3"/>
        <v>47</v>
      </c>
      <c r="E6" s="34">
        <f t="shared" si="3"/>
        <v>1</v>
      </c>
      <c r="F6" s="34">
        <f t="shared" si="3"/>
        <v>0</v>
      </c>
      <c r="G6" s="34">
        <f t="shared" si="3"/>
        <v>0</v>
      </c>
      <c r="H6" s="34" t="str">
        <f t="shared" si="3"/>
        <v>栃木県　鹿沼市</v>
      </c>
      <c r="I6" s="34" t="str">
        <f t="shared" si="3"/>
        <v>法非適用</v>
      </c>
      <c r="J6" s="34" t="str">
        <f t="shared" si="3"/>
        <v>水道事業</v>
      </c>
      <c r="K6" s="34" t="str">
        <f t="shared" si="3"/>
        <v>簡易水道事業</v>
      </c>
      <c r="L6" s="34" t="str">
        <f t="shared" si="3"/>
        <v>D2</v>
      </c>
      <c r="M6" s="34">
        <f t="shared" si="3"/>
        <v>0</v>
      </c>
      <c r="N6" s="35" t="str">
        <f t="shared" si="3"/>
        <v>-</v>
      </c>
      <c r="O6" s="35" t="str">
        <f t="shared" si="3"/>
        <v>該当数値なし</v>
      </c>
      <c r="P6" s="35">
        <f t="shared" si="3"/>
        <v>8.82</v>
      </c>
      <c r="Q6" s="35">
        <f t="shared" si="3"/>
        <v>2765</v>
      </c>
      <c r="R6" s="35">
        <f t="shared" si="3"/>
        <v>99356</v>
      </c>
      <c r="S6" s="35">
        <f t="shared" si="3"/>
        <v>490.64</v>
      </c>
      <c r="T6" s="35">
        <f t="shared" si="3"/>
        <v>202.5</v>
      </c>
      <c r="U6" s="35">
        <f t="shared" si="3"/>
        <v>8737</v>
      </c>
      <c r="V6" s="35">
        <f t="shared" si="3"/>
        <v>26.23</v>
      </c>
      <c r="W6" s="35">
        <f t="shared" si="3"/>
        <v>333.09</v>
      </c>
      <c r="X6" s="36">
        <f>IF(X7="",NA(),X7)</f>
        <v>76.540000000000006</v>
      </c>
      <c r="Y6" s="36">
        <f t="shared" ref="Y6:AG6" si="4">IF(Y7="",NA(),Y7)</f>
        <v>76.59</v>
      </c>
      <c r="Z6" s="36">
        <f t="shared" si="4"/>
        <v>72.8</v>
      </c>
      <c r="AA6" s="36">
        <f t="shared" si="4"/>
        <v>71.11</v>
      </c>
      <c r="AB6" s="36">
        <f t="shared" si="4"/>
        <v>68.510000000000005</v>
      </c>
      <c r="AC6" s="36">
        <f t="shared" si="4"/>
        <v>73.63</v>
      </c>
      <c r="AD6" s="36">
        <f t="shared" si="4"/>
        <v>75.709999999999994</v>
      </c>
      <c r="AE6" s="36">
        <f t="shared" si="4"/>
        <v>75.09</v>
      </c>
      <c r="AF6" s="36">
        <f t="shared" si="4"/>
        <v>75.34</v>
      </c>
      <c r="AG6" s="36">
        <f t="shared" si="4"/>
        <v>76.650000000000006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1379.18</v>
      </c>
      <c r="BF6" s="36">
        <f t="shared" ref="BF6:BN6" si="7">IF(BF7="",NA(),BF7)</f>
        <v>1338.14</v>
      </c>
      <c r="BG6" s="36">
        <f t="shared" si="7"/>
        <v>1307.51</v>
      </c>
      <c r="BH6" s="36">
        <f t="shared" si="7"/>
        <v>1248.7</v>
      </c>
      <c r="BI6" s="36">
        <f t="shared" si="7"/>
        <v>1221.94</v>
      </c>
      <c r="BJ6" s="36">
        <f t="shared" si="7"/>
        <v>1158.82</v>
      </c>
      <c r="BK6" s="36">
        <f t="shared" si="7"/>
        <v>1167.7</v>
      </c>
      <c r="BL6" s="36">
        <f t="shared" si="7"/>
        <v>1228.58</v>
      </c>
      <c r="BM6" s="36">
        <f t="shared" si="7"/>
        <v>1280.18</v>
      </c>
      <c r="BN6" s="36">
        <f t="shared" si="7"/>
        <v>1346.23</v>
      </c>
      <c r="BO6" s="35" t="str">
        <f>IF(BO7="","",IF(BO7="-","【-】","【"&amp;SUBSTITUTE(TEXT(BO7,"#,##0.00"),"-","△")&amp;"】"))</f>
        <v>【1,280.76】</v>
      </c>
      <c r="BP6" s="36">
        <f>IF(BP7="",NA(),BP7)</f>
        <v>65.37</v>
      </c>
      <c r="BQ6" s="36">
        <f t="shared" ref="BQ6:BY6" si="8">IF(BQ7="",NA(),BQ7)</f>
        <v>66.069999999999993</v>
      </c>
      <c r="BR6" s="36">
        <f t="shared" si="8"/>
        <v>63.05</v>
      </c>
      <c r="BS6" s="36">
        <f t="shared" si="8"/>
        <v>62.1</v>
      </c>
      <c r="BT6" s="36">
        <f t="shared" si="8"/>
        <v>60.36</v>
      </c>
      <c r="BU6" s="36">
        <f t="shared" si="8"/>
        <v>55.6</v>
      </c>
      <c r="BV6" s="36">
        <f t="shared" si="8"/>
        <v>54.43</v>
      </c>
      <c r="BW6" s="36">
        <f t="shared" si="8"/>
        <v>53.81</v>
      </c>
      <c r="BX6" s="36">
        <f t="shared" si="8"/>
        <v>53.62</v>
      </c>
      <c r="BY6" s="36">
        <f t="shared" si="8"/>
        <v>53.41</v>
      </c>
      <c r="BZ6" s="35" t="str">
        <f>IF(BZ7="","",IF(BZ7="-","【-】","【"&amp;SUBSTITUTE(TEXT(BZ7,"#,##0.00"),"-","△")&amp;"】"))</f>
        <v>【53.06】</v>
      </c>
      <c r="CA6" s="36">
        <f>IF(CA7="",NA(),CA7)</f>
        <v>253.91</v>
      </c>
      <c r="CB6" s="36">
        <f t="shared" ref="CB6:CJ6" si="9">IF(CB7="",NA(),CB7)</f>
        <v>251.52</v>
      </c>
      <c r="CC6" s="36">
        <f t="shared" si="9"/>
        <v>268.61</v>
      </c>
      <c r="CD6" s="36">
        <f t="shared" si="9"/>
        <v>277.48</v>
      </c>
      <c r="CE6" s="36">
        <f t="shared" si="9"/>
        <v>281.63</v>
      </c>
      <c r="CF6" s="36">
        <f t="shared" si="9"/>
        <v>275.86</v>
      </c>
      <c r="CG6" s="36">
        <f t="shared" si="9"/>
        <v>279.8</v>
      </c>
      <c r="CH6" s="36">
        <f t="shared" si="9"/>
        <v>284.64999999999998</v>
      </c>
      <c r="CI6" s="36">
        <f t="shared" si="9"/>
        <v>287.7</v>
      </c>
      <c r="CJ6" s="36">
        <f t="shared" si="9"/>
        <v>277.39999999999998</v>
      </c>
      <c r="CK6" s="35" t="str">
        <f>IF(CK7="","",IF(CK7="-","【-】","【"&amp;SUBSTITUTE(TEXT(CK7,"#,##0.00"),"-","△")&amp;"】"))</f>
        <v>【314.83】</v>
      </c>
      <c r="CL6" s="36">
        <f>IF(CL7="",NA(),CL7)</f>
        <v>69.760000000000005</v>
      </c>
      <c r="CM6" s="36">
        <f t="shared" ref="CM6:CU6" si="10">IF(CM7="",NA(),CM7)</f>
        <v>68.19</v>
      </c>
      <c r="CN6" s="36">
        <f t="shared" si="10"/>
        <v>67.099999999999994</v>
      </c>
      <c r="CO6" s="36">
        <f t="shared" si="10"/>
        <v>64.489999999999995</v>
      </c>
      <c r="CP6" s="36">
        <f t="shared" si="10"/>
        <v>68.77</v>
      </c>
      <c r="CQ6" s="36">
        <f t="shared" si="10"/>
        <v>60.66</v>
      </c>
      <c r="CR6" s="36">
        <f t="shared" si="10"/>
        <v>60.17</v>
      </c>
      <c r="CS6" s="36">
        <f t="shared" si="10"/>
        <v>58.96</v>
      </c>
      <c r="CT6" s="36">
        <f t="shared" si="10"/>
        <v>58.1</v>
      </c>
      <c r="CU6" s="36">
        <f t="shared" si="10"/>
        <v>56.19</v>
      </c>
      <c r="CV6" s="35" t="str">
        <f>IF(CV7="","",IF(CV7="-","【-】","【"&amp;SUBSTITUTE(TEXT(CV7,"#,##0.00"),"-","△")&amp;"】"))</f>
        <v>【56.28】</v>
      </c>
      <c r="CW6" s="36">
        <f>IF(CW7="",NA(),CW7)</f>
        <v>52.49</v>
      </c>
      <c r="CX6" s="36">
        <f t="shared" ref="CX6:DF6" si="11">IF(CX7="",NA(),CX7)</f>
        <v>54.02</v>
      </c>
      <c r="CY6" s="36">
        <f t="shared" si="11"/>
        <v>53.72</v>
      </c>
      <c r="CZ6" s="36">
        <f t="shared" si="11"/>
        <v>55.43</v>
      </c>
      <c r="DA6" s="36">
        <f t="shared" si="11"/>
        <v>51.94</v>
      </c>
      <c r="DB6" s="36">
        <f t="shared" si="11"/>
        <v>77.319999999999993</v>
      </c>
      <c r="DC6" s="36">
        <f t="shared" si="11"/>
        <v>76.680000000000007</v>
      </c>
      <c r="DD6" s="36">
        <f t="shared" si="11"/>
        <v>76.58</v>
      </c>
      <c r="DE6" s="36">
        <f t="shared" si="11"/>
        <v>76.69</v>
      </c>
      <c r="DF6" s="36">
        <f t="shared" si="11"/>
        <v>77.180000000000007</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0.54</v>
      </c>
      <c r="EE6" s="36">
        <f t="shared" ref="EE6:EM6" si="14">IF(EE7="",NA(),EE7)</f>
        <v>1.1200000000000001</v>
      </c>
      <c r="EF6" s="36">
        <f t="shared" si="14"/>
        <v>0.86</v>
      </c>
      <c r="EG6" s="36">
        <f t="shared" si="14"/>
        <v>0.37</v>
      </c>
      <c r="EH6" s="36">
        <f t="shared" si="14"/>
        <v>0.33</v>
      </c>
      <c r="EI6" s="36">
        <f t="shared" si="14"/>
        <v>0.69</v>
      </c>
      <c r="EJ6" s="36">
        <f t="shared" si="14"/>
        <v>0.89</v>
      </c>
      <c r="EK6" s="36">
        <f t="shared" si="14"/>
        <v>0.98</v>
      </c>
      <c r="EL6" s="36">
        <f t="shared" si="14"/>
        <v>0.76</v>
      </c>
      <c r="EM6" s="36">
        <f t="shared" si="14"/>
        <v>0.8</v>
      </c>
      <c r="EN6" s="35" t="str">
        <f>IF(EN7="","",IF(EN7="-","【-】","【"&amp;SUBSTITUTE(TEXT(EN7,"#,##0.00"),"-","△")&amp;"】"))</f>
        <v>【0.59】</v>
      </c>
    </row>
    <row r="7" spans="1:144" s="37" customFormat="1" x14ac:dyDescent="0.15">
      <c r="A7" s="29"/>
      <c r="B7" s="38">
        <v>2016</v>
      </c>
      <c r="C7" s="38">
        <v>92053</v>
      </c>
      <c r="D7" s="38">
        <v>47</v>
      </c>
      <c r="E7" s="38">
        <v>1</v>
      </c>
      <c r="F7" s="38">
        <v>0</v>
      </c>
      <c r="G7" s="38">
        <v>0</v>
      </c>
      <c r="H7" s="38" t="s">
        <v>108</v>
      </c>
      <c r="I7" s="38" t="s">
        <v>109</v>
      </c>
      <c r="J7" s="38" t="s">
        <v>110</v>
      </c>
      <c r="K7" s="38" t="s">
        <v>111</v>
      </c>
      <c r="L7" s="38" t="s">
        <v>112</v>
      </c>
      <c r="M7" s="38"/>
      <c r="N7" s="39" t="s">
        <v>113</v>
      </c>
      <c r="O7" s="39" t="s">
        <v>114</v>
      </c>
      <c r="P7" s="39">
        <v>8.82</v>
      </c>
      <c r="Q7" s="39">
        <v>2765</v>
      </c>
      <c r="R7" s="39">
        <v>99356</v>
      </c>
      <c r="S7" s="39">
        <v>490.64</v>
      </c>
      <c r="T7" s="39">
        <v>202.5</v>
      </c>
      <c r="U7" s="39">
        <v>8737</v>
      </c>
      <c r="V7" s="39">
        <v>26.23</v>
      </c>
      <c r="W7" s="39">
        <v>333.09</v>
      </c>
      <c r="X7" s="39">
        <v>76.540000000000006</v>
      </c>
      <c r="Y7" s="39">
        <v>76.59</v>
      </c>
      <c r="Z7" s="39">
        <v>72.8</v>
      </c>
      <c r="AA7" s="39">
        <v>71.11</v>
      </c>
      <c r="AB7" s="39">
        <v>68.510000000000005</v>
      </c>
      <c r="AC7" s="39">
        <v>73.63</v>
      </c>
      <c r="AD7" s="39">
        <v>75.709999999999994</v>
      </c>
      <c r="AE7" s="39">
        <v>75.09</v>
      </c>
      <c r="AF7" s="39">
        <v>75.34</v>
      </c>
      <c r="AG7" s="39">
        <v>76.650000000000006</v>
      </c>
      <c r="AH7" s="39">
        <v>76.78</v>
      </c>
      <c r="AI7" s="39"/>
      <c r="AJ7" s="39"/>
      <c r="AK7" s="39"/>
      <c r="AL7" s="39"/>
      <c r="AM7" s="39"/>
      <c r="AN7" s="39"/>
      <c r="AO7" s="39"/>
      <c r="AP7" s="39"/>
      <c r="AQ7" s="39"/>
      <c r="AR7" s="39"/>
      <c r="AS7" s="39"/>
      <c r="AT7" s="39"/>
      <c r="AU7" s="39"/>
      <c r="AV7" s="39"/>
      <c r="AW7" s="39"/>
      <c r="AX7" s="39"/>
      <c r="AY7" s="39"/>
      <c r="AZ7" s="39"/>
      <c r="BA7" s="39"/>
      <c r="BB7" s="39"/>
      <c r="BC7" s="39"/>
      <c r="BD7" s="39"/>
      <c r="BE7" s="39">
        <v>1379.18</v>
      </c>
      <c r="BF7" s="39">
        <v>1338.14</v>
      </c>
      <c r="BG7" s="39">
        <v>1307.51</v>
      </c>
      <c r="BH7" s="39">
        <v>1248.7</v>
      </c>
      <c r="BI7" s="39">
        <v>1221.94</v>
      </c>
      <c r="BJ7" s="39">
        <v>1158.82</v>
      </c>
      <c r="BK7" s="39">
        <v>1167.7</v>
      </c>
      <c r="BL7" s="39">
        <v>1228.58</v>
      </c>
      <c r="BM7" s="39">
        <v>1280.18</v>
      </c>
      <c r="BN7" s="39">
        <v>1346.23</v>
      </c>
      <c r="BO7" s="39">
        <v>1280.76</v>
      </c>
      <c r="BP7" s="39">
        <v>65.37</v>
      </c>
      <c r="BQ7" s="39">
        <v>66.069999999999993</v>
      </c>
      <c r="BR7" s="39">
        <v>63.05</v>
      </c>
      <c r="BS7" s="39">
        <v>62.1</v>
      </c>
      <c r="BT7" s="39">
        <v>60.36</v>
      </c>
      <c r="BU7" s="39">
        <v>55.6</v>
      </c>
      <c r="BV7" s="39">
        <v>54.43</v>
      </c>
      <c r="BW7" s="39">
        <v>53.81</v>
      </c>
      <c r="BX7" s="39">
        <v>53.62</v>
      </c>
      <c r="BY7" s="39">
        <v>53.41</v>
      </c>
      <c r="BZ7" s="39">
        <v>53.06</v>
      </c>
      <c r="CA7" s="39">
        <v>253.91</v>
      </c>
      <c r="CB7" s="39">
        <v>251.52</v>
      </c>
      <c r="CC7" s="39">
        <v>268.61</v>
      </c>
      <c r="CD7" s="39">
        <v>277.48</v>
      </c>
      <c r="CE7" s="39">
        <v>281.63</v>
      </c>
      <c r="CF7" s="39">
        <v>275.86</v>
      </c>
      <c r="CG7" s="39">
        <v>279.8</v>
      </c>
      <c r="CH7" s="39">
        <v>284.64999999999998</v>
      </c>
      <c r="CI7" s="39">
        <v>287.7</v>
      </c>
      <c r="CJ7" s="39">
        <v>277.39999999999998</v>
      </c>
      <c r="CK7" s="39">
        <v>314.83</v>
      </c>
      <c r="CL7" s="39">
        <v>69.760000000000005</v>
      </c>
      <c r="CM7" s="39">
        <v>68.19</v>
      </c>
      <c r="CN7" s="39">
        <v>67.099999999999994</v>
      </c>
      <c r="CO7" s="39">
        <v>64.489999999999995</v>
      </c>
      <c r="CP7" s="39">
        <v>68.77</v>
      </c>
      <c r="CQ7" s="39">
        <v>60.66</v>
      </c>
      <c r="CR7" s="39">
        <v>60.17</v>
      </c>
      <c r="CS7" s="39">
        <v>58.96</v>
      </c>
      <c r="CT7" s="39">
        <v>58.1</v>
      </c>
      <c r="CU7" s="39">
        <v>56.19</v>
      </c>
      <c r="CV7" s="39">
        <v>56.28</v>
      </c>
      <c r="CW7" s="39">
        <v>52.49</v>
      </c>
      <c r="CX7" s="39">
        <v>54.02</v>
      </c>
      <c r="CY7" s="39">
        <v>53.72</v>
      </c>
      <c r="CZ7" s="39">
        <v>55.43</v>
      </c>
      <c r="DA7" s="39">
        <v>51.94</v>
      </c>
      <c r="DB7" s="39">
        <v>77.319999999999993</v>
      </c>
      <c r="DC7" s="39">
        <v>76.680000000000007</v>
      </c>
      <c r="DD7" s="39">
        <v>76.58</v>
      </c>
      <c r="DE7" s="39">
        <v>76.69</v>
      </c>
      <c r="DF7" s="39">
        <v>77.180000000000007</v>
      </c>
      <c r="DG7" s="39">
        <v>74.94</v>
      </c>
      <c r="DH7" s="39"/>
      <c r="DI7" s="39"/>
      <c r="DJ7" s="39"/>
      <c r="DK7" s="39"/>
      <c r="DL7" s="39"/>
      <c r="DM7" s="39"/>
      <c r="DN7" s="39"/>
      <c r="DO7" s="39"/>
      <c r="DP7" s="39"/>
      <c r="DQ7" s="39"/>
      <c r="DR7" s="39"/>
      <c r="DS7" s="39"/>
      <c r="DT7" s="39"/>
      <c r="DU7" s="39"/>
      <c r="DV7" s="39"/>
      <c r="DW7" s="39"/>
      <c r="DX7" s="39"/>
      <c r="DY7" s="39"/>
      <c r="DZ7" s="39"/>
      <c r="EA7" s="39"/>
      <c r="EB7" s="39"/>
      <c r="EC7" s="39"/>
      <c r="ED7" s="39">
        <v>0.54</v>
      </c>
      <c r="EE7" s="39">
        <v>1.1200000000000001</v>
      </c>
      <c r="EF7" s="39">
        <v>0.86</v>
      </c>
      <c r="EG7" s="39">
        <v>0.37</v>
      </c>
      <c r="EH7" s="39">
        <v>0.33</v>
      </c>
      <c r="EI7" s="39">
        <v>0.69</v>
      </c>
      <c r="EJ7" s="39">
        <v>0.89</v>
      </c>
      <c r="EK7" s="39">
        <v>0.98</v>
      </c>
      <c r="EL7" s="39">
        <v>0.76</v>
      </c>
      <c r="EM7" s="39">
        <v>0.8</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2018-02-20T02:47:53Z</cp:lastPrinted>
  <dcterms:created xsi:type="dcterms:W3CDTF">2017-12-25T01:42:07Z</dcterms:created>
  <dcterms:modified xsi:type="dcterms:W3CDTF">2018-02-20T02:52:10Z</dcterms:modified>
  <cp:category/>
</cp:coreProperties>
</file>