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3公共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<sst xmlns="http://schemas.openxmlformats.org/spreadsheetml/2006/main" count="221" uniqueCount="111">
  <si>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</si>
  <si>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</si>
  <si>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</si>
  <si>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</si>
  <si>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</si>
  <si>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</si>
  <si>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</si>
  <si>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</si>
  <si>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</si>
  <si>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</si>
  <si>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</si>
  <si>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</si>
  <si>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</si>
  <si>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</si>
  <si>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</si>
  <si>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</si>
  <si>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</si>
  <si>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</si>
  <si>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</si>
  <si>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</si>
  <si>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</si>
  <si>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</si>
  <si>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</si>
  <si>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</si>
  <si>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</si>
  <si>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</si>
  <si>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</si>
  <si>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</si>
  <si>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</si>
  <si>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</si>
  <si>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</si>
  <si>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</si>
  <si>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</si>
  <si>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</si>
  <si>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</si>
  <si>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</si>
  <si>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</si>
  <si>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</si>
  <si>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</si>
  <si>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</si>
  <si>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</si>
  <si>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</si>
  <si>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</si>
  <si>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</si>
  <si>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</si>
  <si>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</si>
  <si>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</si>
  <si>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</si>
  <si>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</si>
  <si>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</si>
  <si>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</si>
  <si>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</si>
  <si>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</si>
  <si>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</si>
  <si>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</si>
  <si>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</si>
  <si>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</si>
  <si>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</si>
  <si>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</si>
  <si>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</si>
  <si>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</si>
  <si>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</si>
  <si>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</si>
  <si>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</si>
  <si>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</si>
  <si>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</si>
  <si>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</si>
  <si>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</si>
  <si>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</si>
  <si>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</si>
  <si>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</si>
  <si>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</si>
  <si>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</si>
  <si>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</si>
  <si>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</si>
  <si>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</si>
  <si>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</si>
  <si>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</si>
  <si>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</si>
  <si>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</si>
  <si>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</si>
  <si>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</si>
  <si>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</si>
  <si>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</si>
  <si>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</si>
  <si>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</si>
  <si>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</si>
  <si>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</si>
  <si>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</si>
  <si>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</si>
  <si>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</si>
  <si>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</si>
  <si>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</si>
  <si>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</si>
  <si>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</si>
  <si>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</si>
  <si>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鹿沼市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</si>
  <si>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</si>
  <si>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</si>
  <si>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</si>
  <si>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</si>
  <si>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</si>
  <si>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</si>
  <si>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</si>
  <si>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</si>
  <si>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</si>
  <si>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</si>
  <si>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</si>
  <si>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営業収益の増と総費用の減によりH26より微増している。100％を割り込んでいる状況ではあるが、改善基調であるためこの水準は維持しつつ、人口減少と節水機器の普及による使用料収入の減が見込まれることから、引き続き経費節減に努めたい。　　　　　　　　　　　　　　　　　　　　　　　　　　　　　　　　　　　　　　　　　　　　　　　　　　　　④企業債残高事業規模比率については、類似団体平均値を下回っており、新規借入額より償還額の方が大きく、料金収入が微増しているため、今後はこの水準を維持しつつ、計画的に管渠の整備、更新を行っていきたい。　　　　　　　　　　　　　　　　　　　　　　　　　　　　　　　　　　　　　　　　　　　　⑤経費回収率について、汚水処理費はほぼ使用料で賄えている状況ではあるが100％には達していないため、使用料改定を見据えつつ、使用料収入の確保に努めたい。　　　　　　　　　　　　　　　　　　　　　　　　　　　　　　　　　　　　　　　　　　　　　　　　　　　　　　　　　　　　　　　　　⑥汚水処理原価については、維持管理費の節減により類似団体平均値を下回っており、効率的に処理されていると言える。今後の管渠更新により不明水が削減すれば、さらなる維持管理費の節減につながると考えている。　　　　　　　　　　　　　　　　　　　　　　　　　　　　　　　　　　　　　　　　　　　　　　　　　　　　　　　　　　　　　　　　　　　　　　　　　　　　　　　　　　　　　　　　　　　　　　　　　　　　　⑦施設利用率は、類似団体平均を上回っているが、供用開始後早い段階での水洗化率向上に努め、有収水量を確保していくことが必要である。　　　　　　　　　　　　　　　　　　　　　　　　　　　　　　　　　　　　　　　　　　　　　　　　　　　　　　　　　　　　　　　　　　　　　　　　　　　　　　　　　　　　　　　　　　　　　　　　　　　　　　　　　　⑧水洗化率は類似団体と比べて高水準で推移しているが、今後も向上に努める。</t>
    <phoneticPr fontId="4"/>
  </si>
  <si>
    <t>S51年に供用開始しているため、耐用年数を経過した管渠も出始めており、今後も老朽化した管渠が増加する見込みである。H27年度に長寿命化計画を策定しており、今後は計画に沿って更新を行っていく予定である。</t>
    <phoneticPr fontId="4"/>
  </si>
  <si>
    <t>総合的に判断して、料金収入の微増や維持管理費の節減により経営状況はやや改善していると言えるが、収益的収支比率や経費回収率が100％を下回っていることや、老朽化した管渠の更新が控えているため、今後も経費の節減を図りつつ、H30に策定予定である経営戦略を基に更なる経営改善を図り、財源の確保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</si>
</sst>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0.08</c:v>
                </c:pt>
                <c:pt idx="1">
                  <c:v>0</c:v>
                </c:pt>
                <c:pt idx="2">
                  <c:v>0</c:v>
                </c:pt>
                <c:pt idx="3">
                  <c:v>0</c:v>
                </c:pt>
                <c:pt idx="4">
                  <c:v>0</c:v>
                </c:pt>
              </c:numCache>
            </c:numRef>
          </c:val>
        </c:ser>
        <c:dLbls>
          <c:showLegendKey val="0"/>
          <c:showVal val="0"/>
          <c:showCatName val="0"/>
          <c:showSerName val="0"/>
          <c:showPercent val="0"/>
          <c:showBubbleSize val="0"/>
        </c:dLbls>
        <c:gapWidth val="150"/>
        <c:axId val="143782008"/>
        <c:axId val="14378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143782008"/>
        <c:axId val="143782400"/>
      </c:lineChart>
      <c:dateAx>
        <c:axId val="143782008"/>
        <c:scaling>
          <c:orientation val="minMax"/>
        </c:scaling>
        <c:delete val="1"/>
        <c:axPos val="b"/>
        <c:numFmt formatCode="ge" sourceLinked="1"/>
        <c:majorTickMark val="none"/>
        <c:minorTickMark val="none"/>
        <c:tickLblPos val="none"/>
        <c:crossAx val="143782400"/>
        <c:crosses val="autoZero"/>
        <c:auto val="1"/>
        <c:lblOffset val="100"/>
        <c:baseTimeUnit val="years"/>
      </c:dateAx>
      <c:valAx>
        <c:axId val="1437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8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67.58</c:v>
                </c:pt>
                <c:pt idx="1">
                  <c:v>67.319999999999993</c:v>
                </c:pt>
                <c:pt idx="2">
                  <c:v>70.91</c:v>
                </c:pt>
                <c:pt idx="3">
                  <c:v>67.88</c:v>
                </c:pt>
                <c:pt idx="4">
                  <c:v>74.040000000000006</c:v>
                </c:pt>
              </c:numCache>
            </c:numRef>
          </c:val>
        </c:ser>
        <c:dLbls>
          <c:showLegendKey val="0"/>
          <c:showVal val="0"/>
          <c:showCatName val="0"/>
          <c:showSerName val="0"/>
          <c:showPercent val="0"/>
          <c:showBubbleSize val="0"/>
        </c:dLbls>
        <c:gapWidth val="150"/>
        <c:axId val="146793232"/>
        <c:axId val="14679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46793232"/>
        <c:axId val="146793624"/>
      </c:lineChart>
      <c:dateAx>
        <c:axId val="146793232"/>
        <c:scaling>
          <c:orientation val="minMax"/>
        </c:scaling>
        <c:delete val="1"/>
        <c:axPos val="b"/>
        <c:numFmt formatCode="ge" sourceLinked="1"/>
        <c:majorTickMark val="none"/>
        <c:minorTickMark val="none"/>
        <c:tickLblPos val="none"/>
        <c:crossAx val="146793624"/>
        <c:crosses val="autoZero"/>
        <c:auto val="1"/>
        <c:lblOffset val="100"/>
        <c:baseTimeUnit val="years"/>
      </c:dateAx>
      <c:valAx>
        <c:axId val="14679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9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92.81</c:v>
                </c:pt>
                <c:pt idx="1">
                  <c:v>93.16</c:v>
                </c:pt>
                <c:pt idx="2">
                  <c:v>93.76</c:v>
                </c:pt>
                <c:pt idx="3">
                  <c:v>94.54</c:v>
                </c:pt>
                <c:pt idx="4">
                  <c:v>94.5</c:v>
                </c:pt>
              </c:numCache>
            </c:numRef>
          </c:val>
        </c:ser>
        <c:dLbls>
          <c:showLegendKey val="0"/>
          <c:showVal val="0"/>
          <c:showCatName val="0"/>
          <c:showSerName val="0"/>
          <c:showPercent val="0"/>
          <c:showBubbleSize val="0"/>
        </c:dLbls>
        <c:gapWidth val="150"/>
        <c:axId val="147377896"/>
        <c:axId val="14737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47377896"/>
        <c:axId val="147378288"/>
      </c:lineChart>
      <c:dateAx>
        <c:axId val="147377896"/>
        <c:scaling>
          <c:orientation val="minMax"/>
        </c:scaling>
        <c:delete val="1"/>
        <c:axPos val="b"/>
        <c:numFmt formatCode="ge" sourceLinked="1"/>
        <c:majorTickMark val="none"/>
        <c:minorTickMark val="none"/>
        <c:tickLblPos val="none"/>
        <c:crossAx val="147378288"/>
        <c:crosses val="autoZero"/>
        <c:auto val="1"/>
        <c:lblOffset val="100"/>
        <c:baseTimeUnit val="years"/>
      </c:dateAx>
      <c:valAx>
        <c:axId val="14737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7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92.58</c:v>
                </c:pt>
                <c:pt idx="1">
                  <c:v>93.71</c:v>
                </c:pt>
                <c:pt idx="2">
                  <c:v>96.69</c:v>
                </c:pt>
                <c:pt idx="3">
                  <c:v>96.43</c:v>
                </c:pt>
                <c:pt idx="4">
                  <c:v>97.87</c:v>
                </c:pt>
              </c:numCache>
            </c:numRef>
          </c:val>
        </c:ser>
        <c:dLbls>
          <c:showLegendKey val="0"/>
          <c:showVal val="0"/>
          <c:showCatName val="0"/>
          <c:showSerName val="0"/>
          <c:showPercent val="0"/>
          <c:showBubbleSize val="0"/>
        </c:dLbls>
        <c:gapWidth val="150"/>
        <c:axId val="143783576"/>
        <c:axId val="1437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783576"/>
        <c:axId val="143783968"/>
      </c:lineChart>
      <c:dateAx>
        <c:axId val="143783576"/>
        <c:scaling>
          <c:orientation val="minMax"/>
        </c:scaling>
        <c:delete val="1"/>
        <c:axPos val="b"/>
        <c:numFmt formatCode="ge" sourceLinked="1"/>
        <c:majorTickMark val="none"/>
        <c:minorTickMark val="none"/>
        <c:tickLblPos val="none"/>
        <c:crossAx val="143783968"/>
        <c:crosses val="autoZero"/>
        <c:auto val="1"/>
        <c:lblOffset val="100"/>
        <c:baseTimeUnit val="years"/>
      </c:dateAx>
      <c:valAx>
        <c:axId val="1437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8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785144"/>
        <c:axId val="14378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785144"/>
        <c:axId val="143785536"/>
      </c:lineChart>
      <c:dateAx>
        <c:axId val="143785144"/>
        <c:scaling>
          <c:orientation val="minMax"/>
        </c:scaling>
        <c:delete val="1"/>
        <c:axPos val="b"/>
        <c:numFmt formatCode="ge" sourceLinked="1"/>
        <c:majorTickMark val="none"/>
        <c:minorTickMark val="none"/>
        <c:tickLblPos val="none"/>
        <c:crossAx val="143785536"/>
        <c:crosses val="autoZero"/>
        <c:auto val="1"/>
        <c:lblOffset val="100"/>
        <c:baseTimeUnit val="years"/>
      </c:dateAx>
      <c:valAx>
        <c:axId val="14378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8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925800"/>
        <c:axId val="14692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925800"/>
        <c:axId val="146926192"/>
      </c:lineChart>
      <c:dateAx>
        <c:axId val="146925800"/>
        <c:scaling>
          <c:orientation val="minMax"/>
        </c:scaling>
        <c:delete val="1"/>
        <c:axPos val="b"/>
        <c:numFmt formatCode="ge" sourceLinked="1"/>
        <c:majorTickMark val="none"/>
        <c:minorTickMark val="none"/>
        <c:tickLblPos val="none"/>
        <c:crossAx val="146926192"/>
        <c:crosses val="autoZero"/>
        <c:auto val="1"/>
        <c:lblOffset val="100"/>
        <c:baseTimeUnit val="years"/>
      </c:dateAx>
      <c:valAx>
        <c:axId val="14692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2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927760"/>
        <c:axId val="14692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927760"/>
        <c:axId val="146928152"/>
      </c:lineChart>
      <c:dateAx>
        <c:axId val="146927760"/>
        <c:scaling>
          <c:orientation val="minMax"/>
        </c:scaling>
        <c:delete val="1"/>
        <c:axPos val="b"/>
        <c:numFmt formatCode="ge" sourceLinked="1"/>
        <c:majorTickMark val="none"/>
        <c:minorTickMark val="none"/>
        <c:tickLblPos val="none"/>
        <c:crossAx val="146928152"/>
        <c:crosses val="autoZero"/>
        <c:auto val="1"/>
        <c:lblOffset val="100"/>
        <c:baseTimeUnit val="years"/>
      </c:dateAx>
      <c:valAx>
        <c:axId val="14692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2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966400"/>
        <c:axId val="14696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966400"/>
        <c:axId val="146966792"/>
      </c:lineChart>
      <c:dateAx>
        <c:axId val="146966400"/>
        <c:scaling>
          <c:orientation val="minMax"/>
        </c:scaling>
        <c:delete val="1"/>
        <c:axPos val="b"/>
        <c:numFmt formatCode="ge" sourceLinked="1"/>
        <c:majorTickMark val="none"/>
        <c:minorTickMark val="none"/>
        <c:tickLblPos val="none"/>
        <c:crossAx val="146966792"/>
        <c:crosses val="autoZero"/>
        <c:auto val="1"/>
        <c:lblOffset val="100"/>
        <c:baseTimeUnit val="years"/>
      </c:dateAx>
      <c:valAx>
        <c:axId val="14696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788.12</c:v>
                </c:pt>
                <c:pt idx="1">
                  <c:v>828.96</c:v>
                </c:pt>
                <c:pt idx="2">
                  <c:v>679.15</c:v>
                </c:pt>
                <c:pt idx="3">
                  <c:v>706.22</c:v>
                </c:pt>
                <c:pt idx="4">
                  <c:v>690.43</c:v>
                </c:pt>
              </c:numCache>
            </c:numRef>
          </c:val>
        </c:ser>
        <c:dLbls>
          <c:showLegendKey val="0"/>
          <c:showVal val="0"/>
          <c:showCatName val="0"/>
          <c:showSerName val="0"/>
          <c:showPercent val="0"/>
          <c:showBubbleSize val="0"/>
        </c:dLbls>
        <c:gapWidth val="150"/>
        <c:axId val="146967968"/>
        <c:axId val="14696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46967968"/>
        <c:axId val="146968360"/>
      </c:lineChart>
      <c:dateAx>
        <c:axId val="146967968"/>
        <c:scaling>
          <c:orientation val="minMax"/>
        </c:scaling>
        <c:delete val="1"/>
        <c:axPos val="b"/>
        <c:numFmt formatCode="ge" sourceLinked="1"/>
        <c:majorTickMark val="none"/>
        <c:minorTickMark val="none"/>
        <c:tickLblPos val="none"/>
        <c:crossAx val="146968360"/>
        <c:crosses val="autoZero"/>
        <c:auto val="1"/>
        <c:lblOffset val="100"/>
        <c:baseTimeUnit val="years"/>
      </c:dateAx>
      <c:valAx>
        <c:axId val="14696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90.96</c:v>
                </c:pt>
                <c:pt idx="1">
                  <c:v>91.22</c:v>
                </c:pt>
                <c:pt idx="2">
                  <c:v>97.72</c:v>
                </c:pt>
                <c:pt idx="3">
                  <c:v>97.38</c:v>
                </c:pt>
                <c:pt idx="4">
                  <c:v>97.8</c:v>
                </c:pt>
              </c:numCache>
            </c:numRef>
          </c:val>
        </c:ser>
        <c:dLbls>
          <c:showLegendKey val="0"/>
          <c:showVal val="0"/>
          <c:showCatName val="0"/>
          <c:showSerName val="0"/>
          <c:showPercent val="0"/>
          <c:showBubbleSize val="0"/>
        </c:dLbls>
        <c:gapWidth val="150"/>
        <c:axId val="146927368"/>
        <c:axId val="146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46927368"/>
        <c:axId val="146969536"/>
      </c:lineChart>
      <c:dateAx>
        <c:axId val="146927368"/>
        <c:scaling>
          <c:orientation val="minMax"/>
        </c:scaling>
        <c:delete val="1"/>
        <c:axPos val="b"/>
        <c:numFmt formatCode="ge" sourceLinked="1"/>
        <c:majorTickMark val="none"/>
        <c:minorTickMark val="none"/>
        <c:tickLblPos val="none"/>
        <c:crossAx val="146969536"/>
        <c:crosses val="autoZero"/>
        <c:auto val="1"/>
        <c:lblOffset val="100"/>
        <c:baseTimeUnit val="years"/>
      </c:dateAx>
      <c:valAx>
        <c:axId val="1469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2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153.11000000000001</c:v>
                </c:pt>
                <c:pt idx="1">
                  <c:v>153.09</c:v>
                </c:pt>
                <c:pt idx="2">
                  <c:v>153.09</c:v>
                </c:pt>
                <c:pt idx="3">
                  <c:v>158.1</c:v>
                </c:pt>
                <c:pt idx="4">
                  <c:v>157.08000000000001</c:v>
                </c:pt>
              </c:numCache>
            </c:numRef>
          </c:val>
        </c:ser>
        <c:dLbls>
          <c:showLegendKey val="0"/>
          <c:showVal val="0"/>
          <c:showCatName val="0"/>
          <c:showSerName val="0"/>
          <c:showPercent val="0"/>
          <c:showBubbleSize val="0"/>
        </c:dLbls>
        <c:gapWidth val="150"/>
        <c:axId val="146791664"/>
        <c:axId val="146792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46791664"/>
        <c:axId val="146792056"/>
      </c:lineChart>
      <c:dateAx>
        <c:axId val="146791664"/>
        <c:scaling>
          <c:orientation val="minMax"/>
        </c:scaling>
        <c:delete val="1"/>
        <c:axPos val="b"/>
        <c:numFmt formatCode="ge" sourceLinked="1"/>
        <c:majorTickMark val="none"/>
        <c:minorTickMark val="none"/>
        <c:tickLblPos val="none"/>
        <c:crossAx val="146792056"/>
        <c:crosses val="autoZero"/>
        <c:auto val="1"/>
        <c:lblOffset val="100"/>
        <c:baseTimeUnit val="years"/>
      </c:dateAx>
      <c:valAx>
        <c:axId val="14679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9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E1" sqref="E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鹿沼市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99949</v>
      </c>
      <c r="AM8" s="47"/>
      <c r="AN8" s="47"/>
      <c r="AO8" s="47"/>
      <c r="AP8" s="47"/>
      <c r="AQ8" s="47"/>
      <c r="AR8" s="47"/>
      <c r="AS8" s="47"/>
      <c r="AT8" s="43">
        <f>データ!S6</f>
        <v>490.64</v>
      </c>
      <c r="AU8" s="43"/>
      <c r="AV8" s="43"/>
      <c r="AW8" s="43"/>
      <c r="AX8" s="43"/>
      <c r="AY8" s="43"/>
      <c r="AZ8" s="43"/>
      <c r="BA8" s="43"/>
      <c r="BB8" s="43">
        <f>データ!T6</f>
        <v>203.71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60.57</v>
      </c>
      <c r="Q10" s="43"/>
      <c r="R10" s="43"/>
      <c r="S10" s="43"/>
      <c r="T10" s="43"/>
      <c r="U10" s="43"/>
      <c r="V10" s="43"/>
      <c r="W10" s="43">
        <f>データ!P6</f>
        <v>55.69</v>
      </c>
      <c r="X10" s="43"/>
      <c r="Y10" s="43"/>
      <c r="Z10" s="43"/>
      <c r="AA10" s="43"/>
      <c r="AB10" s="43"/>
      <c r="AC10" s="43"/>
      <c r="AD10" s="47">
        <f>データ!Q6</f>
        <v>2592</v>
      </c>
      <c r="AE10" s="47"/>
      <c r="AF10" s="47"/>
      <c r="AG10" s="47"/>
      <c r="AH10" s="47"/>
      <c r="AI10" s="47"/>
      <c r="AJ10" s="47"/>
      <c r="AK10" s="2"/>
      <c r="AL10" s="47">
        <f>データ!U6</f>
        <v>60409</v>
      </c>
      <c r="AM10" s="47"/>
      <c r="AN10" s="47"/>
      <c r="AO10" s="47"/>
      <c r="AP10" s="47"/>
      <c r="AQ10" s="47"/>
      <c r="AR10" s="47"/>
      <c r="AS10" s="47"/>
      <c r="AT10" s="43">
        <f>データ!V6</f>
        <v>15.68</v>
      </c>
      <c r="AU10" s="43"/>
      <c r="AV10" s="43"/>
      <c r="AW10" s="43"/>
      <c r="AX10" s="43"/>
      <c r="AY10" s="43"/>
      <c r="AZ10" s="43"/>
      <c r="BA10" s="43"/>
      <c r="BB10" s="43">
        <f>データ!W6</f>
        <v>3852.61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92053</v>
      </c>
      <c r="D6" s="31">
        <f t="shared" si="3"/>
        <v>47</v>
      </c>
      <c r="E6" s="31">
        <f t="shared" si="3"/>
        <v>17</v>
      </c>
      <c r="F6" s="31">
        <f t="shared" si="3"/>
        <v>1</v>
      </c>
      <c r="G6" s="31">
        <f t="shared" si="3"/>
        <v>0</v>
      </c>
      <c r="H6" s="31" t="str">
        <f t="shared" si="3"/>
        <v>栃木県　鹿沼市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60.57</v>
      </c>
      <c r="P6" s="32">
        <f t="shared" si="3"/>
        <v>55.69</v>
      </c>
      <c r="Q6" s="32">
        <f t="shared" si="3"/>
        <v>2592</v>
      </c>
      <c r="R6" s="32">
        <f t="shared" si="3"/>
        <v>99949</v>
      </c>
      <c r="S6" s="32">
        <f t="shared" si="3"/>
        <v>490.64</v>
      </c>
      <c r="T6" s="32">
        <f t="shared" si="3"/>
        <v>203.71</v>
      </c>
      <c r="U6" s="32">
        <f t="shared" si="3"/>
        <v>60409</v>
      </c>
      <c r="V6" s="32">
        <f t="shared" si="3"/>
        <v>15.68</v>
      </c>
      <c r="W6" s="32">
        <f t="shared" si="3"/>
        <v>3852.61</v>
      </c>
      <c r="X6" s="33">
        <f>IF(X7="",NA(),X7)</f>
        <v>92.58</v>
      </c>
      <c r="Y6" s="33">
        <f t="shared" ref="Y6:AG6" si="4">IF(Y7="",NA(),Y7)</f>
        <v>93.71</v>
      </c>
      <c r="Z6" s="33">
        <f t="shared" si="4"/>
        <v>96.69</v>
      </c>
      <c r="AA6" s="33">
        <f t="shared" si="4"/>
        <v>96.43</v>
      </c>
      <c r="AB6" s="33">
        <f t="shared" si="4"/>
        <v>97.87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788.12</v>
      </c>
      <c r="BF6" s="33">
        <f t="shared" ref="BF6:BN6" si="7">IF(BF7="",NA(),BF7)</f>
        <v>828.96</v>
      </c>
      <c r="BG6" s="33">
        <f t="shared" si="7"/>
        <v>679.15</v>
      </c>
      <c r="BH6" s="33">
        <f t="shared" si="7"/>
        <v>706.22</v>
      </c>
      <c r="BI6" s="33">
        <f t="shared" si="7"/>
        <v>690.43</v>
      </c>
      <c r="BJ6" s="33">
        <f t="shared" si="7"/>
        <v>936.66</v>
      </c>
      <c r="BK6" s="33">
        <f t="shared" si="7"/>
        <v>918.88</v>
      </c>
      <c r="BL6" s="33">
        <f t="shared" si="7"/>
        <v>885.97</v>
      </c>
      <c r="BM6" s="33">
        <f t="shared" si="7"/>
        <v>854.16</v>
      </c>
      <c r="BN6" s="33">
        <f t="shared" si="7"/>
        <v>848.31</v>
      </c>
      <c r="BO6" s="32" t="str">
        <f>IF(BO7="","",IF(BO7="-","【-】","【"&amp;SUBSTITUTE(TEXT(BO7,"#,##0.00"),"-","△")&amp;"】"))</f>
        <v>【763.62】</v>
      </c>
      <c r="BP6" s="33">
        <f>IF(BP7="",NA(),BP7)</f>
        <v>90.96</v>
      </c>
      <c r="BQ6" s="33">
        <f t="shared" ref="BQ6:BY6" si="8">IF(BQ7="",NA(),BQ7)</f>
        <v>91.22</v>
      </c>
      <c r="BR6" s="33">
        <f t="shared" si="8"/>
        <v>97.72</v>
      </c>
      <c r="BS6" s="33">
        <f t="shared" si="8"/>
        <v>97.38</v>
      </c>
      <c r="BT6" s="33">
        <f t="shared" si="8"/>
        <v>97.8</v>
      </c>
      <c r="BU6" s="33">
        <f t="shared" si="8"/>
        <v>88.44</v>
      </c>
      <c r="BV6" s="33">
        <f t="shared" si="8"/>
        <v>88.2</v>
      </c>
      <c r="BW6" s="33">
        <f t="shared" si="8"/>
        <v>89.94</v>
      </c>
      <c r="BX6" s="33">
        <f t="shared" si="8"/>
        <v>93.13</v>
      </c>
      <c r="BY6" s="33">
        <f t="shared" si="8"/>
        <v>94.38</v>
      </c>
      <c r="BZ6" s="32" t="str">
        <f>IF(BZ7="","",IF(BZ7="-","【-】","【"&amp;SUBSTITUTE(TEXT(BZ7,"#,##0.00"),"-","△")&amp;"】"))</f>
        <v>【98.53】</v>
      </c>
      <c r="CA6" s="33">
        <f>IF(CA7="",NA(),CA7)</f>
        <v>153.11000000000001</v>
      </c>
      <c r="CB6" s="33">
        <f t="shared" ref="CB6:CJ6" si="9">IF(CB7="",NA(),CB7)</f>
        <v>153.09</v>
      </c>
      <c r="CC6" s="33">
        <f t="shared" si="9"/>
        <v>153.09</v>
      </c>
      <c r="CD6" s="33">
        <f t="shared" si="9"/>
        <v>158.1</v>
      </c>
      <c r="CE6" s="33">
        <f t="shared" si="9"/>
        <v>157.08000000000001</v>
      </c>
      <c r="CF6" s="33">
        <f t="shared" si="9"/>
        <v>169.89</v>
      </c>
      <c r="CG6" s="33">
        <f t="shared" si="9"/>
        <v>171.78</v>
      </c>
      <c r="CH6" s="33">
        <f t="shared" si="9"/>
        <v>168.57</v>
      </c>
      <c r="CI6" s="33">
        <f t="shared" si="9"/>
        <v>167.97</v>
      </c>
      <c r="CJ6" s="33">
        <f t="shared" si="9"/>
        <v>165.45</v>
      </c>
      <c r="CK6" s="32" t="str">
        <f>IF(CK7="","",IF(CK7="-","【-】","【"&amp;SUBSTITUTE(TEXT(CK7,"#,##0.00"),"-","△")&amp;"】"))</f>
        <v>【139.70】</v>
      </c>
      <c r="CL6" s="33">
        <f>IF(CL7="",NA(),CL7)</f>
        <v>67.58</v>
      </c>
      <c r="CM6" s="33">
        <f t="shared" ref="CM6:CU6" si="10">IF(CM7="",NA(),CM7)</f>
        <v>67.319999999999993</v>
      </c>
      <c r="CN6" s="33">
        <f t="shared" si="10"/>
        <v>70.91</v>
      </c>
      <c r="CO6" s="33">
        <f t="shared" si="10"/>
        <v>67.88</v>
      </c>
      <c r="CP6" s="33">
        <f t="shared" si="10"/>
        <v>74.040000000000006</v>
      </c>
      <c r="CQ6" s="33">
        <f t="shared" si="10"/>
        <v>62.55</v>
      </c>
      <c r="CR6" s="33">
        <f t="shared" si="10"/>
        <v>62.27</v>
      </c>
      <c r="CS6" s="33">
        <f t="shared" si="10"/>
        <v>64.12</v>
      </c>
      <c r="CT6" s="33">
        <f t="shared" si="10"/>
        <v>64.87</v>
      </c>
      <c r="CU6" s="33">
        <f t="shared" si="10"/>
        <v>65.62</v>
      </c>
      <c r="CV6" s="32" t="str">
        <f>IF(CV7="","",IF(CV7="-","【-】","【"&amp;SUBSTITUTE(TEXT(CV7,"#,##0.00"),"-","△")&amp;"】"))</f>
        <v>【60.01】</v>
      </c>
      <c r="CW6" s="33">
        <f>IF(CW7="",NA(),CW7)</f>
        <v>92.81</v>
      </c>
      <c r="CX6" s="33">
        <f t="shared" ref="CX6:DF6" si="11">IF(CX7="",NA(),CX7)</f>
        <v>93.16</v>
      </c>
      <c r="CY6" s="33">
        <f t="shared" si="11"/>
        <v>93.76</v>
      </c>
      <c r="CZ6" s="33">
        <f t="shared" si="11"/>
        <v>94.54</v>
      </c>
      <c r="DA6" s="33">
        <f t="shared" si="11"/>
        <v>94.5</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0.08</v>
      </c>
      <c r="EE6" s="32">
        <f t="shared" ref="EE6:EM6" si="14">IF(EE7="",NA(),EE7)</f>
        <v>0</v>
      </c>
      <c r="EF6" s="32">
        <f t="shared" si="14"/>
        <v>0</v>
      </c>
      <c r="EG6" s="32">
        <f t="shared" si="14"/>
        <v>0</v>
      </c>
      <c r="EH6" s="32">
        <f t="shared" si="14"/>
        <v>0</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92053</v>
      </c>
      <c r="D7" s="35">
        <v>47</v>
      </c>
      <c r="E7" s="35">
        <v>17</v>
      </c>
      <c r="F7" s="35">
        <v>1</v>
      </c>
      <c r="G7" s="35">
        <v>0</v>
      </c>
      <c r="H7" s="35" t="s">
        <v>96</v>
      </c>
      <c r="I7" s="35" t="s">
        <v>97</v>
      </c>
      <c r="J7" s="35" t="s">
        <v>98</v>
      </c>
      <c r="K7" s="35" t="s">
        <v>99</v>
      </c>
      <c r="L7" s="35" t="s">
        <v>100</v>
      </c>
      <c r="M7" s="36" t="s">
        <v>101</v>
      </c>
      <c r="N7" s="36" t="s">
        <v>102</v>
      </c>
      <c r="O7" s="36">
        <v>60.57</v>
      </c>
      <c r="P7" s="36">
        <v>55.69</v>
      </c>
      <c r="Q7" s="36">
        <v>2592</v>
      </c>
      <c r="R7" s="36">
        <v>99949</v>
      </c>
      <c r="S7" s="36">
        <v>490.64</v>
      </c>
      <c r="T7" s="36">
        <v>203.71</v>
      </c>
      <c r="U7" s="36">
        <v>60409</v>
      </c>
      <c r="V7" s="36">
        <v>15.68</v>
      </c>
      <c r="W7" s="36">
        <v>3852.61</v>
      </c>
      <c r="X7" s="36">
        <v>92.58</v>
      </c>
      <c r="Y7" s="36">
        <v>93.71</v>
      </c>
      <c r="Z7" s="36">
        <v>96.69</v>
      </c>
      <c r="AA7" s="36">
        <v>96.43</v>
      </c>
      <c r="AB7" s="36">
        <v>97.87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788.12</v>
      </c>
      <c r="BF7" s="36">
        <v>828.96</v>
      </c>
      <c r="BG7" s="36">
        <v>679.15</v>
      </c>
      <c r="BH7" s="36">
        <v>706.22</v>
      </c>
      <c r="BI7" s="36">
        <v>690.43</v>
      </c>
      <c r="BJ7" s="36">
        <v>936.66</v>
      </c>
      <c r="BK7" s="36">
        <v>918.88</v>
      </c>
      <c r="BL7" s="36">
        <v>885.97</v>
      </c>
      <c r="BM7" s="36">
        <v>854.16</v>
      </c>
      <c r="BN7" s="36">
        <v>848.31</v>
      </c>
      <c r="BO7" s="36">
        <v>763.62</v>
      </c>
      <c r="BP7" s="36">
        <v>90.96</v>
      </c>
      <c r="BQ7" s="36">
        <v>91.22</v>
      </c>
      <c r="BR7" s="36">
        <v>97.72</v>
      </c>
      <c r="BS7" s="36">
        <v>97.38</v>
      </c>
      <c r="BT7" s="36">
        <v>97.8</v>
      </c>
      <c r="BU7" s="36">
        <v>88.44</v>
      </c>
      <c r="BV7" s="36">
        <v>88.2</v>
      </c>
      <c r="BW7" s="36">
        <v>89.94</v>
      </c>
      <c r="BX7" s="36">
        <v>93.13</v>
      </c>
      <c r="BY7" s="36">
        <v>94.38</v>
      </c>
      <c r="BZ7" s="36">
        <v>98.53</v>
      </c>
      <c r="CA7" s="36">
        <v>153.11000000000001</v>
      </c>
      <c r="CB7" s="36">
        <v>153.09</v>
      </c>
      <c r="CC7" s="36">
        <v>153.09</v>
      </c>
      <c r="CD7" s="36">
        <v>158.1</v>
      </c>
      <c r="CE7" s="36">
        <v>157.08000000000001</v>
      </c>
      <c r="CF7" s="36">
        <v>169.89</v>
      </c>
      <c r="CG7" s="36">
        <v>171.78</v>
      </c>
      <c r="CH7" s="36">
        <v>168.57</v>
      </c>
      <c r="CI7" s="36">
        <v>167.97</v>
      </c>
      <c r="CJ7" s="36">
        <v>165.45</v>
      </c>
      <c r="CK7" s="36">
        <v>139.69999999999999</v>
      </c>
      <c r="CL7" s="36">
        <v>67.58</v>
      </c>
      <c r="CM7" s="36">
        <v>67.319999999999993</v>
      </c>
      <c r="CN7" s="36">
        <v>70.91</v>
      </c>
      <c r="CO7" s="36">
        <v>67.88</v>
      </c>
      <c r="CP7" s="36">
        <v>74.040000000000006</v>
      </c>
      <c r="CQ7" s="36">
        <v>62.55</v>
      </c>
      <c r="CR7" s="36">
        <v>62.27</v>
      </c>
      <c r="CS7" s="36">
        <v>64.12</v>
      </c>
      <c r="CT7" s="36">
        <v>64.87</v>
      </c>
      <c r="CU7" s="36">
        <v>65.62</v>
      </c>
      <c r="CV7" s="36">
        <v>60.01</v>
      </c>
      <c r="CW7" s="36">
        <v>92.81</v>
      </c>
      <c r="CX7" s="36">
        <v>93.16</v>
      </c>
      <c r="CY7" s="36">
        <v>93.76</v>
      </c>
      <c r="CZ7" s="36">
        <v>94.54</v>
      </c>
      <c r="DA7" s="36">
        <v>94.5</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0.08</v>
      </c>
      <c r="EE7" s="36">
        <v>0</v>
      </c>
      <c r="EF7" s="36">
        <v>0</v>
      </c>
      <c r="EG7" s="36">
        <v>0</v>
      </c>
      <c r="EH7" s="36">
        <v>0</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2017-02-08T02:46:29Z</dcterms:created>
  <dcterms:modified xsi:type="dcterms:W3CDTF">2017-02-17T04:59:10Z</dcterms:modified>
  <cp:category/>
</cp:coreProperties>
</file>