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5財政担当\R2（2020）\④公営企業\02 公営企業決算統計\19 公営企業に係る経営比較分析表（令和元年度決算）の分析等について\06 県HP公表\4下水（公共）\"/>
    </mc:Choice>
  </mc:AlternateContent>
  <workbookProtection workbookAlgorithmName="SHA-512" workbookHashValue="14PRldH6iODJcoMNU4RAMy0VuZOKQsqrFdFxYRjmzV5gOR6FtYaot/fvZYE+kUoT12K5esdsoZFZivXU/35cDw==" workbookSaltValue="ZH+XNT2hhfFP4MBFuIpAo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P10" i="4"/>
  <c r="I10" i="4"/>
  <c r="AT8" i="4"/>
  <c r="AL8" i="4"/>
  <c r="P8" i="4"/>
  <c r="I8" i="4"/>
</calcChain>
</file>

<file path=xl/sharedStrings.xml><?xml version="1.0" encoding="utf-8"?>
<sst xmlns="http://schemas.openxmlformats.org/spreadsheetml/2006/main" count="236" uniqueCount="121">
  <si>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</si>
  <si>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</si>
  <si>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</si>
  <si>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</si>
  <si>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</si>
  <si>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</si>
  <si>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</si>
  <si>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</si>
  <si>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</si>
  <si>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</si>
  <si>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</si>
  <si>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</si>
  <si>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</si>
  <si>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</si>
  <si>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</si>
  <si>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</si>
  <si>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</si>
  <si>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</si>
  <si>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</si>
  <si>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</si>
  <si>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</si>
  <si>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</si>
  <si>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</si>
  <si>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</si>
  <si>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</si>
  <si>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</si>
  <si>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</si>
  <si>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</si>
  <si>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</si>
  <si>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</si>
  <si>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</si>
  <si>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</si>
  <si>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</si>
  <si>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</si>
  <si>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</si>
  <si>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</si>
  <si>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</si>
  <si>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</si>
  <si>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</si>
  <si>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</si>
  <si>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</si>
  <si>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</si>
  <si>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</si>
  <si>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</si>
  <si>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</si>
  <si>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</si>
  <si>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</si>
  <si>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</si>
  <si>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</si>
  <si>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</si>
  <si>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</si>
  <si>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</si>
  <si>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</si>
  <si>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</si>
  <si>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</si>
  <si>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</si>
  <si>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</si>
  <si>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</si>
  <si>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</si>
  <si>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</si>
  <si>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</si>
  <si>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</si>
  <si>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</si>
  <si>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</si>
  <si>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</si>
  <si>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</si>
  <si>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</si>
  <si>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</si>
  <si>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</si>
  <si>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</si>
  <si>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</si>
  <si>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</si>
  <si>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</si>
  <si>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</si>
  <si>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</si>
  <si>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</si>
  <si>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</si>
  <si>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</si>
  <si>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</si>
  <si>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</si>
  <si>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</si>
  <si>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</si>
  <si>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</si>
  <si>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</si>
  <si>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</si>
  <si>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</si>
  <si>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</si>
  <si>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</si>
  <si>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</si>
  <si>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</si>
  <si>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</si>
  <si>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</si>
  <si>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</si>
  <si>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</si>
  <si>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</si>
  <si>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</si>
  <si>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</si>
  <si>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</si>
  <si>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</si>
  <si>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鹿沼市</t>
  </si>
  <si>
    <t>法非適用</t>
  </si>
  <si>
    <t>下水道事業</t>
  </si>
  <si>
    <t>公共下水道</t>
  </si>
  <si>
    <t>Bd1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</si>
  <si>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</si>
  <si>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</si>
  <si>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</si>
  <si>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</si>
  <si>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</si>
  <si>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</si>
  <si>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</si>
  <si>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</si>
  <si>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</si>
  <si>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</si>
  <si>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</si>
  <si>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</si>
  <si>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</si>
  <si>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</si>
  <si>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S51年に供用開始しているため、耐用年数を超過した管渠も出始めており、今後も老朽化した管渠が増加する見込みである。
令和元年度にストックマネジメント計画を策定し、今後は、計画に沿って、平準化を図りながら更新を行っていく予定である。</t>
    <rPh sb="58" eb="60">
      <t>レイワ</t>
    </rPh>
    <rPh sb="60" eb="62">
      <t>ガンネン</t>
    </rPh>
    <rPh sb="62" eb="63">
      <t>ド</t>
    </rPh>
    <rPh sb="77" eb="79">
      <t>サクテイ</t>
    </rPh>
    <rPh sb="81" eb="83">
      <t>コンゴ</t>
    </rPh>
    <phoneticPr fontId="4"/>
  </si>
  <si>
    <t>今年度は、公営企業会計移行に伴う打切決算のため、例年と単純な比較、経営分析ができない指標もあるが、今後老朽化した施設・管渠の更新が控えていることから、引き続き、維持管理費の節減により経営状況の一層の改善に努めていく。</t>
    <rPh sb="14" eb="15">
      <t>トモナ</t>
    </rPh>
    <rPh sb="16" eb="18">
      <t>ウチキ</t>
    </rPh>
    <rPh sb="18" eb="20">
      <t>ケッサン</t>
    </rPh>
    <rPh sb="24" eb="26">
      <t>レイネン</t>
    </rPh>
    <rPh sb="27" eb="29">
      <t>タンジュン</t>
    </rPh>
    <rPh sb="30" eb="32">
      <t>ヒカク</t>
    </rPh>
    <rPh sb="33" eb="35">
      <t>ケイエイ</t>
    </rPh>
    <rPh sb="35" eb="37">
      <t>ブンセキ</t>
    </rPh>
    <rPh sb="42" eb="44">
      <t>シヒョウ</t>
    </rPh>
    <rPh sb="49" eb="51">
      <t>コンゴ</t>
    </rPh>
    <rPh sb="75" eb="76">
      <t>ヒ</t>
    </rPh>
    <rPh sb="77" eb="78">
      <t>ツヅ</t>
    </rPh>
    <rPh sb="96" eb="98">
      <t>イッソウ</t>
    </rPh>
    <rPh sb="99" eb="101">
      <t>カイゼン</t>
    </rPh>
    <phoneticPr fontId="4"/>
  </si>
  <si>
    <t>①収益的収支比率については、100％を超え、黒字となっているが、令和元年度決算は、公営企業法適用化に伴う打切決算のため、単純な比較はできない値である。今後も健全な経営を行うため、引き続き経費節減に努めていきたい。
④企業債残高対事業規模比率についても、打切決算の影響により例年と比較して、使用料収入が少なくなっているため、企業債残高対事業規模比率が大きくなっている。現状としては、新規借入額よりも償還額が上回っている状況にあり今後も徐々に改善されていく見込みであるが、老朽化対策を進めなければならないため、計画的な施設・管渠の整備･更新に努めていきたい。
⑤経費回収率についても打切決算のため、例年と同様の分析は行えないが、前年度を上回り100％を超えるよう、費用の節減にに努めていきたい。
⑥汚水処理原価については、例年並みの水準で推移しており、今後も150円台を維持できるように努める。
⑦施設利用率については天候に左右されることもあり単年でばらつきがみられるものの、経年では60％を上回る水準で推移している。　　　　　　　　　　　　　　　　　　　　　　　　　　　　　　　　　　　　　　　　　　　　　　　　　　　　　　　　　　　　　　　　　　　　　　　　　　　　　　　　　　　　　　　　　　　　　　　　　　　　　　　　⑧水洗化率は、経年で90％を超える値で推移しており、類似団体平均値と比べて高水準で推移しているが、今後も水洗化の向上に努める。</t>
    <rPh sb="19" eb="20">
      <t>コ</t>
    </rPh>
    <rPh sb="22" eb="24">
      <t>クロジ</t>
    </rPh>
    <rPh sb="32" eb="34">
      <t>レイワ</t>
    </rPh>
    <rPh sb="34" eb="36">
      <t>ガンネン</t>
    </rPh>
    <rPh sb="36" eb="37">
      <t>ド</t>
    </rPh>
    <rPh sb="37" eb="39">
      <t>ケッサン</t>
    </rPh>
    <rPh sb="41" eb="43">
      <t>コウエイ</t>
    </rPh>
    <rPh sb="43" eb="45">
      <t>キギョウ</t>
    </rPh>
    <rPh sb="45" eb="46">
      <t>ホウ</t>
    </rPh>
    <rPh sb="46" eb="48">
      <t>テキヨウ</t>
    </rPh>
    <rPh sb="48" eb="49">
      <t>カ</t>
    </rPh>
    <rPh sb="50" eb="51">
      <t>トモナ</t>
    </rPh>
    <rPh sb="52" eb="54">
      <t>ウチキ</t>
    </rPh>
    <rPh sb="54" eb="56">
      <t>ケッサン</t>
    </rPh>
    <rPh sb="60" eb="62">
      <t>タンジュン</t>
    </rPh>
    <rPh sb="63" eb="65">
      <t>ヒカク</t>
    </rPh>
    <rPh sb="70" eb="71">
      <t>アタイ</t>
    </rPh>
    <rPh sb="75" eb="77">
      <t>コンゴ</t>
    </rPh>
    <rPh sb="78" eb="80">
      <t>ケンゼン</t>
    </rPh>
    <rPh sb="81" eb="83">
      <t>ケイエイ</t>
    </rPh>
    <rPh sb="84" eb="85">
      <t>オコナ</t>
    </rPh>
    <rPh sb="89" eb="90">
      <t>ヒ</t>
    </rPh>
    <rPh sb="91" eb="92">
      <t>ツヅ</t>
    </rPh>
    <rPh sb="113" eb="114">
      <t>タイ</t>
    </rPh>
    <rPh sb="126" eb="128">
      <t>ウチキ</t>
    </rPh>
    <rPh sb="128" eb="130">
      <t>ケッサン</t>
    </rPh>
    <rPh sb="131" eb="133">
      <t>エイキョウ</t>
    </rPh>
    <rPh sb="136" eb="138">
      <t>レイネン</t>
    </rPh>
    <rPh sb="139" eb="141">
      <t>ヒカク</t>
    </rPh>
    <rPh sb="144" eb="147">
      <t>シヨウリョウ</t>
    </rPh>
    <rPh sb="147" eb="149">
      <t>シュウニュウ</t>
    </rPh>
    <rPh sb="150" eb="151">
      <t>スク</t>
    </rPh>
    <rPh sb="171" eb="173">
      <t>ヒリツ</t>
    </rPh>
    <rPh sb="174" eb="175">
      <t>オオ</t>
    </rPh>
    <rPh sb="183" eb="185">
      <t>ゲンジョウ</t>
    </rPh>
    <rPh sb="289" eb="291">
      <t>ウチキ</t>
    </rPh>
    <rPh sb="291" eb="293">
      <t>ケッサン</t>
    </rPh>
    <rPh sb="297" eb="299">
      <t>レイネン</t>
    </rPh>
    <rPh sb="300" eb="302">
      <t>ドウヨウ</t>
    </rPh>
    <rPh sb="303" eb="305">
      <t>ブンセキ</t>
    </rPh>
    <rPh sb="306" eb="307">
      <t>オコナ</t>
    </rPh>
    <rPh sb="367" eb="369">
      <t>スイイ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</si>
</sst>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1C2-4B7C-8559-388C0EAA0519}"/>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0.27</c:v>
                </c:pt>
                <c:pt idx="1">
                  <c:v>0.17</c:v>
                </c:pt>
                <c:pt idx="2">
                  <c:v>0.13</c:v>
                </c:pt>
                <c:pt idx="3">
                  <c:v>0.1</c:v>
                </c:pt>
                <c:pt idx="4">
                  <c:v>0.09</c:v>
                </c:pt>
              </c:numCache>
            </c:numRef>
          </c:val>
          <c:smooth val="0"/>
          <c:extLst>
            <c:ext xmlns:c16="http://schemas.microsoft.com/office/drawing/2014/chart" uri="{C3380CC4-5D6E-409C-BE32-E72D297353CC}">
              <c16:uniqueId val="{00000001-91C2-4B7C-8559-388C0EAA0519}"/>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97.87</c:v>
                </c:pt>
                <c:pt idx="1">
                  <c:v>99.54</c:v>
                </c:pt>
                <c:pt idx="2">
                  <c:v>97.72</c:v>
                </c:pt>
                <c:pt idx="3">
                  <c:v>94.66</c:v>
                </c:pt>
                <c:pt idx="4">
                  <c:v>100.17</c:v>
                </c:pt>
              </c:numCache>
            </c:numRef>
          </c:val>
          <c:extLst>
            <c:ext xmlns:c16="http://schemas.microsoft.com/office/drawing/2014/chart" uri="{C3380CC4-5D6E-409C-BE32-E72D297353CC}">
              <c16:uniqueId val="{00000000-B0F6-45EE-A538-15AC0D1B3241}"/>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0F6-45EE-A538-15AC0D1B3241}"/>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CAA-4E03-BE1B-E4F82DDF23A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CAA-4E03-BE1B-E4F82DDF23A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649-452B-8234-58FA35C3D711}"/>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649-452B-8234-58FA35C3D711}"/>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45D-4506-ACD9-EA635A63DE0F}"/>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45D-4506-ACD9-EA635A63DE0F}"/>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BCA-4690-AE64-3BCA6E96DF3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BCA-4690-AE64-3BCA6E96DF3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690.43</c:v>
                </c:pt>
                <c:pt idx="1">
                  <c:v>718.81</c:v>
                </c:pt>
                <c:pt idx="2">
                  <c:v>678.77</c:v>
                </c:pt>
                <c:pt idx="3">
                  <c:v>622.72</c:v>
                </c:pt>
                <c:pt idx="4">
                  <c:v>1102.28</c:v>
                </c:pt>
              </c:numCache>
            </c:numRef>
          </c:val>
          <c:extLst>
            <c:ext xmlns:c16="http://schemas.microsoft.com/office/drawing/2014/chart" uri="{C3380CC4-5D6E-409C-BE32-E72D297353CC}">
              <c16:uniqueId val="{00000000-821B-4EB0-A653-85A2B7E77688}"/>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848.31</c:v>
                </c:pt>
                <c:pt idx="1">
                  <c:v>774.99</c:v>
                </c:pt>
                <c:pt idx="2">
                  <c:v>799.41</c:v>
                </c:pt>
                <c:pt idx="3">
                  <c:v>820.36</c:v>
                </c:pt>
                <c:pt idx="4">
                  <c:v>847.44</c:v>
                </c:pt>
              </c:numCache>
            </c:numRef>
          </c:val>
          <c:smooth val="0"/>
          <c:extLst>
            <c:ext xmlns:c16="http://schemas.microsoft.com/office/drawing/2014/chart" uri="{C3380CC4-5D6E-409C-BE32-E72D297353CC}">
              <c16:uniqueId val="{00000001-821B-4EB0-A653-85A2B7E77688}"/>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97.8</c:v>
                </c:pt>
                <c:pt idx="1">
                  <c:v>93.7</c:v>
                </c:pt>
                <c:pt idx="2">
                  <c:v>97.92</c:v>
                </c:pt>
                <c:pt idx="3">
                  <c:v>99.42</c:v>
                </c:pt>
                <c:pt idx="4">
                  <c:v>100</c:v>
                </c:pt>
              </c:numCache>
            </c:numRef>
          </c:val>
          <c:extLst>
            <c:ext xmlns:c16="http://schemas.microsoft.com/office/drawing/2014/chart" uri="{C3380CC4-5D6E-409C-BE32-E72D297353CC}">
              <c16:uniqueId val="{00000000-EB43-4BF7-958E-D5BDC0460E17}"/>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94.38</c:v>
                </c:pt>
                <c:pt idx="1">
                  <c:v>96.57</c:v>
                </c:pt>
                <c:pt idx="2">
                  <c:v>96.54</c:v>
                </c:pt>
                <c:pt idx="3">
                  <c:v>95.4</c:v>
                </c:pt>
                <c:pt idx="4">
                  <c:v>94.69</c:v>
                </c:pt>
              </c:numCache>
            </c:numRef>
          </c:val>
          <c:smooth val="0"/>
          <c:extLst>
            <c:ext xmlns:c16="http://schemas.microsoft.com/office/drawing/2014/chart" uri="{C3380CC4-5D6E-409C-BE32-E72D297353CC}">
              <c16:uniqueId val="{00000001-EB43-4BF7-958E-D5BDC0460E17}"/>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157.08000000000001</c:v>
                </c:pt>
                <c:pt idx="1">
                  <c:v>164.97</c:v>
                </c:pt>
                <c:pt idx="2">
                  <c:v>158.29</c:v>
                </c:pt>
                <c:pt idx="3">
                  <c:v>155</c:v>
                </c:pt>
                <c:pt idx="4">
                  <c:v>151.06</c:v>
                </c:pt>
              </c:numCache>
            </c:numRef>
          </c:val>
          <c:extLst>
            <c:ext xmlns:c16="http://schemas.microsoft.com/office/drawing/2014/chart" uri="{C3380CC4-5D6E-409C-BE32-E72D297353CC}">
              <c16:uniqueId val="{00000000-4532-4C19-98CE-4BDDF6E101C3}"/>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165.45</c:v>
                </c:pt>
                <c:pt idx="1">
                  <c:v>161.54</c:v>
                </c:pt>
                <c:pt idx="2">
                  <c:v>162.81</c:v>
                </c:pt>
                <c:pt idx="3">
                  <c:v>163.19999999999999</c:v>
                </c:pt>
                <c:pt idx="4">
                  <c:v>159.78</c:v>
                </c:pt>
              </c:numCache>
            </c:numRef>
          </c:val>
          <c:smooth val="0"/>
          <c:extLst>
            <c:ext xmlns:c16="http://schemas.microsoft.com/office/drawing/2014/chart" uri="{C3380CC4-5D6E-409C-BE32-E72D297353CC}">
              <c16:uniqueId val="{00000001-4532-4C19-98CE-4BDDF6E101C3}"/>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74.040000000000006</c:v>
                </c:pt>
                <c:pt idx="1">
                  <c:v>67.72</c:v>
                </c:pt>
                <c:pt idx="2">
                  <c:v>72.41</c:v>
                </c:pt>
                <c:pt idx="3">
                  <c:v>65.19</c:v>
                </c:pt>
                <c:pt idx="4">
                  <c:v>66.73</c:v>
                </c:pt>
              </c:numCache>
            </c:numRef>
          </c:val>
          <c:extLst>
            <c:ext xmlns:c16="http://schemas.microsoft.com/office/drawing/2014/chart" uri="{C3380CC4-5D6E-409C-BE32-E72D297353CC}">
              <c16:uniqueId val="{00000000-A96D-4B2E-BDEE-60E2DEAE53CE}"/>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65.62</c:v>
                </c:pt>
                <c:pt idx="1">
                  <c:v>64.67</c:v>
                </c:pt>
                <c:pt idx="2">
                  <c:v>64.959999999999994</c:v>
                </c:pt>
                <c:pt idx="3">
                  <c:v>65.040000000000006</c:v>
                </c:pt>
                <c:pt idx="4">
                  <c:v>68.31</c:v>
                </c:pt>
              </c:numCache>
            </c:numRef>
          </c:val>
          <c:smooth val="0"/>
          <c:extLst>
            <c:ext xmlns:c16="http://schemas.microsoft.com/office/drawing/2014/chart" uri="{C3380CC4-5D6E-409C-BE32-E72D297353CC}">
              <c16:uniqueId val="{00000001-A96D-4B2E-BDEE-60E2DEAE53CE}"/>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94.5</c:v>
                </c:pt>
                <c:pt idx="1">
                  <c:v>94.72</c:v>
                </c:pt>
                <c:pt idx="2">
                  <c:v>94.09</c:v>
                </c:pt>
                <c:pt idx="3">
                  <c:v>94.51</c:v>
                </c:pt>
                <c:pt idx="4">
                  <c:v>94.6</c:v>
                </c:pt>
              </c:numCache>
            </c:numRef>
          </c:val>
          <c:extLst>
            <c:ext xmlns:c16="http://schemas.microsoft.com/office/drawing/2014/chart" uri="{C3380CC4-5D6E-409C-BE32-E72D297353CC}">
              <c16:uniqueId val="{00000000-474F-4FCC-B247-591E957E5098}"/>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91.44</c:v>
                </c:pt>
                <c:pt idx="1">
                  <c:v>91.76</c:v>
                </c:pt>
                <c:pt idx="2">
                  <c:v>92.3</c:v>
                </c:pt>
                <c:pt idx="3">
                  <c:v>92.55</c:v>
                </c:pt>
                <c:pt idx="4">
                  <c:v>92.62</c:v>
                </c:pt>
              </c:numCache>
            </c:numRef>
          </c:val>
          <c:smooth val="0"/>
          <c:extLst>
            <c:ext xmlns:c16="http://schemas.microsoft.com/office/drawing/2014/chart" uri="{C3380CC4-5D6E-409C-BE32-E72D297353CC}">
              <c16:uniqueId val="{00000001-474F-4FCC-B247-591E957E5098}"/>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栃木県　鹿沼市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8" t="str">
        <f>データ!I6</f>
        <v>法非適用</v>
      </c>
      <c r="C8" s="78"/>
      <c r="D8" s="78"/>
      <c r="E8" s="78"/>
      <c r="F8" s="78"/>
      <c r="G8" s="78"/>
      <c r="H8" s="78"/>
      <c r="I8" s="78" t="str">
        <f>データ!J6</f>
        <v>下水道事業</v>
      </c>
      <c r="J8" s="78"/>
      <c r="K8" s="78"/>
      <c r="L8" s="78"/>
      <c r="M8" s="78"/>
      <c r="N8" s="78"/>
      <c r="O8" s="78"/>
      <c r="P8" s="78" t="str">
        <f>データ!K6</f>
        <v>公共下水道</v>
      </c>
      <c r="Q8" s="78"/>
      <c r="R8" s="78"/>
      <c r="S8" s="78"/>
      <c r="T8" s="78"/>
      <c r="U8" s="78"/>
      <c r="V8" s="78"/>
      <c r="W8" s="78" t="str">
        <f>データ!L6</f>
        <v>Bd1</v>
      </c>
      <c r="X8" s="78"/>
      <c r="Y8" s="78"/>
      <c r="Z8" s="78"/>
      <c r="AA8" s="78"/>
      <c r="AB8" s="78"/>
      <c r="AC8" s="78"/>
      <c r="AD8" s="79" t="str">
        <f>データ!$M$6</f>
        <v>非設置</v>
      </c>
      <c r="AE8" s="79"/>
      <c r="AF8" s="79"/>
      <c r="AG8" s="79"/>
      <c r="AH8" s="79"/>
      <c r="AI8" s="79"/>
      <c r="AJ8" s="79"/>
      <c r="AK8" s="3"/>
      <c r="AL8" s="75">
        <f>データ!S6</f>
        <v>97288</v>
      </c>
      <c r="AM8" s="75"/>
      <c r="AN8" s="75"/>
      <c r="AO8" s="75"/>
      <c r="AP8" s="75"/>
      <c r="AQ8" s="75"/>
      <c r="AR8" s="75"/>
      <c r="AS8" s="75"/>
      <c r="AT8" s="74">
        <f>データ!T6</f>
        <v>490.64</v>
      </c>
      <c r="AU8" s="74"/>
      <c r="AV8" s="74"/>
      <c r="AW8" s="74"/>
      <c r="AX8" s="74"/>
      <c r="AY8" s="74"/>
      <c r="AZ8" s="74"/>
      <c r="BA8" s="74"/>
      <c r="BB8" s="74">
        <f>データ!U6</f>
        <v>198.29</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15">
      <c r="A10" s="2"/>
      <c r="B10" s="74" t="str">
        <f>データ!N6</f>
        <v>-</v>
      </c>
      <c r="C10" s="74"/>
      <c r="D10" s="74"/>
      <c r="E10" s="74"/>
      <c r="F10" s="74"/>
      <c r="G10" s="74"/>
      <c r="H10" s="74"/>
      <c r="I10" s="74" t="str">
        <f>データ!O6</f>
        <v>該当数値なし</v>
      </c>
      <c r="J10" s="74"/>
      <c r="K10" s="74"/>
      <c r="L10" s="74"/>
      <c r="M10" s="74"/>
      <c r="N10" s="74"/>
      <c r="O10" s="74"/>
      <c r="P10" s="74">
        <f>データ!P6</f>
        <v>62.72</v>
      </c>
      <c r="Q10" s="74"/>
      <c r="R10" s="74"/>
      <c r="S10" s="74"/>
      <c r="T10" s="74"/>
      <c r="U10" s="74"/>
      <c r="V10" s="74"/>
      <c r="W10" s="74">
        <f>データ!Q6</f>
        <v>54.46</v>
      </c>
      <c r="X10" s="74"/>
      <c r="Y10" s="74"/>
      <c r="Z10" s="74"/>
      <c r="AA10" s="74"/>
      <c r="AB10" s="74"/>
      <c r="AC10" s="74"/>
      <c r="AD10" s="75">
        <f>データ!R6</f>
        <v>2640</v>
      </c>
      <c r="AE10" s="75"/>
      <c r="AF10" s="75"/>
      <c r="AG10" s="75"/>
      <c r="AH10" s="75"/>
      <c r="AI10" s="75"/>
      <c r="AJ10" s="75"/>
      <c r="AK10" s="2"/>
      <c r="AL10" s="75">
        <f>データ!V6</f>
        <v>60741</v>
      </c>
      <c r="AM10" s="75"/>
      <c r="AN10" s="75"/>
      <c r="AO10" s="75"/>
      <c r="AP10" s="75"/>
      <c r="AQ10" s="75"/>
      <c r="AR10" s="75"/>
      <c r="AS10" s="75"/>
      <c r="AT10" s="74">
        <f>データ!W6</f>
        <v>16.170000000000002</v>
      </c>
      <c r="AU10" s="74"/>
      <c r="AV10" s="74"/>
      <c r="AW10" s="74"/>
      <c r="AX10" s="74"/>
      <c r="AY10" s="74"/>
      <c r="AZ10" s="74"/>
      <c r="BA10" s="74"/>
      <c r="BB10" s="74">
        <f>データ!X6</f>
        <v>3756.4</v>
      </c>
      <c r="BC10" s="74"/>
      <c r="BD10" s="74"/>
      <c r="BE10" s="74"/>
      <c r="BF10" s="74"/>
      <c r="BG10" s="74"/>
      <c r="BH10" s="74"/>
      <c r="BI10" s="74"/>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5" t="s">
        <v>120</v>
      </c>
      <c r="BM16" s="66"/>
      <c r="BN16" s="66"/>
      <c r="BO16" s="66"/>
      <c r="BP16" s="66"/>
      <c r="BQ16" s="66"/>
      <c r="BR16" s="66"/>
      <c r="BS16" s="66"/>
      <c r="BT16" s="66"/>
      <c r="BU16" s="66"/>
      <c r="BV16" s="66"/>
      <c r="BW16" s="66"/>
      <c r="BX16" s="66"/>
      <c r="BY16" s="66"/>
      <c r="BZ16" s="6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8"/>
      <c r="BM44" s="69"/>
      <c r="BN44" s="69"/>
      <c r="BO44" s="69"/>
      <c r="BP44" s="69"/>
      <c r="BQ44" s="69"/>
      <c r="BR44" s="69"/>
      <c r="BS44" s="69"/>
      <c r="BT44" s="69"/>
      <c r="BU44" s="69"/>
      <c r="BV44" s="69"/>
      <c r="BW44" s="69"/>
      <c r="BX44" s="69"/>
      <c r="BY44" s="69"/>
      <c r="BZ44" s="7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118</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119</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【682.51】</v>
      </c>
      <c r="I86" s="26" t="str">
        <f>データ!CA6</f>
        <v>【100.34】</v>
      </c>
      <c r="J86" s="26" t="str">
        <f>データ!CL6</f>
        <v>【136.15】</v>
      </c>
      <c r="K86" s="26" t="str">
        <f>データ!CW6</f>
        <v>【59.64】</v>
      </c>
      <c r="L86" s="26" t="str">
        <f>データ!DH6</f>
        <v>【95.35】</v>
      </c>
      <c r="M86" s="26" t="s">
        <v>45</v>
      </c>
      <c r="N86" s="26" t="s">
        <v>45</v>
      </c>
      <c r="O86" s="26" t="str">
        <f>データ!EO6</f>
        <v>【0.22】</v>
      </c>
    </row>
  </sheetData>
  <sheetProtection algorithmName="SHA-512" hashValue="ELQCqfBGUOcDuPsG5VnqIidp4Sc7jn3KKbXQyEy/vsHItPPD2AYj5CXI80QnS+SlMzsoK1I935ouauxlX4MIlw==" saltValue="ktmpnMz/1hjmcEZVBMu+1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83" t="s">
        <v>55</v>
      </c>
      <c r="I3" s="84"/>
      <c r="J3" s="84"/>
      <c r="K3" s="84"/>
      <c r="L3" s="84"/>
      <c r="M3" s="84"/>
      <c r="N3" s="84"/>
      <c r="O3" s="84"/>
      <c r="P3" s="84"/>
      <c r="Q3" s="84"/>
      <c r="R3" s="84"/>
      <c r="S3" s="84"/>
      <c r="T3" s="84"/>
      <c r="U3" s="84"/>
      <c r="V3" s="84"/>
      <c r="W3" s="84"/>
      <c r="X3" s="85"/>
      <c r="Y3" s="89" t="s">
        <v>56</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57</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58</v>
      </c>
      <c r="B4" s="30"/>
      <c r="C4" s="30"/>
      <c r="D4" s="30"/>
      <c r="E4" s="30"/>
      <c r="F4" s="30"/>
      <c r="G4" s="30"/>
      <c r="H4" s="86"/>
      <c r="I4" s="87"/>
      <c r="J4" s="87"/>
      <c r="K4" s="87"/>
      <c r="L4" s="87"/>
      <c r="M4" s="87"/>
      <c r="N4" s="87"/>
      <c r="O4" s="87"/>
      <c r="P4" s="87"/>
      <c r="Q4" s="87"/>
      <c r="R4" s="87"/>
      <c r="S4" s="87"/>
      <c r="T4" s="87"/>
      <c r="U4" s="87"/>
      <c r="V4" s="87"/>
      <c r="W4" s="87"/>
      <c r="X4" s="88"/>
      <c r="Y4" s="82" t="s">
        <v>59</v>
      </c>
      <c r="Z4" s="82"/>
      <c r="AA4" s="82"/>
      <c r="AB4" s="82"/>
      <c r="AC4" s="82"/>
      <c r="AD4" s="82"/>
      <c r="AE4" s="82"/>
      <c r="AF4" s="82"/>
      <c r="AG4" s="82"/>
      <c r="AH4" s="82"/>
      <c r="AI4" s="82"/>
      <c r="AJ4" s="82" t="s">
        <v>60</v>
      </c>
      <c r="AK4" s="82"/>
      <c r="AL4" s="82"/>
      <c r="AM4" s="82"/>
      <c r="AN4" s="82"/>
      <c r="AO4" s="82"/>
      <c r="AP4" s="82"/>
      <c r="AQ4" s="82"/>
      <c r="AR4" s="82"/>
      <c r="AS4" s="82"/>
      <c r="AT4" s="82"/>
      <c r="AU4" s="82" t="s">
        <v>61</v>
      </c>
      <c r="AV4" s="82"/>
      <c r="AW4" s="82"/>
      <c r="AX4" s="82"/>
      <c r="AY4" s="82"/>
      <c r="AZ4" s="82"/>
      <c r="BA4" s="82"/>
      <c r="BB4" s="82"/>
      <c r="BC4" s="82"/>
      <c r="BD4" s="82"/>
      <c r="BE4" s="82"/>
      <c r="BF4" s="82" t="s">
        <v>62</v>
      </c>
      <c r="BG4" s="82"/>
      <c r="BH4" s="82"/>
      <c r="BI4" s="82"/>
      <c r="BJ4" s="82"/>
      <c r="BK4" s="82"/>
      <c r="BL4" s="82"/>
      <c r="BM4" s="82"/>
      <c r="BN4" s="82"/>
      <c r="BO4" s="82"/>
      <c r="BP4" s="82"/>
      <c r="BQ4" s="82" t="s">
        <v>63</v>
      </c>
      <c r="BR4" s="82"/>
      <c r="BS4" s="82"/>
      <c r="BT4" s="82"/>
      <c r="BU4" s="82"/>
      <c r="BV4" s="82"/>
      <c r="BW4" s="82"/>
      <c r="BX4" s="82"/>
      <c r="BY4" s="82"/>
      <c r="BZ4" s="82"/>
      <c r="CA4" s="82"/>
      <c r="CB4" s="82" t="s">
        <v>64</v>
      </c>
      <c r="CC4" s="82"/>
      <c r="CD4" s="82"/>
      <c r="CE4" s="82"/>
      <c r="CF4" s="82"/>
      <c r="CG4" s="82"/>
      <c r="CH4" s="82"/>
      <c r="CI4" s="82"/>
      <c r="CJ4" s="82"/>
      <c r="CK4" s="82"/>
      <c r="CL4" s="82"/>
      <c r="CM4" s="82" t="s">
        <v>65</v>
      </c>
      <c r="CN4" s="82"/>
      <c r="CO4" s="82"/>
      <c r="CP4" s="82"/>
      <c r="CQ4" s="82"/>
      <c r="CR4" s="82"/>
      <c r="CS4" s="82"/>
      <c r="CT4" s="82"/>
      <c r="CU4" s="82"/>
      <c r="CV4" s="82"/>
      <c r="CW4" s="82"/>
      <c r="CX4" s="82" t="s">
        <v>66</v>
      </c>
      <c r="CY4" s="82"/>
      <c r="CZ4" s="82"/>
      <c r="DA4" s="82"/>
      <c r="DB4" s="82"/>
      <c r="DC4" s="82"/>
      <c r="DD4" s="82"/>
      <c r="DE4" s="82"/>
      <c r="DF4" s="82"/>
      <c r="DG4" s="82"/>
      <c r="DH4" s="82"/>
      <c r="DI4" s="82" t="s">
        <v>67</v>
      </c>
      <c r="DJ4" s="82"/>
      <c r="DK4" s="82"/>
      <c r="DL4" s="82"/>
      <c r="DM4" s="82"/>
      <c r="DN4" s="82"/>
      <c r="DO4" s="82"/>
      <c r="DP4" s="82"/>
      <c r="DQ4" s="82"/>
      <c r="DR4" s="82"/>
      <c r="DS4" s="82"/>
      <c r="DT4" s="82" t="s">
        <v>68</v>
      </c>
      <c r="DU4" s="82"/>
      <c r="DV4" s="82"/>
      <c r="DW4" s="82"/>
      <c r="DX4" s="82"/>
      <c r="DY4" s="82"/>
      <c r="DZ4" s="82"/>
      <c r="EA4" s="82"/>
      <c r="EB4" s="82"/>
      <c r="EC4" s="82"/>
      <c r="ED4" s="82"/>
      <c r="EE4" s="82" t="s">
        <v>69</v>
      </c>
      <c r="EF4" s="82"/>
      <c r="EG4" s="82"/>
      <c r="EH4" s="82"/>
      <c r="EI4" s="82"/>
      <c r="EJ4" s="82"/>
      <c r="EK4" s="82"/>
      <c r="EL4" s="82"/>
      <c r="EM4" s="82"/>
      <c r="EN4" s="82"/>
      <c r="EO4" s="82"/>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2019</v>
      </c>
      <c r="C6" s="33">
        <f t="shared" ref="C6:X6" si="3">C7</f>
        <v>92053</v>
      </c>
      <c r="D6" s="33">
        <f t="shared" si="3"/>
        <v>47</v>
      </c>
      <c r="E6" s="33">
        <f t="shared" si="3"/>
        <v>17</v>
      </c>
      <c r="F6" s="33">
        <f t="shared" si="3"/>
        <v>1</v>
      </c>
      <c r="G6" s="33">
        <f t="shared" si="3"/>
        <v>0</v>
      </c>
      <c r="H6" s="33" t="str">
        <f t="shared" si="3"/>
        <v>栃木県　鹿沼市</v>
      </c>
      <c r="I6" s="33" t="str">
        <f t="shared" si="3"/>
        <v>法非適用</v>
      </c>
      <c r="J6" s="33" t="str">
        <f t="shared" si="3"/>
        <v>下水道事業</v>
      </c>
      <c r="K6" s="33" t="str">
        <f t="shared" si="3"/>
        <v>公共下水道</v>
      </c>
      <c r="L6" s="33" t="str">
        <f t="shared" si="3"/>
        <v>Bd1</v>
      </c>
      <c r="M6" s="33" t="str">
        <f t="shared" si="3"/>
        <v>非設置</v>
      </c>
      <c r="N6" s="34" t="str">
        <f t="shared" si="3"/>
        <v>-</v>
      </c>
      <c r="O6" s="34" t="str">
        <f t="shared" si="3"/>
        <v>該当数値なし</v>
      </c>
      <c r="P6" s="34">
        <f t="shared" si="3"/>
        <v>62.72</v>
      </c>
      <c r="Q6" s="34">
        <f t="shared" si="3"/>
        <v>54.46</v>
      </c>
      <c r="R6" s="34">
        <f t="shared" si="3"/>
        <v>2640</v>
      </c>
      <c r="S6" s="34">
        <f t="shared" si="3"/>
        <v>97288</v>
      </c>
      <c r="T6" s="34">
        <f t="shared" si="3"/>
        <v>490.64</v>
      </c>
      <c r="U6" s="34">
        <f t="shared" si="3"/>
        <v>198.29</v>
      </c>
      <c r="V6" s="34">
        <f t="shared" si="3"/>
        <v>60741</v>
      </c>
      <c r="W6" s="34">
        <f t="shared" si="3"/>
        <v>16.170000000000002</v>
      </c>
      <c r="X6" s="34">
        <f t="shared" si="3"/>
        <v>3756.4</v>
      </c>
      <c r="Y6" s="35">
        <f>IF(Y7="",NA(),Y7)</f>
        <v>97.87</v>
      </c>
      <c r="Z6" s="35">
        <f t="shared" ref="Z6:AH6" si="4">IF(Z7="",NA(),Z7)</f>
        <v>99.54</v>
      </c>
      <c r="AA6" s="35">
        <f t="shared" si="4"/>
        <v>97.72</v>
      </c>
      <c r="AB6" s="35">
        <f t="shared" si="4"/>
        <v>94.66</v>
      </c>
      <c r="AC6" s="35">
        <f t="shared" si="4"/>
        <v>100.17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690.43</v>
      </c>
      <c r="BG6" s="35">
        <f t="shared" ref="BG6:BO6" si="7">IF(BG7="",NA(),BG7)</f>
        <v>718.81</v>
      </c>
      <c r="BH6" s="35">
        <f t="shared" si="7"/>
        <v>678.77</v>
      </c>
      <c r="BI6" s="35">
        <f t="shared" si="7"/>
        <v>622.72</v>
      </c>
      <c r="BJ6" s="35">
        <f t="shared" si="7"/>
        <v>1102.28</v>
      </c>
      <c r="BK6" s="35">
        <f t="shared" si="7"/>
        <v>848.31</v>
      </c>
      <c r="BL6" s="35">
        <f t="shared" si="7"/>
        <v>774.99</v>
      </c>
      <c r="BM6" s="35">
        <f t="shared" si="7"/>
        <v>799.41</v>
      </c>
      <c r="BN6" s="35">
        <f t="shared" si="7"/>
        <v>820.36</v>
      </c>
      <c r="BO6" s="35">
        <f t="shared" si="7"/>
        <v>847.44</v>
      </c>
      <c r="BP6" s="34" t="str">
        <f>IF(BP7="","",IF(BP7="-","【-】","【"&amp;SUBSTITUTE(TEXT(BP7,"#,##0.00"),"-","△")&amp;"】"))</f>
        <v>【682.51】</v>
      </c>
      <c r="BQ6" s="35">
        <f>IF(BQ7="",NA(),BQ7)</f>
        <v>97.8</v>
      </c>
      <c r="BR6" s="35">
        <f t="shared" ref="BR6:BZ6" si="8">IF(BR7="",NA(),BR7)</f>
        <v>93.7</v>
      </c>
      <c r="BS6" s="35">
        <f t="shared" si="8"/>
        <v>97.92</v>
      </c>
      <c r="BT6" s="35">
        <f t="shared" si="8"/>
        <v>99.42</v>
      </c>
      <c r="BU6" s="35">
        <f t="shared" si="8"/>
        <v>100</v>
      </c>
      <c r="BV6" s="35">
        <f t="shared" si="8"/>
        <v>94.38</v>
      </c>
      <c r="BW6" s="35">
        <f t="shared" si="8"/>
        <v>96.57</v>
      </c>
      <c r="BX6" s="35">
        <f t="shared" si="8"/>
        <v>96.54</v>
      </c>
      <c r="BY6" s="35">
        <f t="shared" si="8"/>
        <v>95.4</v>
      </c>
      <c r="BZ6" s="35">
        <f t="shared" si="8"/>
        <v>94.69</v>
      </c>
      <c r="CA6" s="34" t="str">
        <f>IF(CA7="","",IF(CA7="-","【-】","【"&amp;SUBSTITUTE(TEXT(CA7,"#,##0.00"),"-","△")&amp;"】"))</f>
        <v>【100.34】</v>
      </c>
      <c r="CB6" s="35">
        <f>IF(CB7="",NA(),CB7)</f>
        <v>157.08000000000001</v>
      </c>
      <c r="CC6" s="35">
        <f t="shared" ref="CC6:CK6" si="9">IF(CC7="",NA(),CC7)</f>
        <v>164.97</v>
      </c>
      <c r="CD6" s="35">
        <f t="shared" si="9"/>
        <v>158.29</v>
      </c>
      <c r="CE6" s="35">
        <f t="shared" si="9"/>
        <v>155</v>
      </c>
      <c r="CF6" s="35">
        <f t="shared" si="9"/>
        <v>151.06</v>
      </c>
      <c r="CG6" s="35">
        <f t="shared" si="9"/>
        <v>165.45</v>
      </c>
      <c r="CH6" s="35">
        <f t="shared" si="9"/>
        <v>161.54</v>
      </c>
      <c r="CI6" s="35">
        <f t="shared" si="9"/>
        <v>162.81</v>
      </c>
      <c r="CJ6" s="35">
        <f t="shared" si="9"/>
        <v>163.19999999999999</v>
      </c>
      <c r="CK6" s="35">
        <f t="shared" si="9"/>
        <v>159.78</v>
      </c>
      <c r="CL6" s="34" t="str">
        <f>IF(CL7="","",IF(CL7="-","【-】","【"&amp;SUBSTITUTE(TEXT(CL7,"#,##0.00"),"-","△")&amp;"】"))</f>
        <v>【136.15】</v>
      </c>
      <c r="CM6" s="35">
        <f>IF(CM7="",NA(),CM7)</f>
        <v>74.040000000000006</v>
      </c>
      <c r="CN6" s="35">
        <f t="shared" ref="CN6:CV6" si="10">IF(CN7="",NA(),CN7)</f>
        <v>67.72</v>
      </c>
      <c r="CO6" s="35">
        <f t="shared" si="10"/>
        <v>72.41</v>
      </c>
      <c r="CP6" s="35">
        <f t="shared" si="10"/>
        <v>65.19</v>
      </c>
      <c r="CQ6" s="35">
        <f t="shared" si="10"/>
        <v>66.73</v>
      </c>
      <c r="CR6" s="35">
        <f t="shared" si="10"/>
        <v>65.62</v>
      </c>
      <c r="CS6" s="35">
        <f t="shared" si="10"/>
        <v>64.67</v>
      </c>
      <c r="CT6" s="35">
        <f t="shared" si="10"/>
        <v>64.959999999999994</v>
      </c>
      <c r="CU6" s="35">
        <f t="shared" si="10"/>
        <v>65.040000000000006</v>
      </c>
      <c r="CV6" s="35">
        <f t="shared" si="10"/>
        <v>68.31</v>
      </c>
      <c r="CW6" s="34" t="str">
        <f>IF(CW7="","",IF(CW7="-","【-】","【"&amp;SUBSTITUTE(TEXT(CW7,"#,##0.00"),"-","△")&amp;"】"))</f>
        <v>【59.64】</v>
      </c>
      <c r="CX6" s="35">
        <f>IF(CX7="",NA(),CX7)</f>
        <v>94.5</v>
      </c>
      <c r="CY6" s="35">
        <f t="shared" ref="CY6:DG6" si="11">IF(CY7="",NA(),CY7)</f>
        <v>94.72</v>
      </c>
      <c r="CZ6" s="35">
        <f t="shared" si="11"/>
        <v>94.09</v>
      </c>
      <c r="DA6" s="35">
        <f t="shared" si="11"/>
        <v>94.51</v>
      </c>
      <c r="DB6" s="35">
        <f t="shared" si="11"/>
        <v>94.6</v>
      </c>
      <c r="DC6" s="35">
        <f t="shared" si="11"/>
        <v>91.44</v>
      </c>
      <c r="DD6" s="35">
        <f t="shared" si="11"/>
        <v>91.76</v>
      </c>
      <c r="DE6" s="35">
        <f t="shared" si="11"/>
        <v>92.3</v>
      </c>
      <c r="DF6" s="35">
        <f t="shared" si="11"/>
        <v>92.55</v>
      </c>
      <c r="DG6" s="35">
        <f t="shared" si="11"/>
        <v>92.62</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0.27</v>
      </c>
      <c r="EK6" s="35">
        <f t="shared" si="14"/>
        <v>0.17</v>
      </c>
      <c r="EL6" s="35">
        <f t="shared" si="14"/>
        <v>0.13</v>
      </c>
      <c r="EM6" s="35">
        <f t="shared" si="14"/>
        <v>0.1</v>
      </c>
      <c r="EN6" s="35">
        <f t="shared" si="14"/>
        <v>0.09</v>
      </c>
      <c r="EO6" s="34" t="str">
        <f>IF(EO7="","",IF(EO7="-","【-】","【"&amp;SUBSTITUTE(TEXT(EO7,"#,##0.00"),"-","△")&amp;"】"))</f>
        <v>【0.22】</v>
      </c>
    </row>
    <row r="7" spans="1:145" s="36" customFormat="1" x14ac:dyDescent="0.15">
      <c r="A7" s="28"/>
      <c r="B7" s="37">
        <v>2019</v>
      </c>
      <c r="C7" s="37">
        <v>92053</v>
      </c>
      <c r="D7" s="37">
        <v>47</v>
      </c>
      <c r="E7" s="37">
        <v>17</v>
      </c>
      <c r="F7" s="37">
        <v>1</v>
      </c>
      <c r="G7" s="37">
        <v>0</v>
      </c>
      <c r="H7" s="37" t="s">
        <v>99</v>
      </c>
      <c r="I7" s="37" t="s">
        <v>100</v>
      </c>
      <c r="J7" s="37" t="s">
        <v>101</v>
      </c>
      <c r="K7" s="37" t="s">
        <v>102</v>
      </c>
      <c r="L7" s="37" t="s">
        <v>103</v>
      </c>
      <c r="M7" s="37" t="s">
        <v>104</v>
      </c>
      <c r="N7" s="38" t="s">
        <v>105</v>
      </c>
      <c r="O7" s="38" t="s">
        <v>106</v>
      </c>
      <c r="P7" s="38">
        <v>62.72</v>
      </c>
      <c r="Q7" s="38">
        <v>54.46</v>
      </c>
      <c r="R7" s="38">
        <v>2640</v>
      </c>
      <c r="S7" s="38">
        <v>97288</v>
      </c>
      <c r="T7" s="38">
        <v>490.64</v>
      </c>
      <c r="U7" s="38">
        <v>198.29</v>
      </c>
      <c r="V7" s="38">
        <v>60741</v>
      </c>
      <c r="W7" s="38">
        <v>16.170000000000002</v>
      </c>
      <c r="X7" s="38">
        <v>3756.4</v>
      </c>
      <c r="Y7" s="38">
        <v>97.87</v>
      </c>
      <c r="Z7" s="38">
        <v>99.54</v>
      </c>
      <c r="AA7" s="38">
        <v>97.72</v>
      </c>
      <c r="AB7" s="38">
        <v>94.66</v>
      </c>
      <c r="AC7" s="38">
        <v>100.17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690.43</v>
      </c>
      <c r="BG7" s="38">
        <v>718.81</v>
      </c>
      <c r="BH7" s="38">
        <v>678.77</v>
      </c>
      <c r="BI7" s="38">
        <v>622.72</v>
      </c>
      <c r="BJ7" s="38">
        <v>1102.28</v>
      </c>
      <c r="BK7" s="38">
        <v>848.31</v>
      </c>
      <c r="BL7" s="38">
        <v>774.99</v>
      </c>
      <c r="BM7" s="38">
        <v>799.41</v>
      </c>
      <c r="BN7" s="38">
        <v>820.36</v>
      </c>
      <c r="BO7" s="38">
        <v>847.44</v>
      </c>
      <c r="BP7" s="38">
        <v>682.51</v>
      </c>
      <c r="BQ7" s="38">
        <v>97.8</v>
      </c>
      <c r="BR7" s="38">
        <v>93.7</v>
      </c>
      <c r="BS7" s="38">
        <v>97.92</v>
      </c>
      <c r="BT7" s="38">
        <v>99.42</v>
      </c>
      <c r="BU7" s="38">
        <v>100</v>
      </c>
      <c r="BV7" s="38">
        <v>94.38</v>
      </c>
      <c r="BW7" s="38">
        <v>96.57</v>
      </c>
      <c r="BX7" s="38">
        <v>96.54</v>
      </c>
      <c r="BY7" s="38">
        <v>95.4</v>
      </c>
      <c r="BZ7" s="38">
        <v>94.69</v>
      </c>
      <c r="CA7" s="38">
        <v>100.34</v>
      </c>
      <c r="CB7" s="38">
        <v>157.08000000000001</v>
      </c>
      <c r="CC7" s="38">
        <v>164.97</v>
      </c>
      <c r="CD7" s="38">
        <v>158.29</v>
      </c>
      <c r="CE7" s="38">
        <v>155</v>
      </c>
      <c r="CF7" s="38">
        <v>151.06</v>
      </c>
      <c r="CG7" s="38">
        <v>165.45</v>
      </c>
      <c r="CH7" s="38">
        <v>161.54</v>
      </c>
      <c r="CI7" s="38">
        <v>162.81</v>
      </c>
      <c r="CJ7" s="38">
        <v>163.19999999999999</v>
      </c>
      <c r="CK7" s="38">
        <v>159.78</v>
      </c>
      <c r="CL7" s="38">
        <v>136.15</v>
      </c>
      <c r="CM7" s="38">
        <v>74.040000000000006</v>
      </c>
      <c r="CN7" s="38">
        <v>67.72</v>
      </c>
      <c r="CO7" s="38">
        <v>72.41</v>
      </c>
      <c r="CP7" s="38">
        <v>65.19</v>
      </c>
      <c r="CQ7" s="38">
        <v>66.73</v>
      </c>
      <c r="CR7" s="38">
        <v>65.62</v>
      </c>
      <c r="CS7" s="38">
        <v>64.67</v>
      </c>
      <c r="CT7" s="38">
        <v>64.959999999999994</v>
      </c>
      <c r="CU7" s="38">
        <v>65.040000000000006</v>
      </c>
      <c r="CV7" s="38">
        <v>68.31</v>
      </c>
      <c r="CW7" s="38">
        <v>59.64</v>
      </c>
      <c r="CX7" s="38">
        <v>94.5</v>
      </c>
      <c r="CY7" s="38">
        <v>94.72</v>
      </c>
      <c r="CZ7" s="38">
        <v>94.09</v>
      </c>
      <c r="DA7" s="38">
        <v>94.51</v>
      </c>
      <c r="DB7" s="38">
        <v>94.6</v>
      </c>
      <c r="DC7" s="38">
        <v>91.44</v>
      </c>
      <c r="DD7" s="38">
        <v>91.76</v>
      </c>
      <c r="DE7" s="38">
        <v>92.3</v>
      </c>
      <c r="DF7" s="38">
        <v>92.55</v>
      </c>
      <c r="DG7" s="38">
        <v>92.62</v>
      </c>
      <c r="DH7" s="38">
        <v>95.35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0.27</v>
      </c>
      <c r="EK7" s="38">
        <v>0.17</v>
      </c>
      <c r="EL7" s="38">
        <v>0.13</v>
      </c>
      <c r="EM7" s="38">
        <v>0.1</v>
      </c>
      <c r="EN7" s="38">
        <v>0.09</v>
      </c>
      <c r="EO7" s="38">
        <v>0.22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112</v>
      </c>
    </row>
    <row r="12" spans="1:145" x14ac:dyDescent="0.15">
      <c r="B12">
        <v>1</v>
      </c>
      <c r="C12">
        <v>1</v>
      </c>
      <c r="D12">
        <v>1</v>
      </c>
      <c r="E12">
        <v>1</v>
      </c>
      <c r="F12">
        <v>1</v>
      </c>
      <c r="G12" t="s">
        <v>113</v>
      </c>
    </row>
    <row r="13" spans="1:145" x14ac:dyDescent="0.15">
      <c r="B13" t="s">
        <v>114</v>
      </c>
      <c r="C13" t="s">
        <v>115</v>
      </c>
      <c r="D13" t="s">
        <v>115</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狐塚　賢太</cp:lastModifiedBy>
  <dcterms:created xsi:type="dcterms:W3CDTF">2020-12-04T02:44:03Z</dcterms:created>
  <dcterms:modified xsi:type="dcterms:W3CDTF">2021-02-20T02:05:21Z</dcterms:modified>
  <cp:category/>
</cp:coreProperties>
</file>