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4 下水道（公共）\"/>
    </mc:Choice>
  </mc:AlternateContent>
  <xr:revisionPtr revIDLastSave="0" documentId="13_ncr:1_{4D69241A-0CDF-44A4-8C2E-589EA0AFD55D}" xr6:coauthVersionLast="47" xr6:coauthVersionMax="47" xr10:uidLastSave="{00000000-0000-0000-0000-000000000000}"/>
  <workbookProtection workbookAlgorithmName="SHA-512" workbookHashValue="OtMJa545LILB0ZpgqLemXuZB9LgiyeR9Oe0aj23dZuM13CcNnOhe5xKKoN4RAMW62N8cL+MlO0YXoZFJN0v0Fw==" workbookSaltValue="5T7G2sXmEcASfpEeLdCmbA==" workbookSpinCount="100000" lockStructure="1"/>
  <bookViews>
    <workbookView xWindow="-110" yWindow="-110" windowWidth="19420" windowHeight="116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AT10" i="4"/>
  <c r="AL10" i="4"/>
  <c r="W10" i="4"/>
  <c r="P10" i="4"/>
  <c r="I10" i="4"/>
  <c r="AL8" i="4"/>
  <c r="AD8" i="4"/>
  <c r="W8" i="4"/>
  <c r="P8" i="4"/>
  <c r="B6" i="4"/>
</calcChain>
</file>

<file path=xl/sharedStrings.xml><?xml version="1.0" encoding="utf-8"?>
<sst xmlns="http://schemas.openxmlformats.org/spreadsheetml/2006/main" count="253" uniqueCount="114">
  <si>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</si>
  <si>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</si>
  <si>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</si>
  <si>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</si>
  <si>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⑤経費回収率(％)</t>
  </si>
  <si>
    <t>類似団体区分</t>
    <rPh sb="4" eb="6">
      <t>クブン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</si>
  <si>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</si>
  <si>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</si>
  <si>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</si>
  <si>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</si>
  <si>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</si>
  <si>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</si>
  <si>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</si>
  <si>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</si>
  <si>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</si>
  <si>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</si>
  <si>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</si>
  <si>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</si>
  <si>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</si>
  <si>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</si>
  <si>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</si>
  <si>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</si>
  <si>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</si>
  <si>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</si>
  <si>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</si>
  <si>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</si>
  <si>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</si>
  <si>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</si>
  <si>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</si>
  <si>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</si>
  <si>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</si>
  <si>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</si>
  <si>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</si>
  <si>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</si>
  <si>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</si>
  <si>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</si>
  <si>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</si>
  <si>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</si>
  <si>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</si>
  <si>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</si>
  <si>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</si>
  <si>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</si>
  <si>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</si>
  <si>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</si>
  <si>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</si>
  <si>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</si>
  <si>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</si>
  <si>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</si>
  <si>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</si>
  <si>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</si>
  <si>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</si>
  <si>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</si>
  <si>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</si>
  <si>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</si>
  <si>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</si>
  <si>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</si>
  <si>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</si>
  <si>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</si>
  <si>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</si>
  <si>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</si>
  <si>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</si>
  <si>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</si>
  <si>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</si>
  <si>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</si>
  <si>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</si>
  <si>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令和2年度から地方公営企業法を適用したため、令和元年度以前のデータはない。
昭和47年度に事業に着手し、昭和51年6月から供用を開始しており、令和4年度での管渠老朽化率は、2.47％であったが、管渠の更新工事により令和5年度は2.03％となった。
今後、老朽化に伴う更新費用の増加が見込まれることから、経営戦略やストックマネジメント計画に基づき、計画的な施設更新による事業費の平準化を図り、将来にわたって安定的な経営を行っていく。</t>
    <rPh sb="0" eb="2">
      <t>レイワ</t>
    </rPh>
    <rPh sb="3" eb="5">
      <t>ネンド</t>
    </rPh>
    <rPh sb="7" eb="15">
      <t>チホウコウエイキ</t>
    </rPh>
    <rPh sb="15" eb="17">
      <t>テキヨウ</t>
    </rPh>
    <rPh sb="22" eb="24">
      <t>レイワ</t>
    </rPh>
    <rPh sb="24" eb="26">
      <t>ガ</t>
    </rPh>
    <rPh sb="26" eb="27">
      <t>ド</t>
    </rPh>
    <rPh sb="27" eb="29">
      <t>イゼン</t>
    </rPh>
    <rPh sb="38" eb="40">
      <t>ショウワ</t>
    </rPh>
    <rPh sb="42" eb="44">
      <t>ネンド</t>
    </rPh>
    <rPh sb="45" eb="51">
      <t>ジギョウ</t>
    </rPh>
    <rPh sb="52" eb="54">
      <t>ショウワ</t>
    </rPh>
    <rPh sb="56" eb="57">
      <t>ネン</t>
    </rPh>
    <rPh sb="58" eb="59">
      <t>ガツ</t>
    </rPh>
    <rPh sb="61" eb="63">
      <t>キョウヨウ</t>
    </rPh>
    <rPh sb="64" eb="70">
      <t>カイシシテオ</t>
    </rPh>
    <rPh sb="71" eb="73">
      <t>レイワ</t>
    </rPh>
    <rPh sb="74" eb="76">
      <t>ネンド</t>
    </rPh>
    <rPh sb="78" eb="85">
      <t>カンキョロウキ</t>
    </rPh>
    <rPh sb="97" eb="99">
      <t>カンキョ</t>
    </rPh>
    <rPh sb="100" eb="104">
      <t>コウシン</t>
    </rPh>
    <rPh sb="107" eb="109">
      <t>レイワ</t>
    </rPh>
    <rPh sb="110" eb="112">
      <t>ネンド</t>
    </rPh>
    <rPh sb="124" eb="126">
      <t>コンゴ</t>
    </rPh>
    <rPh sb="127" eb="133">
      <t>ロウキュウカ</t>
    </rPh>
    <rPh sb="133" eb="138">
      <t>コウシンヒ</t>
    </rPh>
    <rPh sb="138" eb="139">
      <t>ゾウ</t>
    </rPh>
    <rPh sb="139" eb="140">
      <t>カ</t>
    </rPh>
    <rPh sb="141" eb="143">
      <t>ミコ</t>
    </rPh>
    <rPh sb="151" eb="156">
      <t>ケイエイセ</t>
    </rPh>
    <rPh sb="166" eb="168">
      <t>ケイカク</t>
    </rPh>
    <rPh sb="173" eb="176">
      <t>ケイカクテキ</t>
    </rPh>
    <rPh sb="177" eb="179">
      <t>シセツ</t>
    </rPh>
    <rPh sb="179" eb="181">
      <t>コウシン</t>
    </rPh>
    <rPh sb="184" eb="187">
      <t>ジギョウヒ</t>
    </rPh>
    <rPh sb="188" eb="191">
      <t>ヘイジュンカ</t>
    </rPh>
    <rPh sb="192" eb="193">
      <t>ハカ</t>
    </rPh>
    <rPh sb="195" eb="197">
      <t>ショウライ</t>
    </rPh>
    <rPh sb="202" eb="205">
      <t>アンテイテキ</t>
    </rPh>
    <rPh sb="206" eb="208">
      <t>ケイエイ</t>
    </rPh>
    <rPh sb="209" eb="210">
      <t>オコナ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</si>
  <si>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</si>
  <si>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</si>
  <si>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</si>
  <si>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</si>
  <si>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</si>
  <si>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</si>
  <si>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</si>
  <si>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</si>
  <si>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</si>
  <si>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</si>
  <si>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</si>
  <si>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</si>
  <si>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</si>
  <si>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</si>
  <si>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</si>
  <si>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</si>
  <si>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</si>
  <si>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</si>
  <si>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</si>
  <si>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</si>
  <si>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</si>
  <si>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</si>
  <si>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</si>
  <si>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</si>
  <si>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</si>
  <si>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</si>
  <si>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</si>
  <si>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</si>
  <si>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</si>
  <si>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</si>
  <si>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鹿沼市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</si>
  <si>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</si>
  <si>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</si>
  <si>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</si>
  <si>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</si>
  <si>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</si>
  <si>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</si>
  <si>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</si>
  <si>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</si>
  <si>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</si>
  <si>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</si>
  <si>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</si>
  <si>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</si>
  <si>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</si>
  <si>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</si>
  <si>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</si>
  <si>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経費削減や効率化を図りながら事業を実施しているが、経費回収率は100％に満たず、財源を一般会計繰入金に依存している。今後も、人口減少による使用料収入の減収や、物価高騰等に伴う維持管理費の増加、老朽化に伴う更新費用の増加等が見込まれることから、使用料改定等、経営改善に向けた取り組みを行っていく。</t>
    <rPh sb="5" eb="7">
      <t>コウリツ</t>
    </rPh>
    <rPh sb="7" eb="8">
      <t>カ</t>
    </rPh>
    <rPh sb="9" eb="10">
      <t>ハカ</t>
    </rPh>
    <rPh sb="14" eb="16">
      <t>ジギョウ</t>
    </rPh>
    <rPh sb="17" eb="19">
      <t>ジッシ</t>
    </rPh>
    <rPh sb="40" eb="42">
      <t>ザイゲン</t>
    </rPh>
    <rPh sb="43" eb="47">
      <t>イッパン</t>
    </rPh>
    <rPh sb="47" eb="51">
      <t>クリイレ</t>
    </rPh>
    <rPh sb="51" eb="53">
      <t>イゾン</t>
    </rPh>
    <rPh sb="58" eb="60">
      <t>コンゴ</t>
    </rPh>
    <rPh sb="62" eb="66">
      <t>ジンコウゲンショウ</t>
    </rPh>
    <rPh sb="69" eb="75">
      <t>シヨウリョウ</t>
    </rPh>
    <rPh sb="75" eb="77">
      <t>ゲンシュウ</t>
    </rPh>
    <rPh sb="79" eb="86">
      <t>ブッカコウト</t>
    </rPh>
    <rPh sb="87" eb="93">
      <t>イジカンリ</t>
    </rPh>
    <rPh sb="93" eb="95">
      <t>ゾウカ</t>
    </rPh>
    <rPh sb="96" eb="99">
      <t>ロウキュウカ</t>
    </rPh>
    <rPh sb="100" eb="101">
      <t>トモナ</t>
    </rPh>
    <rPh sb="102" eb="107">
      <t>コウシンヒ</t>
    </rPh>
    <rPh sb="107" eb="109">
      <t>ゾウカ</t>
    </rPh>
    <rPh sb="109" eb="110">
      <t>トウ</t>
    </rPh>
    <rPh sb="111" eb="113">
      <t>ミコ</t>
    </rPh>
    <rPh sb="121" eb="124">
      <t>シヨウリョウ</t>
    </rPh>
    <rPh sb="124" eb="126">
      <t>カイテイ</t>
    </rPh>
    <rPh sb="126" eb="127">
      <t>トウ</t>
    </rPh>
    <rPh sb="128" eb="136">
      <t>ケイエイカイゼ</t>
    </rPh>
    <rPh sb="136" eb="137">
      <t>ト</t>
    </rPh>
    <rPh sb="138" eb="139">
      <t>ク</t>
    </rPh>
    <rPh sb="141" eb="142">
      <t>オコナ</t>
    </rPh>
    <phoneticPr fontId="1"/>
  </si>
  <si>
    <r>
      <t>令和2年度から地方公営企業法を適用したため、令和元年度以前のデータはない。
①経常収支比率は、126.70%で100％を超えているが、基準外繰入金を多く含んでいることから、基準外繰入金の削減が課題である。
②累積欠損金はないが、基準外繰入金が多いことから、基準外繰入金の削減が課題である。
③流動比率は、起債の償還が進んでいることで年々増加しているが、基準外繰入金を削減する必要があるため、</t>
    </r>
    <r>
      <rPr>
        <sz val="11"/>
        <color theme="1"/>
        <rFont val="ＭＳ ゴシック"/>
        <family val="3"/>
        <charset val="128"/>
      </rPr>
      <t xml:space="preserve">資金繰りの余裕度は未だ低い状況である。
④企業債残高対事業規模比率は、類似団体と比較し低い値となっている。過去の借り入れについては、償還のピークアウトを迎えており、今後さらに減少していく見込みである。
※R05当該値は708.26％ではなく、654.80％が正しい。
⑤経費回収率は、95.25％と経費を使用料で賄えていないことから、使用料改定の検討を進めている。
⑥汚水処理原価は、類似団体平均より低い値である。
⑦施設利用率は年々減少しているが、67.72％で類似団体平均値を約4ポイント上回っており、適切な施設規模であると考えられる。
⑧水洗化率は95.37%で、類似団体とほぼ同じ水準である。水質保全や使用料収入確保のため、水洗化率向上に努めていく。
</t>
    </r>
    <rPh sb="0" eb="2">
      <t>レイワ</t>
    </rPh>
    <rPh sb="3" eb="5">
      <t>ネンド</t>
    </rPh>
    <rPh sb="7" eb="14">
      <t>チホウコウエイ</t>
    </rPh>
    <rPh sb="15" eb="17">
      <t>テキ</t>
    </rPh>
    <rPh sb="22" eb="27">
      <t>レイワガ</t>
    </rPh>
    <rPh sb="27" eb="29">
      <t>イゼン</t>
    </rPh>
    <rPh sb="39" eb="46">
      <t>ケイジョウシ</t>
    </rPh>
    <rPh sb="60" eb="61">
      <t>コ</t>
    </rPh>
    <rPh sb="67" eb="73">
      <t>キジュン</t>
    </rPh>
    <rPh sb="74" eb="75">
      <t>オオ</t>
    </rPh>
    <rPh sb="76" eb="77">
      <t>フク</t>
    </rPh>
    <rPh sb="86" eb="93">
      <t>キジュンガ</t>
    </rPh>
    <rPh sb="93" eb="95">
      <t>サクゲン</t>
    </rPh>
    <rPh sb="96" eb="101">
      <t>カダ</t>
    </rPh>
    <rPh sb="104" eb="110">
      <t>ルイセキケッ</t>
    </rPh>
    <rPh sb="114" eb="117">
      <t>キジ</t>
    </rPh>
    <rPh sb="117" eb="120">
      <t>クリイレキン</t>
    </rPh>
    <rPh sb="121" eb="122">
      <t>タ</t>
    </rPh>
    <rPh sb="128" eb="135">
      <t>キジュンガ</t>
    </rPh>
    <rPh sb="135" eb="137">
      <t>サクゲン</t>
    </rPh>
    <rPh sb="138" eb="140">
      <t>カダイ</t>
    </rPh>
    <rPh sb="146" eb="150">
      <t>リュウド</t>
    </rPh>
    <rPh sb="152" eb="154">
      <t>キサイ</t>
    </rPh>
    <rPh sb="155" eb="158">
      <t>ショ</t>
    </rPh>
    <rPh sb="158" eb="159">
      <t>スス</t>
    </rPh>
    <rPh sb="166" eb="170">
      <t>ネンネンゾウカ</t>
    </rPh>
    <rPh sb="176" eb="183">
      <t>キジュンガ</t>
    </rPh>
    <rPh sb="183" eb="185">
      <t>サクゲン</t>
    </rPh>
    <rPh sb="195" eb="198">
      <t>シキンク</t>
    </rPh>
    <rPh sb="200" eb="204">
      <t>ヨユウ</t>
    </rPh>
    <rPh sb="204" eb="205">
      <t>イマ</t>
    </rPh>
    <rPh sb="206" eb="207">
      <t>ヒク</t>
    </rPh>
    <rPh sb="208" eb="210">
      <t>ジョウキョウ</t>
    </rPh>
    <rPh sb="216" eb="221">
      <t>キギョウ</t>
    </rPh>
    <rPh sb="221" eb="222">
      <t>タイ</t>
    </rPh>
    <rPh sb="222" eb="229">
      <t>ジギョウキ</t>
    </rPh>
    <rPh sb="230" eb="238">
      <t>ルイジダンタ</t>
    </rPh>
    <rPh sb="238" eb="241">
      <t>ヒクイアタイ</t>
    </rPh>
    <rPh sb="248" eb="250">
      <t>カコ</t>
    </rPh>
    <rPh sb="251" eb="252">
      <t>カ</t>
    </rPh>
    <rPh sb="253" eb="254">
      <t>イ</t>
    </rPh>
    <rPh sb="261" eb="263">
      <t>ショウカン</t>
    </rPh>
    <rPh sb="271" eb="272">
      <t>ムカ</t>
    </rPh>
    <rPh sb="277" eb="279">
      <t>コンゴ</t>
    </rPh>
    <rPh sb="282" eb="284">
      <t>ゲン</t>
    </rPh>
    <rPh sb="288" eb="290">
      <t>ミコ</t>
    </rPh>
    <rPh sb="330" eb="335">
      <t>ケイヒカイ</t>
    </rPh>
    <rPh sb="344" eb="346">
      <t>ケイヒ</t>
    </rPh>
    <rPh sb="347" eb="350">
      <t>シヨウリョウ</t>
    </rPh>
    <rPh sb="351" eb="352">
      <t>マカナ</t>
    </rPh>
    <rPh sb="362" eb="365">
      <t>シヨウリョウ</t>
    </rPh>
    <rPh sb="365" eb="367">
      <t>カイテイ</t>
    </rPh>
    <rPh sb="368" eb="370">
      <t>ケントウ</t>
    </rPh>
    <rPh sb="371" eb="372">
      <t>スス</t>
    </rPh>
    <rPh sb="404" eb="410">
      <t>シセツリヨウ</t>
    </rPh>
    <rPh sb="410" eb="412">
      <t>ネンネン</t>
    </rPh>
    <rPh sb="412" eb="414">
      <t>ゲンショウ</t>
    </rPh>
    <rPh sb="427" eb="431">
      <t>ルイジダンタイ</t>
    </rPh>
    <rPh sb="431" eb="434">
      <t>ヘイキンチ</t>
    </rPh>
    <rPh sb="435" eb="436">
      <t>ヤク</t>
    </rPh>
    <rPh sb="441" eb="443">
      <t>ウワマワ</t>
    </rPh>
    <rPh sb="448" eb="450">
      <t>テキセツ</t>
    </rPh>
    <rPh sb="451" eb="455">
      <t>シセツキ</t>
    </rPh>
    <rPh sb="459" eb="460">
      <t>カンガ</t>
    </rPh>
    <rPh sb="467" eb="472">
      <t>スイセンカ</t>
    </rPh>
    <rPh sb="480" eb="485">
      <t>ルイジダ</t>
    </rPh>
    <rPh sb="487" eb="494">
      <t>オナジスイジ</t>
    </rPh>
    <rPh sb="495" eb="500">
      <t>スイシツホ</t>
    </rPh>
    <rPh sb="500" eb="505">
      <t>シヨウリョ</t>
    </rPh>
    <rPh sb="505" eb="507">
      <t>カクホ</t>
    </rPh>
    <rPh sb="511" eb="515">
      <t>スイセン</t>
    </rPh>
    <rPh sb="515" eb="517">
      <t>コウジョウ</t>
    </rPh>
    <rPh sb="518" eb="519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</si>
</sst>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80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9-4F8A-8941-9AA1CC0AD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0.17</c:v>
                </c:pt>
                <c:pt idx="3">
                  <c:v>0.13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9-4F8A-8941-9AA1CC0AD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78.180000000000007</c:v>
                </c:pt>
                <c:pt idx="2">
                  <c:v>68.78</c:v>
                </c:pt>
                <c:pt idx="3">
                  <c:v>69.010000000000005</c:v>
                </c:pt>
                <c:pt idx="4">
                  <c:v>67.72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2-423D-992E-2D516239A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65.28</c:v>
                </c:pt>
                <c:pt idx="2">
                  <c:v>64.92</c:v>
                </c:pt>
                <c:pt idx="3">
                  <c:v>64.14</c:v>
                </c:pt>
                <c:pt idx="4">
                  <c:v>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2-423D-992E-2D516239A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94.18</c:v>
                </c:pt>
                <c:pt idx="2">
                  <c:v>94.68</c:v>
                </c:pt>
                <c:pt idx="3">
                  <c:v>94.53</c:v>
                </c:pt>
                <c:pt idx="4">
                  <c:v>95.37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9-49DA-BF4E-95769336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92.72</c:v>
                </c:pt>
                <c:pt idx="2">
                  <c:v>92.88</c:v>
                </c:pt>
                <c:pt idx="3">
                  <c:v>92.9</c:v>
                </c:pt>
                <c:pt idx="4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9-49DA-BF4E-95769336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131.69</c:v>
                </c:pt>
                <c:pt idx="2">
                  <c:v>129.02000000000001</c:v>
                </c:pt>
                <c:pt idx="3">
                  <c:v>125.01</c:v>
                </c:pt>
                <c:pt idx="4">
                  <c:v>126.7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8-439E-849C-A00EFB62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107.85</c:v>
                </c:pt>
                <c:pt idx="2">
                  <c:v>108.04</c:v>
                </c:pt>
                <c:pt idx="3">
                  <c:v>107.49</c:v>
                </c:pt>
                <c:pt idx="4">
                  <c:v>107.64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8-439E-849C-A00EFB62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48.38</c:v>
                </c:pt>
                <c:pt idx="2">
                  <c:v>49.76</c:v>
                </c:pt>
                <c:pt idx="3">
                  <c:v>51.13</c:v>
                </c:pt>
                <c:pt idx="4">
                  <c:v>52.47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A16-B2FC-B9A5072F5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23.79</c:v>
                </c:pt>
                <c:pt idx="2">
                  <c:v>25.66</c:v>
                </c:pt>
                <c:pt idx="3">
                  <c:v>27.46</c:v>
                </c:pt>
                <c:pt idx="4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E-4A16-B2FC-B9A5072F5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2.4700000000000002</c:v>
                </c:pt>
                <c:pt idx="4" formatCode="#,##0.00;&quot;△&quot;#,##0.00;&quot;-&quot;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9F-A4A7-B86BA86E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1.22</c:v>
                </c:pt>
                <c:pt idx="2">
                  <c:v>1.61</c:v>
                </c:pt>
                <c:pt idx="3">
                  <c:v>2.08</c:v>
                </c:pt>
                <c:pt idx="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3-459F-A4A7-B86BA86E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D-49BE-995A-22A16E9B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4.72</c:v>
                </c:pt>
                <c:pt idx="2">
                  <c:v>4.49</c:v>
                </c:pt>
                <c:pt idx="3">
                  <c:v>5.41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D-49BE-995A-22A16E9B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57.97</c:v>
                </c:pt>
                <c:pt idx="2">
                  <c:v>62.1</c:v>
                </c:pt>
                <c:pt idx="3">
                  <c:v>75.97</c:v>
                </c:pt>
                <c:pt idx="4">
                  <c:v>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E09-9287-A050A4B4F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67.930000000000007</c:v>
                </c:pt>
                <c:pt idx="2">
                  <c:v>68.53</c:v>
                </c:pt>
                <c:pt idx="3">
                  <c:v>69.180000000000007</c:v>
                </c:pt>
                <c:pt idx="4">
                  <c:v>76.319999999999993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B-4E09-9287-A050A4B4F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1032.07</c:v>
                </c:pt>
                <c:pt idx="2">
                  <c:v>837.3</c:v>
                </c:pt>
                <c:pt idx="3">
                  <c:v>810.34</c:v>
                </c:pt>
                <c:pt idx="4">
                  <c:v>708.26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7-4A96-8A7E-2A4096AA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857.88</c:v>
                </c:pt>
                <c:pt idx="2">
                  <c:v>825.1</c:v>
                </c:pt>
                <c:pt idx="3">
                  <c:v>789.87</c:v>
                </c:pt>
                <c:pt idx="4">
                  <c:v>749.43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7-4A96-8A7E-2A4096AA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95.15</c:v>
                </c:pt>
                <c:pt idx="2">
                  <c:v>95.37</c:v>
                </c:pt>
                <c:pt idx="3">
                  <c:v>95.33</c:v>
                </c:pt>
                <c:pt idx="4">
                  <c:v>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A-4DF6-A79F-439A75E9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97.07</c:v>
                </c:pt>
                <c:pt idx="3">
                  <c:v>98.06</c:v>
                </c:pt>
                <c:pt idx="4">
                  <c:v>98.46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A-4DF6-A79F-439A75E9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7-4129-8288-6318DE3D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159.49</c:v>
                </c:pt>
                <c:pt idx="2">
                  <c:v>157.81</c:v>
                </c:pt>
                <c:pt idx="3">
                  <c:v>157.37</c:v>
                </c:pt>
                <c:pt idx="4">
                  <c:v>157.44999999999999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7-4129-8288-6318DE3D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【630.82】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【138.75】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【41.09】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0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</row>
    <row r="3" spans="1:78" ht="9.75" customHeight="1" x14ac:dyDescent="0.2">
      <c r="A3" s="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</row>
    <row r="4" spans="1:78" ht="9.75" customHeight="1" x14ac:dyDescent="0.2">
      <c r="A4" s="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8" t="str">
        <f>データ!H6</f>
        <v>栃木県　鹿沼市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29" t="s">
        <v>10</v>
      </c>
      <c r="C7" s="29"/>
      <c r="D7" s="29"/>
      <c r="E7" s="29"/>
      <c r="F7" s="29"/>
      <c r="G7" s="29"/>
      <c r="H7" s="29"/>
      <c r="I7" s="29" t="s">
        <v>15</v>
      </c>
      <c r="J7" s="29"/>
      <c r="K7" s="29"/>
      <c r="L7" s="29"/>
      <c r="M7" s="29"/>
      <c r="N7" s="29"/>
      <c r="O7" s="29"/>
      <c r="P7" s="29" t="s">
        <v>9</v>
      </c>
      <c r="Q7" s="29"/>
      <c r="R7" s="29"/>
      <c r="S7" s="29"/>
      <c r="T7" s="29"/>
      <c r="U7" s="29"/>
      <c r="V7" s="29"/>
      <c r="W7" s="29" t="s">
        <v>5</v>
      </c>
      <c r="X7" s="29"/>
      <c r="Y7" s="29"/>
      <c r="Z7" s="29"/>
      <c r="AA7" s="29"/>
      <c r="AB7" s="29"/>
      <c r="AC7" s="29"/>
      <c r="AD7" s="29" t="s">
        <v>7</v>
      </c>
      <c r="AE7" s="29"/>
      <c r="AF7" s="29"/>
      <c r="AG7" s="29"/>
      <c r="AH7" s="29"/>
      <c r="AI7" s="29"/>
      <c r="AJ7" s="29"/>
      <c r="AK7" s="3"/>
      <c r="AL7" s="29" t="s">
        <v>17</v>
      </c>
      <c r="AM7" s="29"/>
      <c r="AN7" s="29"/>
      <c r="AO7" s="29"/>
      <c r="AP7" s="29"/>
      <c r="AQ7" s="29"/>
      <c r="AR7" s="29"/>
      <c r="AS7" s="29"/>
      <c r="AT7" s="29" t="s">
        <v>11</v>
      </c>
      <c r="AU7" s="29"/>
      <c r="AV7" s="29"/>
      <c r="AW7" s="29"/>
      <c r="AX7" s="29"/>
      <c r="AY7" s="29"/>
      <c r="AZ7" s="29"/>
      <c r="BA7" s="29"/>
      <c r="BB7" s="29" t="s">
        <v>18</v>
      </c>
      <c r="BC7" s="29"/>
      <c r="BD7" s="29"/>
      <c r="BE7" s="29"/>
      <c r="BF7" s="29"/>
      <c r="BG7" s="29"/>
      <c r="BH7" s="29"/>
      <c r="BI7" s="29"/>
      <c r="BJ7" s="3"/>
      <c r="BK7" s="3"/>
      <c r="BL7" s="30" t="s">
        <v>19</v>
      </c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2"/>
    </row>
    <row r="8" spans="1:78" ht="18.75" customHeight="1" x14ac:dyDescent="0.2">
      <c r="A8" s="2"/>
      <c r="B8" s="33" t="str">
        <f>データ!I6</f>
        <v>法適用</v>
      </c>
      <c r="C8" s="33"/>
      <c r="D8" s="33"/>
      <c r="E8" s="33"/>
      <c r="F8" s="33"/>
      <c r="G8" s="33"/>
      <c r="H8" s="33"/>
      <c r="I8" s="33" t="str">
        <f>データ!J6</f>
        <v>下水道事業</v>
      </c>
      <c r="J8" s="33"/>
      <c r="K8" s="33"/>
      <c r="L8" s="33"/>
      <c r="M8" s="33"/>
      <c r="N8" s="33"/>
      <c r="O8" s="33"/>
      <c r="P8" s="33" t="str">
        <f>データ!K6</f>
        <v>公共下水道</v>
      </c>
      <c r="Q8" s="33"/>
      <c r="R8" s="33"/>
      <c r="S8" s="33"/>
      <c r="T8" s="33"/>
      <c r="U8" s="33"/>
      <c r="V8" s="33"/>
      <c r="W8" s="33" t="str">
        <f>データ!L6</f>
        <v>Bd1</v>
      </c>
      <c r="X8" s="33"/>
      <c r="Y8" s="33"/>
      <c r="Z8" s="33"/>
      <c r="AA8" s="33"/>
      <c r="AB8" s="33"/>
      <c r="AC8" s="33"/>
      <c r="AD8" s="34" t="str">
        <f>データ!$M$6</f>
        <v>非設置</v>
      </c>
      <c r="AE8" s="34"/>
      <c r="AF8" s="34"/>
      <c r="AG8" s="34"/>
      <c r="AH8" s="34"/>
      <c r="AI8" s="34"/>
      <c r="AJ8" s="34"/>
      <c r="AK8" s="3"/>
      <c r="AL8" s="35">
        <f>データ!S6</f>
        <v>93807</v>
      </c>
      <c r="AM8" s="35"/>
      <c r="AN8" s="35"/>
      <c r="AO8" s="35"/>
      <c r="AP8" s="35"/>
      <c r="AQ8" s="35"/>
      <c r="AR8" s="35"/>
      <c r="AS8" s="35"/>
      <c r="AT8" s="36">
        <f>データ!T6</f>
        <v>490.64</v>
      </c>
      <c r="AU8" s="36"/>
      <c r="AV8" s="36"/>
      <c r="AW8" s="36"/>
      <c r="AX8" s="36"/>
      <c r="AY8" s="36"/>
      <c r="AZ8" s="36"/>
      <c r="BA8" s="36"/>
      <c r="BB8" s="36">
        <f>データ!U6</f>
        <v>191.19</v>
      </c>
      <c r="BC8" s="36"/>
      <c r="BD8" s="36"/>
      <c r="BE8" s="36"/>
      <c r="BF8" s="36"/>
      <c r="BG8" s="36"/>
      <c r="BH8" s="36"/>
      <c r="BI8" s="36"/>
      <c r="BJ8" s="3"/>
      <c r="BK8" s="3"/>
      <c r="BL8" s="37" t="s">
        <v>16</v>
      </c>
      <c r="BM8" s="38"/>
      <c r="BN8" s="39" t="s">
        <v>21</v>
      </c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40"/>
    </row>
    <row r="9" spans="1:78" ht="18.75" customHeight="1" x14ac:dyDescent="0.2">
      <c r="A9" s="2"/>
      <c r="B9" s="29" t="s">
        <v>22</v>
      </c>
      <c r="C9" s="29"/>
      <c r="D9" s="29"/>
      <c r="E9" s="29"/>
      <c r="F9" s="29"/>
      <c r="G9" s="29"/>
      <c r="H9" s="29"/>
      <c r="I9" s="29" t="s">
        <v>24</v>
      </c>
      <c r="J9" s="29"/>
      <c r="K9" s="29"/>
      <c r="L9" s="29"/>
      <c r="M9" s="29"/>
      <c r="N9" s="29"/>
      <c r="O9" s="29"/>
      <c r="P9" s="29" t="s">
        <v>25</v>
      </c>
      <c r="Q9" s="29"/>
      <c r="R9" s="29"/>
      <c r="S9" s="29"/>
      <c r="T9" s="29"/>
      <c r="U9" s="29"/>
      <c r="V9" s="29"/>
      <c r="W9" s="29" t="s">
        <v>28</v>
      </c>
      <c r="X9" s="29"/>
      <c r="Y9" s="29"/>
      <c r="Z9" s="29"/>
      <c r="AA9" s="29"/>
      <c r="AB9" s="29"/>
      <c r="AC9" s="29"/>
      <c r="AD9" s="29" t="s">
        <v>23</v>
      </c>
      <c r="AE9" s="29"/>
      <c r="AF9" s="29"/>
      <c r="AG9" s="29"/>
      <c r="AH9" s="29"/>
      <c r="AI9" s="29"/>
      <c r="AJ9" s="29"/>
      <c r="AK9" s="3"/>
      <c r="AL9" s="29" t="s">
        <v>30</v>
      </c>
      <c r="AM9" s="29"/>
      <c r="AN9" s="29"/>
      <c r="AO9" s="29"/>
      <c r="AP9" s="29"/>
      <c r="AQ9" s="29"/>
      <c r="AR9" s="29"/>
      <c r="AS9" s="29"/>
      <c r="AT9" s="29" t="s">
        <v>31</v>
      </c>
      <c r="AU9" s="29"/>
      <c r="AV9" s="29"/>
      <c r="AW9" s="29"/>
      <c r="AX9" s="29"/>
      <c r="AY9" s="29"/>
      <c r="AZ9" s="29"/>
      <c r="BA9" s="29"/>
      <c r="BB9" s="29" t="s">
        <v>3</v>
      </c>
      <c r="BC9" s="29"/>
      <c r="BD9" s="29"/>
      <c r="BE9" s="29"/>
      <c r="BF9" s="29"/>
      <c r="BG9" s="29"/>
      <c r="BH9" s="29"/>
      <c r="BI9" s="29"/>
      <c r="BJ9" s="3"/>
      <c r="BK9" s="3"/>
      <c r="BL9" s="41" t="s">
        <v>32</v>
      </c>
      <c r="BM9" s="42"/>
      <c r="BN9" s="43" t="s">
        <v>33</v>
      </c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4"/>
    </row>
    <row r="10" spans="1:78" ht="18.75" customHeight="1" x14ac:dyDescent="0.2">
      <c r="A10" s="2"/>
      <c r="B10" s="36" t="str">
        <f>データ!N6</f>
        <v>-</v>
      </c>
      <c r="C10" s="36"/>
      <c r="D10" s="36"/>
      <c r="E10" s="36"/>
      <c r="F10" s="36"/>
      <c r="G10" s="36"/>
      <c r="H10" s="36"/>
      <c r="I10" s="36">
        <f>データ!O6</f>
        <v>73.05</v>
      </c>
      <c r="J10" s="36"/>
      <c r="K10" s="36"/>
      <c r="L10" s="36"/>
      <c r="M10" s="36"/>
      <c r="N10" s="36"/>
      <c r="O10" s="36"/>
      <c r="P10" s="36">
        <f>データ!P6</f>
        <v>64.98</v>
      </c>
      <c r="Q10" s="36"/>
      <c r="R10" s="36"/>
      <c r="S10" s="36"/>
      <c r="T10" s="36"/>
      <c r="U10" s="36"/>
      <c r="V10" s="36"/>
      <c r="W10" s="36">
        <f>データ!Q6</f>
        <v>58.18</v>
      </c>
      <c r="X10" s="36"/>
      <c r="Y10" s="36"/>
      <c r="Z10" s="36"/>
      <c r="AA10" s="36"/>
      <c r="AB10" s="36"/>
      <c r="AC10" s="36"/>
      <c r="AD10" s="35">
        <f>データ!R6</f>
        <v>2640</v>
      </c>
      <c r="AE10" s="35"/>
      <c r="AF10" s="35"/>
      <c r="AG10" s="35"/>
      <c r="AH10" s="35"/>
      <c r="AI10" s="35"/>
      <c r="AJ10" s="35"/>
      <c r="AK10" s="2"/>
      <c r="AL10" s="35">
        <f>データ!V6</f>
        <v>60700</v>
      </c>
      <c r="AM10" s="35"/>
      <c r="AN10" s="35"/>
      <c r="AO10" s="35"/>
      <c r="AP10" s="35"/>
      <c r="AQ10" s="35"/>
      <c r="AR10" s="35"/>
      <c r="AS10" s="35"/>
      <c r="AT10" s="36">
        <f>データ!W6</f>
        <v>16.37</v>
      </c>
      <c r="AU10" s="36"/>
      <c r="AV10" s="36"/>
      <c r="AW10" s="36"/>
      <c r="AX10" s="36"/>
      <c r="AY10" s="36"/>
      <c r="AZ10" s="36"/>
      <c r="BA10" s="36"/>
      <c r="BB10" s="36">
        <f>データ!X6</f>
        <v>3708</v>
      </c>
      <c r="BC10" s="36"/>
      <c r="BD10" s="36"/>
      <c r="BE10" s="36"/>
      <c r="BF10" s="36"/>
      <c r="BG10" s="36"/>
      <c r="BH10" s="36"/>
      <c r="BI10" s="36"/>
      <c r="BJ10" s="2"/>
      <c r="BK10" s="2"/>
      <c r="BL10" s="45" t="s">
        <v>35</v>
      </c>
      <c r="BM10" s="46"/>
      <c r="BN10" s="47" t="s">
        <v>36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37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2">
      <c r="A14" s="2"/>
      <c r="B14" s="53" t="s">
        <v>27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59" t="s">
        <v>38</v>
      </c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1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62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4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59" t="s">
        <v>39</v>
      </c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2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5" t="s">
        <v>65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56" t="s">
        <v>12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59" t="s">
        <v>13</v>
      </c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2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5" t="s">
        <v>112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49" t="s">
        <v>41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</row>
    <row r="84" spans="1:78" hidden="1" x14ac:dyDescent="0.2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40</v>
      </c>
      <c r="I84" s="6" t="s">
        <v>14</v>
      </c>
      <c r="J84" s="6" t="s">
        <v>47</v>
      </c>
      <c r="K84" s="6" t="s">
        <v>48</v>
      </c>
      <c r="L84" s="6" t="s">
        <v>1</v>
      </c>
      <c r="M84" s="6" t="s">
        <v>34</v>
      </c>
      <c r="N84" s="6" t="s">
        <v>49</v>
      </c>
      <c r="O84" s="6" t="s">
        <v>51</v>
      </c>
    </row>
    <row r="85" spans="1:78" hidden="1" x14ac:dyDescent="0.2">
      <c r="B85" s="6"/>
      <c r="C85" s="6"/>
      <c r="D85" s="6"/>
      <c r="E85" s="6" t="str">
        <f>データ!AI6</f>
        <v>【105.91】</v>
      </c>
      <c r="F85" s="6" t="str">
        <f>データ!AT6</f>
        <v>【3.03】</v>
      </c>
      <c r="G85" s="6" t="str">
        <f>データ!BE6</f>
        <v>【78.43】</v>
      </c>
      <c r="H85" s="6" t="str">
        <f>データ!BP6</f>
        <v>【630.82】</v>
      </c>
      <c r="I85" s="6" t="str">
        <f>データ!CA6</f>
        <v>【97.81】</v>
      </c>
      <c r="J85" s="6" t="str">
        <f>データ!CL6</f>
        <v>【138.75】</v>
      </c>
      <c r="K85" s="6" t="str">
        <f>データ!CW6</f>
        <v>【58.94】</v>
      </c>
      <c r="L85" s="6" t="str">
        <f>データ!DH6</f>
        <v>【95.91】</v>
      </c>
      <c r="M85" s="6" t="str">
        <f>データ!DS6</f>
        <v>【41.09】</v>
      </c>
      <c r="N85" s="6" t="str">
        <f>データ!ED6</f>
        <v>【8.68】</v>
      </c>
      <c r="O85" s="6" t="str">
        <f>データ!EO6</f>
        <v>【0.22】</v>
      </c>
    </row>
  </sheetData>
  <sheetProtection algorithmName="SHA-512" hashValue="285A7RQUAhTrUNqiuj+QAVl2xkqBBoSre2XIQAlxdNrrzRdS8FCCxCJAoeoerCme/tcZbhj6ZXG4+cIic1PdKQ==" saltValue="cFGfH2I+rapmHEWbYAPwtw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53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8" x14ac:dyDescent="0.2">
      <c r="A2" s="14" t="s">
        <v>54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2">
      <c r="A3" s="14" t="s">
        <v>20</v>
      </c>
      <c r="B3" s="16" t="s">
        <v>0</v>
      </c>
      <c r="C3" s="16" t="s">
        <v>56</v>
      </c>
      <c r="D3" s="16" t="s">
        <v>57</v>
      </c>
      <c r="E3" s="16" t="s">
        <v>6</v>
      </c>
      <c r="F3" s="16" t="s">
        <v>8</v>
      </c>
      <c r="G3" s="16" t="s">
        <v>26</v>
      </c>
      <c r="H3" s="73" t="s">
        <v>58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1" t="s">
        <v>52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12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59</v>
      </c>
      <c r="B4" s="17"/>
      <c r="C4" s="17"/>
      <c r="D4" s="17"/>
      <c r="E4" s="17"/>
      <c r="F4" s="17"/>
      <c r="G4" s="17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50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44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29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4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69</v>
      </c>
      <c r="B5" s="18"/>
      <c r="C5" s="18"/>
      <c r="D5" s="18"/>
      <c r="E5" s="18"/>
      <c r="F5" s="18"/>
      <c r="G5" s="18"/>
      <c r="H5" s="22" t="s">
        <v>55</v>
      </c>
      <c r="I5" s="22" t="s">
        <v>70</v>
      </c>
      <c r="J5" s="22" t="s">
        <v>71</v>
      </c>
      <c r="K5" s="22" t="s">
        <v>72</v>
      </c>
      <c r="L5" s="22" t="s">
        <v>73</v>
      </c>
      <c r="M5" s="22" t="s">
        <v>7</v>
      </c>
      <c r="N5" s="22" t="s">
        <v>74</v>
      </c>
      <c r="O5" s="22" t="s">
        <v>75</v>
      </c>
      <c r="P5" s="22" t="s">
        <v>76</v>
      </c>
      <c r="Q5" s="22" t="s">
        <v>77</v>
      </c>
      <c r="R5" s="22" t="s">
        <v>78</v>
      </c>
      <c r="S5" s="22" t="s">
        <v>79</v>
      </c>
      <c r="T5" s="22" t="s">
        <v>80</v>
      </c>
      <c r="U5" s="22" t="s">
        <v>63</v>
      </c>
      <c r="V5" s="22" t="s">
        <v>81</v>
      </c>
      <c r="W5" s="22" t="s">
        <v>82</v>
      </c>
      <c r="X5" s="22" t="s">
        <v>83</v>
      </c>
      <c r="Y5" s="22" t="s">
        <v>84</v>
      </c>
      <c r="Z5" s="22" t="s">
        <v>85</v>
      </c>
      <c r="AA5" s="22" t="s">
        <v>86</v>
      </c>
      <c r="AB5" s="22" t="s">
        <v>87</v>
      </c>
      <c r="AC5" s="22" t="s">
        <v>88</v>
      </c>
      <c r="AD5" s="22" t="s">
        <v>89</v>
      </c>
      <c r="AE5" s="22" t="s">
        <v>91</v>
      </c>
      <c r="AF5" s="22" t="s">
        <v>92</v>
      </c>
      <c r="AG5" s="22" t="s">
        <v>93</v>
      </c>
      <c r="AH5" s="22" t="s">
        <v>94</v>
      </c>
      <c r="AI5" s="22" t="s">
        <v>42</v>
      </c>
      <c r="AJ5" s="22" t="s">
        <v>84</v>
      </c>
      <c r="AK5" s="22" t="s">
        <v>85</v>
      </c>
      <c r="AL5" s="22" t="s">
        <v>86</v>
      </c>
      <c r="AM5" s="22" t="s">
        <v>87</v>
      </c>
      <c r="AN5" s="22" t="s">
        <v>88</v>
      </c>
      <c r="AO5" s="22" t="s">
        <v>89</v>
      </c>
      <c r="AP5" s="22" t="s">
        <v>91</v>
      </c>
      <c r="AQ5" s="22" t="s">
        <v>92</v>
      </c>
      <c r="AR5" s="22" t="s">
        <v>93</v>
      </c>
      <c r="AS5" s="22" t="s">
        <v>94</v>
      </c>
      <c r="AT5" s="22" t="s">
        <v>90</v>
      </c>
      <c r="AU5" s="22" t="s">
        <v>84</v>
      </c>
      <c r="AV5" s="22" t="s">
        <v>85</v>
      </c>
      <c r="AW5" s="22" t="s">
        <v>86</v>
      </c>
      <c r="AX5" s="22" t="s">
        <v>87</v>
      </c>
      <c r="AY5" s="22" t="s">
        <v>88</v>
      </c>
      <c r="AZ5" s="22" t="s">
        <v>89</v>
      </c>
      <c r="BA5" s="22" t="s">
        <v>91</v>
      </c>
      <c r="BB5" s="22" t="s">
        <v>92</v>
      </c>
      <c r="BC5" s="22" t="s">
        <v>93</v>
      </c>
      <c r="BD5" s="22" t="s">
        <v>94</v>
      </c>
      <c r="BE5" s="22" t="s">
        <v>90</v>
      </c>
      <c r="BF5" s="22" t="s">
        <v>84</v>
      </c>
      <c r="BG5" s="22" t="s">
        <v>85</v>
      </c>
      <c r="BH5" s="22" t="s">
        <v>86</v>
      </c>
      <c r="BI5" s="22" t="s">
        <v>87</v>
      </c>
      <c r="BJ5" s="22" t="s">
        <v>88</v>
      </c>
      <c r="BK5" s="22" t="s">
        <v>89</v>
      </c>
      <c r="BL5" s="22" t="s">
        <v>91</v>
      </c>
      <c r="BM5" s="22" t="s">
        <v>92</v>
      </c>
      <c r="BN5" s="22" t="s">
        <v>93</v>
      </c>
      <c r="BO5" s="22" t="s">
        <v>94</v>
      </c>
      <c r="BP5" s="22" t="s">
        <v>90</v>
      </c>
      <c r="BQ5" s="22" t="s">
        <v>84</v>
      </c>
      <c r="BR5" s="22" t="s">
        <v>85</v>
      </c>
      <c r="BS5" s="22" t="s">
        <v>86</v>
      </c>
      <c r="BT5" s="22" t="s">
        <v>87</v>
      </c>
      <c r="BU5" s="22" t="s">
        <v>88</v>
      </c>
      <c r="BV5" s="22" t="s">
        <v>89</v>
      </c>
      <c r="BW5" s="22" t="s">
        <v>91</v>
      </c>
      <c r="BX5" s="22" t="s">
        <v>92</v>
      </c>
      <c r="BY5" s="22" t="s">
        <v>93</v>
      </c>
      <c r="BZ5" s="22" t="s">
        <v>94</v>
      </c>
      <c r="CA5" s="22" t="s">
        <v>90</v>
      </c>
      <c r="CB5" s="22" t="s">
        <v>84</v>
      </c>
      <c r="CC5" s="22" t="s">
        <v>85</v>
      </c>
      <c r="CD5" s="22" t="s">
        <v>86</v>
      </c>
      <c r="CE5" s="22" t="s">
        <v>87</v>
      </c>
      <c r="CF5" s="22" t="s">
        <v>88</v>
      </c>
      <c r="CG5" s="22" t="s">
        <v>89</v>
      </c>
      <c r="CH5" s="22" t="s">
        <v>91</v>
      </c>
      <c r="CI5" s="22" t="s">
        <v>92</v>
      </c>
      <c r="CJ5" s="22" t="s">
        <v>93</v>
      </c>
      <c r="CK5" s="22" t="s">
        <v>94</v>
      </c>
      <c r="CL5" s="22" t="s">
        <v>90</v>
      </c>
      <c r="CM5" s="22" t="s">
        <v>84</v>
      </c>
      <c r="CN5" s="22" t="s">
        <v>85</v>
      </c>
      <c r="CO5" s="22" t="s">
        <v>86</v>
      </c>
      <c r="CP5" s="22" t="s">
        <v>87</v>
      </c>
      <c r="CQ5" s="22" t="s">
        <v>88</v>
      </c>
      <c r="CR5" s="22" t="s">
        <v>89</v>
      </c>
      <c r="CS5" s="22" t="s">
        <v>91</v>
      </c>
      <c r="CT5" s="22" t="s">
        <v>92</v>
      </c>
      <c r="CU5" s="22" t="s">
        <v>93</v>
      </c>
      <c r="CV5" s="22" t="s">
        <v>94</v>
      </c>
      <c r="CW5" s="22" t="s">
        <v>90</v>
      </c>
      <c r="CX5" s="22" t="s">
        <v>84</v>
      </c>
      <c r="CY5" s="22" t="s">
        <v>85</v>
      </c>
      <c r="CZ5" s="22" t="s">
        <v>86</v>
      </c>
      <c r="DA5" s="22" t="s">
        <v>87</v>
      </c>
      <c r="DB5" s="22" t="s">
        <v>88</v>
      </c>
      <c r="DC5" s="22" t="s">
        <v>89</v>
      </c>
      <c r="DD5" s="22" t="s">
        <v>91</v>
      </c>
      <c r="DE5" s="22" t="s">
        <v>92</v>
      </c>
      <c r="DF5" s="22" t="s">
        <v>93</v>
      </c>
      <c r="DG5" s="22" t="s">
        <v>94</v>
      </c>
      <c r="DH5" s="22" t="s">
        <v>90</v>
      </c>
      <c r="DI5" s="22" t="s">
        <v>84</v>
      </c>
      <c r="DJ5" s="22" t="s">
        <v>85</v>
      </c>
      <c r="DK5" s="22" t="s">
        <v>86</v>
      </c>
      <c r="DL5" s="22" t="s">
        <v>87</v>
      </c>
      <c r="DM5" s="22" t="s">
        <v>88</v>
      </c>
      <c r="DN5" s="22" t="s">
        <v>89</v>
      </c>
      <c r="DO5" s="22" t="s">
        <v>91</v>
      </c>
      <c r="DP5" s="22" t="s">
        <v>92</v>
      </c>
      <c r="DQ5" s="22" t="s">
        <v>93</v>
      </c>
      <c r="DR5" s="22" t="s">
        <v>94</v>
      </c>
      <c r="DS5" s="22" t="s">
        <v>90</v>
      </c>
      <c r="DT5" s="22" t="s">
        <v>84</v>
      </c>
      <c r="DU5" s="22" t="s">
        <v>85</v>
      </c>
      <c r="DV5" s="22" t="s">
        <v>86</v>
      </c>
      <c r="DW5" s="22" t="s">
        <v>87</v>
      </c>
      <c r="DX5" s="22" t="s">
        <v>88</v>
      </c>
      <c r="DY5" s="22" t="s">
        <v>89</v>
      </c>
      <c r="DZ5" s="22" t="s">
        <v>91</v>
      </c>
      <c r="EA5" s="22" t="s">
        <v>92</v>
      </c>
      <c r="EB5" s="22" t="s">
        <v>93</v>
      </c>
      <c r="EC5" s="22" t="s">
        <v>94</v>
      </c>
      <c r="ED5" s="22" t="s">
        <v>90</v>
      </c>
      <c r="EE5" s="22" t="s">
        <v>84</v>
      </c>
      <c r="EF5" s="22" t="s">
        <v>85</v>
      </c>
      <c r="EG5" s="22" t="s">
        <v>86</v>
      </c>
      <c r="EH5" s="22" t="s">
        <v>87</v>
      </c>
      <c r="EI5" s="22" t="s">
        <v>88</v>
      </c>
      <c r="EJ5" s="22" t="s">
        <v>89</v>
      </c>
      <c r="EK5" s="22" t="s">
        <v>91</v>
      </c>
      <c r="EL5" s="22" t="s">
        <v>92</v>
      </c>
      <c r="EM5" s="22" t="s">
        <v>93</v>
      </c>
      <c r="EN5" s="22" t="s">
        <v>94</v>
      </c>
      <c r="EO5" s="22" t="s">
        <v>90</v>
      </c>
    </row>
    <row r="6" spans="1:148" s="13" customFormat="1" x14ac:dyDescent="0.2">
      <c r="A6" s="14" t="s">
        <v>95</v>
      </c>
      <c r="B6" s="19">
        <f t="shared" ref="B6:X6" si="1">B7</f>
        <v>2023</v>
      </c>
      <c r="C6" s="19">
        <f t="shared" si="1"/>
        <v>92053</v>
      </c>
      <c r="D6" s="19">
        <f t="shared" si="1"/>
        <v>46</v>
      </c>
      <c r="E6" s="19">
        <f t="shared" si="1"/>
        <v>17</v>
      </c>
      <c r="F6" s="19">
        <f t="shared" si="1"/>
        <v>1</v>
      </c>
      <c r="G6" s="19">
        <f t="shared" si="1"/>
        <v>0</v>
      </c>
      <c r="H6" s="19" t="str">
        <f t="shared" si="1"/>
        <v>栃木県　鹿沼市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公共下水道</v>
      </c>
      <c r="L6" s="19" t="str">
        <f t="shared" si="1"/>
        <v>Bd1</v>
      </c>
      <c r="M6" s="19" t="str">
        <f t="shared" si="1"/>
        <v>非設置</v>
      </c>
      <c r="N6" s="23" t="str">
        <f t="shared" si="1"/>
        <v>-</v>
      </c>
      <c r="O6" s="23">
        <f t="shared" si="1"/>
        <v>73.05</v>
      </c>
      <c r="P6" s="23">
        <f t="shared" si="1"/>
        <v>64.98</v>
      </c>
      <c r="Q6" s="23">
        <f t="shared" si="1"/>
        <v>58.18</v>
      </c>
      <c r="R6" s="23">
        <f t="shared" si="1"/>
        <v>2640</v>
      </c>
      <c r="S6" s="23">
        <f t="shared" si="1"/>
        <v>93807</v>
      </c>
      <c r="T6" s="23">
        <f t="shared" si="1"/>
        <v>490.64</v>
      </c>
      <c r="U6" s="23">
        <f t="shared" si="1"/>
        <v>191.19</v>
      </c>
      <c r="V6" s="23">
        <f t="shared" si="1"/>
        <v>60700</v>
      </c>
      <c r="W6" s="23">
        <f t="shared" si="1"/>
        <v>16.37</v>
      </c>
      <c r="X6" s="23">
        <f t="shared" si="1"/>
        <v>3708</v>
      </c>
      <c r="Y6" s="27" t="str">
        <f t="shared" ref="Y6:AH6" si="2">IF(Y7="",NA(),Y7)</f>
        <v>-</v>
      </c>
      <c r="Z6" s="27">
        <f t="shared" si="2"/>
        <v>131.69</v>
      </c>
      <c r="AA6" s="27">
        <f t="shared" si="2"/>
        <v>129.02000000000001</v>
      </c>
      <c r="AB6" s="27">
        <f t="shared" si="2"/>
        <v>125.01</v>
      </c>
      <c r="AC6" s="27">
        <f t="shared" si="2"/>
        <v>126.7</v>
      </c>
      <c r="AD6" s="27" t="str">
        <f t="shared" si="2"/>
        <v>-</v>
      </c>
      <c r="AE6" s="27">
        <f t="shared" si="2"/>
        <v>107.85</v>
      </c>
      <c r="AF6" s="27">
        <f t="shared" si="2"/>
        <v>108.04</v>
      </c>
      <c r="AG6" s="27">
        <f t="shared" si="2"/>
        <v>107.49</v>
      </c>
      <c r="AH6" s="27">
        <f t="shared" si="2"/>
        <v>107.64</v>
      </c>
      <c r="AI6" s="23" t="str">
        <f>IF(AI7="","",IF(AI7="-","【-】","【"&amp;SUBSTITUTE(TEXT(AI7,"#,##0.00"),"-","△")&amp;"】"))</f>
        <v>【105.91】</v>
      </c>
      <c r="AJ6" s="27" t="str">
        <f t="shared" ref="AJ6:AS6" si="3">IF(AJ7="",NA(),AJ7)</f>
        <v>-</v>
      </c>
      <c r="AK6" s="23">
        <f t="shared" si="3"/>
        <v>0</v>
      </c>
      <c r="AL6" s="23">
        <f t="shared" si="3"/>
        <v>0</v>
      </c>
      <c r="AM6" s="23">
        <f t="shared" si="3"/>
        <v>0</v>
      </c>
      <c r="AN6" s="23">
        <f t="shared" si="3"/>
        <v>0</v>
      </c>
      <c r="AO6" s="27" t="str">
        <f t="shared" si="3"/>
        <v>-</v>
      </c>
      <c r="AP6" s="27">
        <f t="shared" si="3"/>
        <v>4.72</v>
      </c>
      <c r="AQ6" s="27">
        <f t="shared" si="3"/>
        <v>4.49</v>
      </c>
      <c r="AR6" s="27">
        <f t="shared" si="3"/>
        <v>5.41</v>
      </c>
      <c r="AS6" s="27">
        <f t="shared" si="3"/>
        <v>5.61</v>
      </c>
      <c r="AT6" s="23" t="str">
        <f>IF(AT7="","",IF(AT7="-","【-】","【"&amp;SUBSTITUTE(TEXT(AT7,"#,##0.00"),"-","△")&amp;"】"))</f>
        <v>【3.03】</v>
      </c>
      <c r="AU6" s="27" t="str">
        <f t="shared" ref="AU6:BD6" si="4">IF(AU7="",NA(),AU7)</f>
        <v>-</v>
      </c>
      <c r="AV6" s="27">
        <f t="shared" si="4"/>
        <v>57.97</v>
      </c>
      <c r="AW6" s="27">
        <f t="shared" si="4"/>
        <v>62.1</v>
      </c>
      <c r="AX6" s="27">
        <f t="shared" si="4"/>
        <v>75.97</v>
      </c>
      <c r="AY6" s="27">
        <f t="shared" si="4"/>
        <v>106.1</v>
      </c>
      <c r="AZ6" s="27" t="str">
        <f t="shared" si="4"/>
        <v>-</v>
      </c>
      <c r="BA6" s="27">
        <f t="shared" si="4"/>
        <v>67.930000000000007</v>
      </c>
      <c r="BB6" s="27">
        <f t="shared" si="4"/>
        <v>68.53</v>
      </c>
      <c r="BC6" s="27">
        <f t="shared" si="4"/>
        <v>69.180000000000007</v>
      </c>
      <c r="BD6" s="27">
        <f t="shared" si="4"/>
        <v>76.319999999999993</v>
      </c>
      <c r="BE6" s="23" t="str">
        <f>IF(BE7="","",IF(BE7="-","【-】","【"&amp;SUBSTITUTE(TEXT(BE7,"#,##0.00"),"-","△")&amp;"】"))</f>
        <v>【78.43】</v>
      </c>
      <c r="BF6" s="27" t="str">
        <f t="shared" ref="BF6:BO6" si="5">IF(BF7="",NA(),BF7)</f>
        <v>-</v>
      </c>
      <c r="BG6" s="27">
        <f t="shared" si="5"/>
        <v>1032.07</v>
      </c>
      <c r="BH6" s="27">
        <f t="shared" si="5"/>
        <v>837.3</v>
      </c>
      <c r="BI6" s="27">
        <f t="shared" si="5"/>
        <v>810.34</v>
      </c>
      <c r="BJ6" s="27">
        <f t="shared" si="5"/>
        <v>708.26</v>
      </c>
      <c r="BK6" s="27" t="str">
        <f t="shared" si="5"/>
        <v>-</v>
      </c>
      <c r="BL6" s="27">
        <f t="shared" si="5"/>
        <v>857.88</v>
      </c>
      <c r="BM6" s="27">
        <f t="shared" si="5"/>
        <v>825.1</v>
      </c>
      <c r="BN6" s="27">
        <f t="shared" si="5"/>
        <v>789.87</v>
      </c>
      <c r="BO6" s="27">
        <f t="shared" si="5"/>
        <v>749.43</v>
      </c>
      <c r="BP6" s="23" t="str">
        <f>IF(BP7="","",IF(BP7="-","【-】","【"&amp;SUBSTITUTE(TEXT(BP7,"#,##0.00"),"-","△")&amp;"】"))</f>
        <v>【630.82】</v>
      </c>
      <c r="BQ6" s="27" t="str">
        <f t="shared" ref="BQ6:BZ6" si="6">IF(BQ7="",NA(),BQ7)</f>
        <v>-</v>
      </c>
      <c r="BR6" s="27">
        <f t="shared" si="6"/>
        <v>95.15</v>
      </c>
      <c r="BS6" s="27">
        <f t="shared" si="6"/>
        <v>95.37</v>
      </c>
      <c r="BT6" s="27">
        <f t="shared" si="6"/>
        <v>95.33</v>
      </c>
      <c r="BU6" s="27">
        <f t="shared" si="6"/>
        <v>95.25</v>
      </c>
      <c r="BV6" s="27" t="str">
        <f t="shared" si="6"/>
        <v>-</v>
      </c>
      <c r="BW6" s="27">
        <f t="shared" si="6"/>
        <v>94.97</v>
      </c>
      <c r="BX6" s="27">
        <f t="shared" si="6"/>
        <v>97.07</v>
      </c>
      <c r="BY6" s="27">
        <f t="shared" si="6"/>
        <v>98.06</v>
      </c>
      <c r="BZ6" s="27">
        <f t="shared" si="6"/>
        <v>98.46</v>
      </c>
      <c r="CA6" s="23" t="str">
        <f>IF(CA7="","",IF(CA7="-","【-】","【"&amp;SUBSTITUTE(TEXT(CA7,"#,##0.00"),"-","△")&amp;"】"))</f>
        <v>【97.81】</v>
      </c>
      <c r="CB6" s="27" t="str">
        <f t="shared" ref="CB6:CK6" si="7">IF(CB7="",NA(),CB7)</f>
        <v>-</v>
      </c>
      <c r="CC6" s="27">
        <f t="shared" si="7"/>
        <v>150</v>
      </c>
      <c r="CD6" s="27">
        <f t="shared" si="7"/>
        <v>150</v>
      </c>
      <c r="CE6" s="27">
        <f t="shared" si="7"/>
        <v>150</v>
      </c>
      <c r="CF6" s="27">
        <f t="shared" si="7"/>
        <v>150</v>
      </c>
      <c r="CG6" s="27" t="str">
        <f t="shared" si="7"/>
        <v>-</v>
      </c>
      <c r="CH6" s="27">
        <f t="shared" si="7"/>
        <v>159.49</v>
      </c>
      <c r="CI6" s="27">
        <f t="shared" si="7"/>
        <v>157.81</v>
      </c>
      <c r="CJ6" s="27">
        <f t="shared" si="7"/>
        <v>157.37</v>
      </c>
      <c r="CK6" s="27">
        <f t="shared" si="7"/>
        <v>157.44999999999999</v>
      </c>
      <c r="CL6" s="23" t="str">
        <f>IF(CL7="","",IF(CL7="-","【-】","【"&amp;SUBSTITUTE(TEXT(CL7,"#,##0.00"),"-","△")&amp;"】"))</f>
        <v>【138.75】</v>
      </c>
      <c r="CM6" s="27" t="str">
        <f t="shared" ref="CM6:CV6" si="8">IF(CM7="",NA(),CM7)</f>
        <v>-</v>
      </c>
      <c r="CN6" s="27">
        <f t="shared" si="8"/>
        <v>78.180000000000007</v>
      </c>
      <c r="CO6" s="27">
        <f t="shared" si="8"/>
        <v>68.78</v>
      </c>
      <c r="CP6" s="27">
        <f t="shared" si="8"/>
        <v>69.010000000000005</v>
      </c>
      <c r="CQ6" s="27">
        <f t="shared" si="8"/>
        <v>67.72</v>
      </c>
      <c r="CR6" s="27" t="str">
        <f t="shared" si="8"/>
        <v>-</v>
      </c>
      <c r="CS6" s="27">
        <f t="shared" si="8"/>
        <v>65.28</v>
      </c>
      <c r="CT6" s="27">
        <f t="shared" si="8"/>
        <v>64.92</v>
      </c>
      <c r="CU6" s="27">
        <f t="shared" si="8"/>
        <v>64.14</v>
      </c>
      <c r="CV6" s="27">
        <f t="shared" si="8"/>
        <v>63.71</v>
      </c>
      <c r="CW6" s="23" t="str">
        <f>IF(CW7="","",IF(CW7="-","【-】","【"&amp;SUBSTITUTE(TEXT(CW7,"#,##0.00"),"-","△")&amp;"】"))</f>
        <v>【58.94】</v>
      </c>
      <c r="CX6" s="27" t="str">
        <f t="shared" ref="CX6:DG6" si="9">IF(CX7="",NA(),CX7)</f>
        <v>-</v>
      </c>
      <c r="CY6" s="27">
        <f t="shared" si="9"/>
        <v>94.18</v>
      </c>
      <c r="CZ6" s="27">
        <f t="shared" si="9"/>
        <v>94.68</v>
      </c>
      <c r="DA6" s="27">
        <f t="shared" si="9"/>
        <v>94.53</v>
      </c>
      <c r="DB6" s="27">
        <f t="shared" si="9"/>
        <v>95.37</v>
      </c>
      <c r="DC6" s="27" t="str">
        <f t="shared" si="9"/>
        <v>-</v>
      </c>
      <c r="DD6" s="27">
        <f t="shared" si="9"/>
        <v>92.72</v>
      </c>
      <c r="DE6" s="27">
        <f t="shared" si="9"/>
        <v>92.88</v>
      </c>
      <c r="DF6" s="27">
        <f t="shared" si="9"/>
        <v>92.9</v>
      </c>
      <c r="DG6" s="27">
        <f t="shared" si="9"/>
        <v>92.89</v>
      </c>
      <c r="DH6" s="23" t="str">
        <f>IF(DH7="","",IF(DH7="-","【-】","【"&amp;SUBSTITUTE(TEXT(DH7,"#,##0.00"),"-","△")&amp;"】"))</f>
        <v>【95.91】</v>
      </c>
      <c r="DI6" s="27" t="str">
        <f t="shared" ref="DI6:DR6" si="10">IF(DI7="",NA(),DI7)</f>
        <v>-</v>
      </c>
      <c r="DJ6" s="27">
        <f t="shared" si="10"/>
        <v>48.38</v>
      </c>
      <c r="DK6" s="27">
        <f t="shared" si="10"/>
        <v>49.76</v>
      </c>
      <c r="DL6" s="27">
        <f t="shared" si="10"/>
        <v>51.13</v>
      </c>
      <c r="DM6" s="27">
        <f t="shared" si="10"/>
        <v>52.47</v>
      </c>
      <c r="DN6" s="27" t="str">
        <f t="shared" si="10"/>
        <v>-</v>
      </c>
      <c r="DO6" s="27">
        <f t="shared" si="10"/>
        <v>23.79</v>
      </c>
      <c r="DP6" s="27">
        <f t="shared" si="10"/>
        <v>25.66</v>
      </c>
      <c r="DQ6" s="27">
        <f t="shared" si="10"/>
        <v>27.46</v>
      </c>
      <c r="DR6" s="27">
        <f t="shared" si="10"/>
        <v>29.93</v>
      </c>
      <c r="DS6" s="23" t="str">
        <f>IF(DS7="","",IF(DS7="-","【-】","【"&amp;SUBSTITUTE(TEXT(DS7,"#,##0.00"),"-","△")&amp;"】"))</f>
        <v>【41.09】</v>
      </c>
      <c r="DT6" s="27" t="str">
        <f t="shared" ref="DT6:EC6" si="11">IF(DT7="",NA(),DT7)</f>
        <v>-</v>
      </c>
      <c r="DU6" s="23">
        <f t="shared" si="11"/>
        <v>0</v>
      </c>
      <c r="DV6" s="23">
        <f t="shared" si="11"/>
        <v>0</v>
      </c>
      <c r="DW6" s="27">
        <f t="shared" si="11"/>
        <v>2.4700000000000002</v>
      </c>
      <c r="DX6" s="27">
        <f t="shared" si="11"/>
        <v>2.0299999999999998</v>
      </c>
      <c r="DY6" s="27" t="str">
        <f t="shared" si="11"/>
        <v>-</v>
      </c>
      <c r="DZ6" s="27">
        <f t="shared" si="11"/>
        <v>1.22</v>
      </c>
      <c r="EA6" s="27">
        <f t="shared" si="11"/>
        <v>1.61</v>
      </c>
      <c r="EB6" s="27">
        <f t="shared" si="11"/>
        <v>2.08</v>
      </c>
      <c r="EC6" s="27">
        <f t="shared" si="11"/>
        <v>2.74</v>
      </c>
      <c r="ED6" s="23" t="str">
        <f>IF(ED7="","",IF(ED7="-","【-】","【"&amp;SUBSTITUTE(TEXT(ED7,"#,##0.00"),"-","△")&amp;"】"))</f>
        <v>【8.68】</v>
      </c>
      <c r="EE6" s="27" t="str">
        <f t="shared" ref="EE6:EN6" si="12">IF(EE7="",NA(),EE7)</f>
        <v>-</v>
      </c>
      <c r="EF6" s="23">
        <f t="shared" si="12"/>
        <v>0</v>
      </c>
      <c r="EG6" s="23">
        <f t="shared" si="12"/>
        <v>0</v>
      </c>
      <c r="EH6" s="23">
        <f t="shared" si="12"/>
        <v>0</v>
      </c>
      <c r="EI6" s="27">
        <f t="shared" si="12"/>
        <v>0.05</v>
      </c>
      <c r="EJ6" s="27" t="str">
        <f t="shared" si="12"/>
        <v>-</v>
      </c>
      <c r="EK6" s="27">
        <f t="shared" si="12"/>
        <v>0.09</v>
      </c>
      <c r="EL6" s="27">
        <f t="shared" si="12"/>
        <v>0.17</v>
      </c>
      <c r="EM6" s="27">
        <f t="shared" si="12"/>
        <v>0.13</v>
      </c>
      <c r="EN6" s="27">
        <f t="shared" si="12"/>
        <v>0.06</v>
      </c>
      <c r="EO6" s="23" t="str">
        <f>IF(EO7="","",IF(EO7="-","【-】","【"&amp;SUBSTITUTE(TEXT(EO7,"#,##0.00"),"-","△")&amp;"】"))</f>
        <v>【0.22】</v>
      </c>
    </row>
    <row r="7" spans="1:148" s="13" customFormat="1" x14ac:dyDescent="0.2">
      <c r="A7" s="14"/>
      <c r="B7" s="20">
        <v>2023</v>
      </c>
      <c r="C7" s="20">
        <v>92053</v>
      </c>
      <c r="D7" s="20">
        <v>46</v>
      </c>
      <c r="E7" s="20">
        <v>17</v>
      </c>
      <c r="F7" s="20">
        <v>1</v>
      </c>
      <c r="G7" s="20">
        <v>0</v>
      </c>
      <c r="H7" s="20" t="s">
        <v>96</v>
      </c>
      <c r="I7" s="20" t="s">
        <v>97</v>
      </c>
      <c r="J7" s="20" t="s">
        <v>98</v>
      </c>
      <c r="K7" s="20" t="s">
        <v>99</v>
      </c>
      <c r="L7" s="20" t="s">
        <v>100</v>
      </c>
      <c r="M7" s="20" t="s">
        <v>101</v>
      </c>
      <c r="N7" s="24" t="s">
        <v>102</v>
      </c>
      <c r="O7" s="24">
        <v>73.05</v>
      </c>
      <c r="P7" s="24">
        <v>64.98</v>
      </c>
      <c r="Q7" s="24">
        <v>58.18</v>
      </c>
      <c r="R7" s="24">
        <v>2640</v>
      </c>
      <c r="S7" s="24">
        <v>93807</v>
      </c>
      <c r="T7" s="24">
        <v>490.64</v>
      </c>
      <c r="U7" s="24">
        <v>191.19</v>
      </c>
      <c r="V7" s="24">
        <v>60700</v>
      </c>
      <c r="W7" s="24">
        <v>16.37</v>
      </c>
      <c r="X7" s="24">
        <v>3708</v>
      </c>
      <c r="Y7" s="24" t="s">
        <v>102</v>
      </c>
      <c r="Z7" s="24">
        <v>131.69</v>
      </c>
      <c r="AA7" s="24">
        <v>129.02000000000001</v>
      </c>
      <c r="AB7" s="24">
        <v>125.01</v>
      </c>
      <c r="AC7" s="24">
        <v>126.7</v>
      </c>
      <c r="AD7" s="24" t="s">
        <v>102</v>
      </c>
      <c r="AE7" s="24">
        <v>107.85</v>
      </c>
      <c r="AF7" s="24">
        <v>108.04</v>
      </c>
      <c r="AG7" s="24">
        <v>107.49</v>
      </c>
      <c r="AH7" s="24">
        <v>107.64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4.72</v>
      </c>
      <c r="AQ7" s="24">
        <v>4.49</v>
      </c>
      <c r="AR7" s="24">
        <v>5.41</v>
      </c>
      <c r="AS7" s="24">
        <v>5.61</v>
      </c>
      <c r="AT7" s="24">
        <v>3.03</v>
      </c>
      <c r="AU7" s="24" t="s">
        <v>102</v>
      </c>
      <c r="AV7" s="24">
        <v>57.97</v>
      </c>
      <c r="AW7" s="24">
        <v>62.1</v>
      </c>
      <c r="AX7" s="24">
        <v>75.97</v>
      </c>
      <c r="AY7" s="24">
        <v>106.1</v>
      </c>
      <c r="AZ7" s="24" t="s">
        <v>102</v>
      </c>
      <c r="BA7" s="24">
        <v>67.930000000000007</v>
      </c>
      <c r="BB7" s="24">
        <v>68.53</v>
      </c>
      <c r="BC7" s="24">
        <v>69.180000000000007</v>
      </c>
      <c r="BD7" s="24">
        <v>76.319999999999993</v>
      </c>
      <c r="BE7" s="24">
        <v>78.430000000000007</v>
      </c>
      <c r="BF7" s="24" t="s">
        <v>102</v>
      </c>
      <c r="BG7" s="24">
        <v>1032.07</v>
      </c>
      <c r="BH7" s="24">
        <v>837.3</v>
      </c>
      <c r="BI7" s="24">
        <v>810.34</v>
      </c>
      <c r="BJ7" s="24">
        <v>708.26</v>
      </c>
      <c r="BK7" s="24" t="s">
        <v>102</v>
      </c>
      <c r="BL7" s="24">
        <v>857.88</v>
      </c>
      <c r="BM7" s="24">
        <v>825.1</v>
      </c>
      <c r="BN7" s="24">
        <v>789.87</v>
      </c>
      <c r="BO7" s="24">
        <v>749.43</v>
      </c>
      <c r="BP7" s="24">
        <v>630.82000000000005</v>
      </c>
      <c r="BQ7" s="24" t="s">
        <v>102</v>
      </c>
      <c r="BR7" s="24">
        <v>95.15</v>
      </c>
      <c r="BS7" s="24">
        <v>95.37</v>
      </c>
      <c r="BT7" s="24">
        <v>95.33</v>
      </c>
      <c r="BU7" s="24">
        <v>95.25</v>
      </c>
      <c r="BV7" s="24" t="s">
        <v>102</v>
      </c>
      <c r="BW7" s="24">
        <v>94.97</v>
      </c>
      <c r="BX7" s="24">
        <v>97.07</v>
      </c>
      <c r="BY7" s="24">
        <v>98.06</v>
      </c>
      <c r="BZ7" s="24">
        <v>98.46</v>
      </c>
      <c r="CA7" s="24">
        <v>97.81</v>
      </c>
      <c r="CB7" s="24" t="s">
        <v>102</v>
      </c>
      <c r="CC7" s="24">
        <v>150</v>
      </c>
      <c r="CD7" s="24">
        <v>150</v>
      </c>
      <c r="CE7" s="24">
        <v>150</v>
      </c>
      <c r="CF7" s="24">
        <v>150</v>
      </c>
      <c r="CG7" s="24" t="s">
        <v>102</v>
      </c>
      <c r="CH7" s="24">
        <v>159.49</v>
      </c>
      <c r="CI7" s="24">
        <v>157.81</v>
      </c>
      <c r="CJ7" s="24">
        <v>157.37</v>
      </c>
      <c r="CK7" s="24">
        <v>157.44999999999999</v>
      </c>
      <c r="CL7" s="24">
        <v>138.75</v>
      </c>
      <c r="CM7" s="24" t="s">
        <v>102</v>
      </c>
      <c r="CN7" s="24">
        <v>78.180000000000007</v>
      </c>
      <c r="CO7" s="24">
        <v>68.78</v>
      </c>
      <c r="CP7" s="24">
        <v>69.010000000000005</v>
      </c>
      <c r="CQ7" s="24">
        <v>67.72</v>
      </c>
      <c r="CR7" s="24" t="s">
        <v>102</v>
      </c>
      <c r="CS7" s="24">
        <v>65.28</v>
      </c>
      <c r="CT7" s="24">
        <v>64.92</v>
      </c>
      <c r="CU7" s="24">
        <v>64.14</v>
      </c>
      <c r="CV7" s="24">
        <v>63.71</v>
      </c>
      <c r="CW7" s="24">
        <v>58.94</v>
      </c>
      <c r="CX7" s="24" t="s">
        <v>102</v>
      </c>
      <c r="CY7" s="24">
        <v>94.18</v>
      </c>
      <c r="CZ7" s="24">
        <v>94.68</v>
      </c>
      <c r="DA7" s="24">
        <v>94.53</v>
      </c>
      <c r="DB7" s="24">
        <v>95.37</v>
      </c>
      <c r="DC7" s="24" t="s">
        <v>102</v>
      </c>
      <c r="DD7" s="24">
        <v>92.72</v>
      </c>
      <c r="DE7" s="24">
        <v>92.88</v>
      </c>
      <c r="DF7" s="24">
        <v>92.9</v>
      </c>
      <c r="DG7" s="24">
        <v>92.89</v>
      </c>
      <c r="DH7" s="24">
        <v>95.91</v>
      </c>
      <c r="DI7" s="24" t="s">
        <v>102</v>
      </c>
      <c r="DJ7" s="24">
        <v>48.38</v>
      </c>
      <c r="DK7" s="24">
        <v>49.76</v>
      </c>
      <c r="DL7" s="24">
        <v>51.13</v>
      </c>
      <c r="DM7" s="24">
        <v>52.47</v>
      </c>
      <c r="DN7" s="24" t="s">
        <v>102</v>
      </c>
      <c r="DO7" s="24">
        <v>23.79</v>
      </c>
      <c r="DP7" s="24">
        <v>25.66</v>
      </c>
      <c r="DQ7" s="24">
        <v>27.46</v>
      </c>
      <c r="DR7" s="24">
        <v>29.93</v>
      </c>
      <c r="DS7" s="24">
        <v>41.09</v>
      </c>
      <c r="DT7" s="24" t="s">
        <v>102</v>
      </c>
      <c r="DU7" s="24">
        <v>0</v>
      </c>
      <c r="DV7" s="24">
        <v>0</v>
      </c>
      <c r="DW7" s="24">
        <v>2.4700000000000002</v>
      </c>
      <c r="DX7" s="24">
        <v>2.0299999999999998</v>
      </c>
      <c r="DY7" s="24" t="s">
        <v>102</v>
      </c>
      <c r="DZ7" s="24">
        <v>1.22</v>
      </c>
      <c r="EA7" s="24">
        <v>1.61</v>
      </c>
      <c r="EB7" s="24">
        <v>2.08</v>
      </c>
      <c r="EC7" s="24">
        <v>2.74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0.05</v>
      </c>
      <c r="EJ7" s="24" t="s">
        <v>102</v>
      </c>
      <c r="EK7" s="24">
        <v>0.09</v>
      </c>
      <c r="EL7" s="24">
        <v>0.17</v>
      </c>
      <c r="EM7" s="24">
        <v>0.13</v>
      </c>
      <c r="EN7" s="24">
        <v>0.06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15" t="s">
        <v>0</v>
      </c>
      <c r="B10" s="21">
        <f>DATEVALUE($B7-B11&amp;"/1/"&amp;B12)</f>
        <v>36892</v>
      </c>
      <c r="C10" s="21">
        <f>DATEVALUE($B7-C11&amp;"/1/"&amp;C12)</f>
        <v>37257</v>
      </c>
      <c r="D10" s="21">
        <f>DATEVALUE($B7-D11&amp;"/1/"&amp;D12)</f>
        <v>37623</v>
      </c>
      <c r="E10" s="21">
        <f>DATEVALUE($B7-E11&amp;"/1/"&amp;E12)</f>
        <v>37989</v>
      </c>
      <c r="F10" s="21">
        <f>DATEVALUE($B7-F11&amp;"/1/"&amp;F12)</f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中野　友寛</cp:lastModifiedBy>
  <dcterms:created xsi:type="dcterms:W3CDTF">2025-01-24T06:59:16Z</dcterms:created>
  <dcterms:modified xsi:type="dcterms:W3CDTF">2025-03-04T09:14:49Z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2025-03-03T07:15:42Z</vt:filetime>
  </property>
</Properties>
</file>