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0431E514-1DB3-44E9-9097-0497ED5A1641}" xr6:coauthVersionLast="47" xr6:coauthVersionMax="47" xr10:uidLastSave="{00000000-0000-0000-0000-000000000000}"/>
  <workbookProtection workbookAlgorithmName="SHA-512" workbookHashValue="Gde74HrLi8cBh/ILoOwGXwiGXHbeO9FdtjOpM2lE6B7KKi/afohD3I0Uj/EzgpUjihmyH5s8K91yP+uKAzqzIg==" workbookSaltValue="jGqm5/WT21GcUAu4qx32z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D10" i="4"/>
  <c r="W10" i="4"/>
  <c r="P10" i="4"/>
  <c r="I10" i="4"/>
  <c r="B10" i="4"/>
  <c r="AD8" i="4"/>
  <c r="W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<sst xmlns="http://schemas.openxmlformats.org/spreadsheetml/2006/main" count="297" uniqueCount="117">
  <si>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</si>
  <si>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</si>
  <si>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</si>
  <si>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</si>
  <si>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</si>
  <si>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</si>
  <si>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</si>
  <si>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</si>
  <si>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</si>
  <si>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</si>
  <si>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</si>
  <si>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</si>
  <si>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</si>
  <si>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</si>
  <si>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</si>
  <si>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</si>
  <si>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</si>
  <si>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</si>
  <si>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</si>
  <si>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</si>
  <si>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</si>
  <si>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</si>
  <si>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</si>
  <si>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</si>
  <si>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</si>
  <si>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</si>
  <si>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</si>
  <si>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</si>
  <si>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</si>
  <si>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</si>
  <si>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</si>
  <si>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</si>
  <si>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</si>
  <si>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</si>
  <si>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</si>
  <si>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</si>
  <si>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</si>
  <si>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</si>
  <si>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</si>
  <si>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</si>
  <si>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</si>
  <si>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</si>
  <si>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</si>
  <si>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</si>
  <si>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</si>
  <si>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</si>
  <si>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</si>
  <si>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</si>
  <si>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</si>
  <si>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</si>
  <si>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</si>
  <si>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</si>
  <si>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</si>
  <si>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</si>
  <si>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</si>
  <si>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</si>
  <si>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</si>
  <si>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</si>
  <si>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</si>
  <si>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</si>
  <si>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</si>
  <si>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</si>
  <si>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</si>
  <si>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</si>
  <si>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</si>
  <si>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</si>
  <si>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</si>
  <si>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</si>
  <si>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</si>
  <si>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</si>
  <si>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</si>
  <si>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</si>
  <si>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</si>
  <si>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</si>
  <si>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</si>
  <si>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</si>
  <si>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</si>
  <si>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</si>
  <si>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</si>
  <si>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</si>
  <si>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</si>
  <si>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</si>
  <si>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</si>
  <si>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</si>
  <si>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</si>
  <si>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</si>
  <si>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</si>
  <si>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</si>
  <si>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</si>
  <si>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</si>
  <si>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</si>
  <si>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</si>
  <si>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</si>
  <si>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</si>
  <si>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</si>
  <si>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</si>
  <si>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</si>
  <si>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</si>
  <si>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</si>
  <si>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</si>
  <si>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</si>
  <si>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</si>
  <si>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</si>
  <si>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</si>
  <si>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</si>
  <si>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</si>
  <si>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</si>
  <si>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</si>
  <si>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</si>
  <si>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</si>
  <si>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</si>
  <si>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</si>
  <si>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</si>
  <si>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</si>
  <si>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令和2年度から地方公営企業法を適用したため令和元年度以前のデータは、無い。
農業集落排水は、平成2年度から15年度の間に下南摩、酒野谷、菊沢西、北半田の4地区で供用を開始し現在のところ耐用年数を迎えた管渠は無い。
</t>
    <phoneticPr fontId="4"/>
  </si>
  <si>
    <t xml:space="preserve">経営の効率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今後は、ストックマネジメントの取り組みや経営戦略のモニタリング、ローリングを行い持続可能な下水道事業を目指す。         
</t>
    <phoneticPr fontId="4"/>
  </si>
  <si>
    <t xml:space="preserve">令和2年度から地方公営企業法を適用したため令和元年度以前のデータは、無い。
①経常収支比率は、133.62％で100％を超えているが、経常収益約2億3,500万円中基準外繰入金が約5,900万円を占めており使用料収入だけでは、維持管理費や支払利息等の費用を賄えていない状況である。
②累積欠損金は、無い。
③流動比率は、12.57％で類似団体と比較し約23％下回っている。流動負債約1.5億円中約1億円を占る建設改良費等に充てられた企業債の償還について、一般会計からの繰入金に頼っている状況であり、償還に問題はないが資金繰りの余裕度が低い状況である。
④企業債残高対事業規模比率は、類似団体と比較し高い値となっているが過去の借入については、償還のピークアウトを迎えており、今後減少していく見込みである。
⑤経費回収率は、100.00％で経費を使用料を賄っている。
⑥汚水処理原価は、類似団体と比較し低い値となっている。
⑦施設利用率は、77.80％で類似団体を約11％上回っており適切な施設規模と考えられる。
⑧水洗化率については、類似団体とほぼ同じ水準である。水質保全や使用料収入確保のため水洗化率向上に取り組んでいる。              
</t>
    <rPh sb="375" eb="376">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</si>
</sst>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114-41E9-B5C9-F82AA33A00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B114-41E9-B5C9-F82AA33A00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81.61</c:v>
                </c:pt>
                <c:pt idx="4">
                  <c:v>77.8</c:v>
                </c:pt>
              </c:numCache>
            </c:numRef>
          </c:val>
          <c:extLst>
            <c:ext xmlns:c16="http://schemas.microsoft.com/office/drawing/2014/chart" uri="{C3380CC4-5D6E-409C-BE32-E72D297353CC}">
              <c16:uniqueId val="{00000000-4536-417D-81DB-977A5BA20D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4536-417D-81DB-977A5BA20D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c:v>
                </c:pt>
                <c:pt idx="4">
                  <c:v>86.76</c:v>
                </c:pt>
              </c:numCache>
            </c:numRef>
          </c:val>
          <c:extLst>
            <c:ext xmlns:c16="http://schemas.microsoft.com/office/drawing/2014/chart" uri="{C3380CC4-5D6E-409C-BE32-E72D297353CC}">
              <c16:uniqueId val="{00000000-3D54-4F01-9772-F22DA8E391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3D54-4F01-9772-F22DA8E391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124.61</c:v>
                </c:pt>
                <c:pt idx="4">
                  <c:v>133.62</c:v>
                </c:pt>
              </c:numCache>
            </c:numRef>
          </c:val>
          <c:extLst>
            <c:ext xmlns:c16="http://schemas.microsoft.com/office/drawing/2014/chart" uri="{C3380CC4-5D6E-409C-BE32-E72D297353CC}">
              <c16:uniqueId val="{00000000-EE15-4F94-9B95-A2586CD5EB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EE15-4F94-9B95-A2586CD5EB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44.12</c:v>
                </c:pt>
                <c:pt idx="4">
                  <c:v>45.86</c:v>
                </c:pt>
              </c:numCache>
            </c:numRef>
          </c:val>
          <c:extLst>
            <c:ext xmlns:c16="http://schemas.microsoft.com/office/drawing/2014/chart" uri="{C3380CC4-5D6E-409C-BE32-E72D297353CC}">
              <c16:uniqueId val="{00000000-6F80-49D0-9A39-DF0CCC517E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6F80-49D0-9A39-DF0CCC517E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CD-451F-A445-CD517C56CF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CCD-451F-A445-CD517C56CF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9F-48E3-8B42-6A8471203F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A9F-48E3-8B42-6A8471203F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14.93</c:v>
                </c:pt>
                <c:pt idx="4">
                  <c:v>12.57</c:v>
                </c:pt>
              </c:numCache>
            </c:numRef>
          </c:val>
          <c:extLst>
            <c:ext xmlns:c16="http://schemas.microsoft.com/office/drawing/2014/chart" uri="{C3380CC4-5D6E-409C-BE32-E72D297353CC}">
              <c16:uniqueId val="{00000000-350B-495D-913F-74EF02BE83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350B-495D-913F-74EF02BE83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2374.23</c:v>
                </c:pt>
                <c:pt idx="4">
                  <c:v>1981.68</c:v>
                </c:pt>
              </c:numCache>
            </c:numRef>
          </c:val>
          <c:extLst>
            <c:ext xmlns:c16="http://schemas.microsoft.com/office/drawing/2014/chart" uri="{C3380CC4-5D6E-409C-BE32-E72D297353CC}">
              <c16:uniqueId val="{00000000-DCCE-4170-B6DB-F8EBAF3EAD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DCCE-4170-B6DB-F8EBAF3EAD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92.98</c:v>
                </c:pt>
                <c:pt idx="4">
                  <c:v>100</c:v>
                </c:pt>
              </c:numCache>
            </c:numRef>
          </c:val>
          <c:extLst>
            <c:ext xmlns:c16="http://schemas.microsoft.com/office/drawing/2014/chart" uri="{C3380CC4-5D6E-409C-BE32-E72D297353CC}">
              <c16:uniqueId val="{00000000-37AA-4DAE-AF26-F3210C18BE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37AA-4DAE-AF26-F3210C18BE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165.44</c:v>
                </c:pt>
                <c:pt idx="4">
                  <c:v>161.88</c:v>
                </c:pt>
              </c:numCache>
            </c:numRef>
          </c:val>
          <c:extLst>
            <c:ext xmlns:c16="http://schemas.microsoft.com/office/drawing/2014/chart" uri="{C3380CC4-5D6E-409C-BE32-E72D297353CC}">
              <c16:uniqueId val="{00000000-DF46-46D5-B458-99FD40C27B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DF46-46D5-B458-99FD40C27B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鹿沼市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95587</v>
      </c>
      <c r="AM8" s="42"/>
      <c r="AN8" s="42"/>
      <c r="AO8" s="42"/>
      <c r="AP8" s="42"/>
      <c r="AQ8" s="42"/>
      <c r="AR8" s="42"/>
      <c r="AS8" s="42"/>
      <c r="AT8" s="35">
        <f>データ!T6</f>
        <v>490.64</v>
      </c>
      <c r="AU8" s="35"/>
      <c r="AV8" s="35"/>
      <c r="AW8" s="35"/>
      <c r="AX8" s="35"/>
      <c r="AY8" s="35"/>
      <c r="AZ8" s="35"/>
      <c r="BA8" s="35"/>
      <c r="BB8" s="35">
        <f>データ!U6</f>
        <v>194.82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67.430000000000007</v>
      </c>
      <c r="J10" s="35"/>
      <c r="K10" s="35"/>
      <c r="L10" s="35"/>
      <c r="M10" s="35"/>
      <c r="N10" s="35"/>
      <c r="O10" s="35"/>
      <c r="P10" s="35">
        <f>データ!P6</f>
        <v>3.26</v>
      </c>
      <c r="Q10" s="35"/>
      <c r="R10" s="35"/>
      <c r="S10" s="35"/>
      <c r="T10" s="35"/>
      <c r="U10" s="35"/>
      <c r="V10" s="35"/>
      <c r="W10" s="35">
        <f>データ!Q6</f>
        <v>67.59</v>
      </c>
      <c r="X10" s="35"/>
      <c r="Y10" s="35"/>
      <c r="Z10" s="35"/>
      <c r="AA10" s="35"/>
      <c r="AB10" s="35"/>
      <c r="AC10" s="35"/>
      <c r="AD10" s="42">
        <f>データ!R6</f>
        <v>4070</v>
      </c>
      <c r="AE10" s="42"/>
      <c r="AF10" s="42"/>
      <c r="AG10" s="42"/>
      <c r="AH10" s="42"/>
      <c r="AI10" s="42"/>
      <c r="AJ10" s="42"/>
      <c r="AK10" s="2"/>
      <c r="AL10" s="42">
        <f>データ!V6</f>
        <v>3104</v>
      </c>
      <c r="AM10" s="42"/>
      <c r="AN10" s="42"/>
      <c r="AO10" s="42"/>
      <c r="AP10" s="42"/>
      <c r="AQ10" s="42"/>
      <c r="AR10" s="42"/>
      <c r="AS10" s="42"/>
      <c r="AT10" s="35">
        <f>データ!W6</f>
        <v>1.82</v>
      </c>
      <c r="AU10" s="35"/>
      <c r="AV10" s="35"/>
      <c r="AW10" s="35"/>
      <c r="AX10" s="35"/>
      <c r="AY10" s="35"/>
      <c r="AZ10" s="35"/>
      <c r="BA10" s="35"/>
      <c r="BB10" s="35">
        <f>データ!X6</f>
        <v>1705.49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iyNH9iPXU6GI/WXU9h2KMrI3niUOhSJGr3vw3DyhI/5xXaGl5sFDnmPmBJr8VRaD/fZKOmErBPTS3o1T5USeQ==" saltValue="ydy7wMiJdmIfVm1Jyd47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92053</v>
      </c>
      <c r="D6" s="19">
        <f t="shared" si="3"/>
        <v>46</v>
      </c>
      <c r="E6" s="19">
        <f t="shared" si="3"/>
        <v>17</v>
      </c>
      <c r="F6" s="19">
        <f t="shared" si="3"/>
        <v>5</v>
      </c>
      <c r="G6" s="19">
        <f t="shared" si="3"/>
        <v>0</v>
      </c>
      <c r="H6" s="19" t="str">
        <f t="shared" si="3"/>
        <v>栃木県　鹿沼市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67.430000000000007</v>
      </c>
      <c r="P6" s="20">
        <f t="shared" si="3"/>
        <v>3.26</v>
      </c>
      <c r="Q6" s="20">
        <f t="shared" si="3"/>
        <v>67.59</v>
      </c>
      <c r="R6" s="20">
        <f t="shared" si="3"/>
        <v>4070</v>
      </c>
      <c r="S6" s="20">
        <f t="shared" si="3"/>
        <v>95587</v>
      </c>
      <c r="T6" s="20">
        <f t="shared" si="3"/>
        <v>490.64</v>
      </c>
      <c r="U6" s="20">
        <f t="shared" si="3"/>
        <v>194.82</v>
      </c>
      <c r="V6" s="20">
        <f t="shared" si="3"/>
        <v>3104</v>
      </c>
      <c r="W6" s="20">
        <f t="shared" si="3"/>
        <v>1.82</v>
      </c>
      <c r="X6" s="20">
        <f t="shared" si="3"/>
        <v>1705.49</v>
      </c>
      <c r="Y6" s="21" t="str">
        <f>IF(Y7="",NA(),Y7)</f>
        <v>-</v>
      </c>
      <c r="Z6" s="21" t="str">
        <f t="shared" ref="Z6:AH6" si="4">IF(Z7="",NA(),Z7)</f>
        <v>-</v>
      </c>
      <c r="AA6" s="21" t="str">
        <f t="shared" si="4"/>
        <v>-</v>
      </c>
      <c r="AB6" s="21">
        <f t="shared" si="4"/>
        <v>124.61</v>
      </c>
      <c r="AC6" s="21">
        <f t="shared" si="4"/>
        <v>133.62</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14.93</v>
      </c>
      <c r="AY6" s="21">
        <f t="shared" si="6"/>
        <v>12.57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2374.23</v>
      </c>
      <c r="BJ6" s="21">
        <f t="shared" si="7"/>
        <v>1981.68</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92.98</v>
      </c>
      <c r="BU6" s="21">
        <f t="shared" si="8"/>
        <v>100</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165.44</v>
      </c>
      <c r="CF6" s="21">
        <f t="shared" si="9"/>
        <v>161.88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81.61</v>
      </c>
      <c r="CQ6" s="21">
        <f t="shared" si="10"/>
        <v>77.8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87</v>
      </c>
      <c r="DB6" s="21">
        <f t="shared" si="11"/>
        <v>86.76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44.12</v>
      </c>
      <c r="DM6" s="21">
        <f t="shared" si="12"/>
        <v>45.86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92053</v>
      </c>
      <c r="D7" s="23">
        <v>46</v>
      </c>
      <c r="E7" s="23">
        <v>17</v>
      </c>
      <c r="F7" s="23">
        <v>5</v>
      </c>
      <c r="G7" s="23">
        <v>0</v>
      </c>
      <c r="H7" s="23" t="s">
        <v>96</v>
      </c>
      <c r="I7" s="23" t="s">
        <v>97</v>
      </c>
      <c r="J7" s="23" t="s">
        <v>98</v>
      </c>
      <c r="K7" s="23" t="s">
        <v>99</v>
      </c>
      <c r="L7" s="23" t="s">
        <v>100</v>
      </c>
      <c r="M7" s="23" t="s">
        <v>101</v>
      </c>
      <c r="N7" s="24" t="s">
        <v>102</v>
      </c>
      <c r="O7" s="24">
        <v>67.430000000000007</v>
      </c>
      <c r="P7" s="24">
        <v>3.26</v>
      </c>
      <c r="Q7" s="24">
        <v>67.59</v>
      </c>
      <c r="R7" s="24">
        <v>4070</v>
      </c>
      <c r="S7" s="24">
        <v>95587</v>
      </c>
      <c r="T7" s="24">
        <v>490.64</v>
      </c>
      <c r="U7" s="24">
        <v>194.82</v>
      </c>
      <c r="V7" s="24">
        <v>3104</v>
      </c>
      <c r="W7" s="24">
        <v>1.82</v>
      </c>
      <c r="X7" s="24">
        <v>1705.49</v>
      </c>
      <c r="Y7" s="24" t="s">
        <v>102</v>
      </c>
      <c r="Z7" s="24" t="s">
        <v>102</v>
      </c>
      <c r="AA7" s="24" t="s">
        <v>102</v>
      </c>
      <c r="AB7" s="24">
        <v>124.61</v>
      </c>
      <c r="AC7" s="24">
        <v>133.62</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14.93</v>
      </c>
      <c r="AY7" s="24">
        <v>12.57</v>
      </c>
      <c r="AZ7" s="24" t="s">
        <v>102</v>
      </c>
      <c r="BA7" s="24" t="s">
        <v>102</v>
      </c>
      <c r="BB7" s="24" t="s">
        <v>102</v>
      </c>
      <c r="BC7" s="24">
        <v>29.13</v>
      </c>
      <c r="BD7" s="24">
        <v>35.69</v>
      </c>
      <c r="BE7" s="24">
        <v>34.770000000000003</v>
      </c>
      <c r="BF7" s="24" t="s">
        <v>102</v>
      </c>
      <c r="BG7" s="24" t="s">
        <v>102</v>
      </c>
      <c r="BH7" s="24" t="s">
        <v>102</v>
      </c>
      <c r="BI7" s="24">
        <v>2374.23</v>
      </c>
      <c r="BJ7" s="24">
        <v>1981.68</v>
      </c>
      <c r="BK7" s="24" t="s">
        <v>102</v>
      </c>
      <c r="BL7" s="24" t="s">
        <v>102</v>
      </c>
      <c r="BM7" s="24" t="s">
        <v>102</v>
      </c>
      <c r="BN7" s="24">
        <v>867.83</v>
      </c>
      <c r="BO7" s="24">
        <v>791.76</v>
      </c>
      <c r="BP7" s="24">
        <v>786.37</v>
      </c>
      <c r="BQ7" s="24" t="s">
        <v>102</v>
      </c>
      <c r="BR7" s="24" t="s">
        <v>102</v>
      </c>
      <c r="BS7" s="24" t="s">
        <v>102</v>
      </c>
      <c r="BT7" s="24">
        <v>92.98</v>
      </c>
      <c r="BU7" s="24">
        <v>100</v>
      </c>
      <c r="BV7" s="24" t="s">
        <v>102</v>
      </c>
      <c r="BW7" s="24" t="s">
        <v>102</v>
      </c>
      <c r="BX7" s="24" t="s">
        <v>102</v>
      </c>
      <c r="BY7" s="24">
        <v>57.08</v>
      </c>
      <c r="BZ7" s="24">
        <v>56.26</v>
      </c>
      <c r="CA7" s="24">
        <v>60.65</v>
      </c>
      <c r="CB7" s="24" t="s">
        <v>102</v>
      </c>
      <c r="CC7" s="24" t="s">
        <v>102</v>
      </c>
      <c r="CD7" s="24" t="s">
        <v>102</v>
      </c>
      <c r="CE7" s="24">
        <v>165.44</v>
      </c>
      <c r="CF7" s="24">
        <v>161.88</v>
      </c>
      <c r="CG7" s="24" t="s">
        <v>102</v>
      </c>
      <c r="CH7" s="24" t="s">
        <v>102</v>
      </c>
      <c r="CI7" s="24" t="s">
        <v>102</v>
      </c>
      <c r="CJ7" s="24">
        <v>274.99</v>
      </c>
      <c r="CK7" s="24">
        <v>282.08999999999997</v>
      </c>
      <c r="CL7" s="24">
        <v>256.97000000000003</v>
      </c>
      <c r="CM7" s="24" t="s">
        <v>102</v>
      </c>
      <c r="CN7" s="24" t="s">
        <v>102</v>
      </c>
      <c r="CO7" s="24" t="s">
        <v>102</v>
      </c>
      <c r="CP7" s="24">
        <v>81.61</v>
      </c>
      <c r="CQ7" s="24">
        <v>77.8</v>
      </c>
      <c r="CR7" s="24" t="s">
        <v>102</v>
      </c>
      <c r="CS7" s="24" t="s">
        <v>102</v>
      </c>
      <c r="CT7" s="24" t="s">
        <v>102</v>
      </c>
      <c r="CU7" s="24">
        <v>54.83</v>
      </c>
      <c r="CV7" s="24">
        <v>66.53</v>
      </c>
      <c r="CW7" s="24">
        <v>61.14</v>
      </c>
      <c r="CX7" s="24" t="s">
        <v>102</v>
      </c>
      <c r="CY7" s="24" t="s">
        <v>102</v>
      </c>
      <c r="CZ7" s="24" t="s">
        <v>102</v>
      </c>
      <c r="DA7" s="24">
        <v>87</v>
      </c>
      <c r="DB7" s="24">
        <v>86.76</v>
      </c>
      <c r="DC7" s="24" t="s">
        <v>102</v>
      </c>
      <c r="DD7" s="24" t="s">
        <v>102</v>
      </c>
      <c r="DE7" s="24" t="s">
        <v>102</v>
      </c>
      <c r="DF7" s="24">
        <v>84.7</v>
      </c>
      <c r="DG7" s="24">
        <v>84.67</v>
      </c>
      <c r="DH7" s="24">
        <v>86.91</v>
      </c>
      <c r="DI7" s="24" t="s">
        <v>102</v>
      </c>
      <c r="DJ7" s="24" t="s">
        <v>102</v>
      </c>
      <c r="DK7" s="24" t="s">
        <v>102</v>
      </c>
      <c r="DL7" s="24">
        <v>44.12</v>
      </c>
      <c r="DM7" s="24">
        <v>45.86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2023-01-25T01:38:37Z</cp:lastPrinted>
  <dcterms:created xsi:type="dcterms:W3CDTF">2023-01-12T23:43:22Z</dcterms:created>
  <dcterms:modified xsi:type="dcterms:W3CDTF">2023-01-31T04:40:10Z</dcterms:modified>
  <cp:category/>
</cp:coreProperties>
</file>