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6 県HP公開\01 上水道\"/>
    </mc:Choice>
  </mc:AlternateContent>
  <xr:revisionPtr revIDLastSave="0" documentId="13_ncr:1_{0C814305-1C74-4F3C-8550-79381BD02F63}" xr6:coauthVersionLast="47" xr6:coauthVersionMax="47" xr10:uidLastSave="{00000000-0000-0000-0000-000000000000}"/>
  <workbookProtection workbookAlgorithmName="SHA-512" workbookHashValue="ysj3po33BFC37wWUqIFqYa6JXb4pn7QCeFW1JlhxscgZZCcBYbr+fVllEt+unZik0p1vc0VXpe3cuZCzo+SH2A==" workbookSaltValue="CMMRsGCUVkThY2tY+Qv1rg==" workbookSpinCount="100000" lockStructure="1"/>
  <bookViews>
    <workbookView xWindow="28680" yWindow="16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BB10" i="4"/>
  <c r="AT10" i="4"/>
  <c r="AL10" i="4"/>
  <c r="W10" i="4"/>
  <c r="P10" i="4"/>
  <c r="B10" i="4"/>
  <c r="AD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<sst xmlns="http://schemas.openxmlformats.org/spreadsheetml/2006/main" count="228" uniqueCount="114">
  <si>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</si>
  <si>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</si>
  <si>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</si>
  <si>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</si>
  <si>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</si>
  <si>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</si>
  <si>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</si>
  <si>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</si>
  <si>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</si>
  <si>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</si>
  <si>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</si>
  <si>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</si>
  <si>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</si>
  <si>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</si>
  <si>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</si>
  <si>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</si>
  <si>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</si>
  <si>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</si>
  <si>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</si>
  <si>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</si>
  <si>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</si>
  <si>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</si>
  <si>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</si>
  <si>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</si>
  <si>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</si>
  <si>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</si>
  <si>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</si>
  <si>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</si>
  <si>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</si>
  <si>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</si>
  <si>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</si>
  <si>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</si>
  <si>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</si>
  <si>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</si>
  <si>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</si>
  <si>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</si>
  <si>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</si>
  <si>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</si>
  <si>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</si>
  <si>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</si>
  <si>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</si>
  <si>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</si>
  <si>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</si>
  <si>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</si>
  <si>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</si>
  <si>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</si>
  <si>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</si>
  <si>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</si>
  <si>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</si>
  <si>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</si>
  <si>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</si>
  <si>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</si>
  <si>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</si>
  <si>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</si>
  <si>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</si>
  <si>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</si>
  <si>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</si>
  <si>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</si>
  <si>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</si>
  <si>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</si>
  <si>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</si>
  <si>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</si>
  <si>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</si>
  <si>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</si>
  <si>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</si>
  <si>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</si>
  <si>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</si>
  <si>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</si>
  <si>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</si>
  <si>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</si>
  <si>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</si>
  <si>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</si>
  <si>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</si>
  <si>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</si>
  <si>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</si>
  <si>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</si>
  <si>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</si>
  <si>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</si>
  <si>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</si>
  <si>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</si>
  <si>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</si>
  <si>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</si>
  <si>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</si>
  <si>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</si>
  <si>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</si>
  <si>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</si>
  <si>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</si>
  <si>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</si>
  <si>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</si>
  <si>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</si>
  <si>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</si>
  <si>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</si>
  <si>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</si>
  <si>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</si>
  <si>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</si>
  <si>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</si>
  <si>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</si>
  <si>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</si>
  <si>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</si>
  <si>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</si>
  <si>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</si>
  <si>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</si>
  <si>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</si>
  <si>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</si>
  <si>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</si>
  <si>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</si>
  <si>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</si>
  <si>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</si>
  <si>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</si>
  <si>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</si>
  <si>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</si>
  <si>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11"/>
        <rFont val="ＭＳ ゴシック"/>
        <family val="3"/>
        <charset val="128"/>
      </rPr>
      <t>　経営の健全性を示す経常収支比率は、電気料等の高騰により経費が増加したため、前年度と比較し3.3ポイント減の114.11％となったが、全国平均、類似団体の平均値以上を維持している。
　流動比率は434.98％で、平均値より高い水準となっており、短期的な債務に対する支払い能力を維持している。
　企業債残高対給水収益比率については、耐用年数を迎える管路や浄水場の更新を進めているため42.43ポイント増加しており、今後数年はその傾向が続くとみられる。ただし、人口減少により給水収益が減少していくと予測されるため借入額の抑制も図る必要がある。
　料金水準の妥当性を示す料金回収率は106.58％と前年比7.44ポイント減となったが、100％は超えており、現在は事業に必要な費用を給水収益で賄えている状況である。</t>
    </r>
    <r>
      <rPr>
        <sz val="11"/>
        <color rgb="FFFF0000"/>
        <rFont val="ＭＳ ゴシック"/>
        <family val="3"/>
        <charset val="128"/>
      </rPr>
      <t xml:space="preserve">
</t>
    </r>
    <r>
      <rPr>
        <sz val="11"/>
        <rFont val="ＭＳ ゴシック"/>
        <family val="3"/>
        <charset val="128"/>
      </rPr>
      <t>　給水原価については、電気料や薬品や材料費の物価高騰の影響を受けてはいるが、9.88円の増加にとどまっている。</t>
    </r>
    <r>
      <rPr>
        <sz val="11"/>
        <color rgb="FFFF0000"/>
        <rFont val="ＭＳ ゴシック"/>
        <family val="3"/>
        <charset val="128"/>
      </rPr>
      <t xml:space="preserve">
</t>
    </r>
    <r>
      <rPr>
        <sz val="11"/>
        <rFont val="ＭＳ ゴシック"/>
        <family val="3"/>
        <charset val="128"/>
      </rPr>
      <t>　施設利用率は高いが、給水される水量が収益に結びついていない状態であるため、有収率は前年からわずかに減少している。今後も引き続き有収率の低いエリアでの計画的な管路の更新を進めていく必要がある。</t>
    </r>
    <rPh sb="1" eb="3">
      <t>ケイエイ</t>
    </rPh>
    <rPh sb="4" eb="7">
      <t>ケンゼンセイ</t>
    </rPh>
    <rPh sb="8" eb="9">
      <t>シメ</t>
    </rPh>
    <rPh sb="18" eb="20">
      <t>デンキ</t>
    </rPh>
    <rPh sb="20" eb="21">
      <t>リョウ</t>
    </rPh>
    <rPh sb="21" eb="22">
      <t>トウ</t>
    </rPh>
    <rPh sb="23" eb="25">
      <t>コウトウ</t>
    </rPh>
    <rPh sb="28" eb="30">
      <t>ケイヒ</t>
    </rPh>
    <rPh sb="31" eb="33">
      <t>ゾウカ</t>
    </rPh>
    <rPh sb="38" eb="41">
      <t>ゼンネンド</t>
    </rPh>
    <rPh sb="42" eb="44">
      <t>ヒカク</t>
    </rPh>
    <rPh sb="67" eb="69">
      <t>ゼンコク</t>
    </rPh>
    <rPh sb="69" eb="71">
      <t>ヘイキン</t>
    </rPh>
    <rPh sb="72" eb="74">
      <t>ルイジ</t>
    </rPh>
    <rPh sb="74" eb="76">
      <t>ダンタイ</t>
    </rPh>
    <rPh sb="80" eb="82">
      <t>イジョウ</t>
    </rPh>
    <rPh sb="106" eb="109">
      <t>ヘイキンチ</t>
    </rPh>
    <rPh sb="111" eb="112">
      <t>タカ</t>
    </rPh>
    <rPh sb="113" eb="115">
      <t>スイジュン</t>
    </rPh>
    <rPh sb="122" eb="125">
      <t>タンキテキ</t>
    </rPh>
    <rPh sb="126" eb="128">
      <t>サイム</t>
    </rPh>
    <rPh sb="129" eb="130">
      <t>タイ</t>
    </rPh>
    <rPh sb="132" eb="134">
      <t>シハラ</t>
    </rPh>
    <rPh sb="135" eb="137">
      <t>ノウリョク</t>
    </rPh>
    <rPh sb="138" eb="140">
      <t>イジ</t>
    </rPh>
    <rPh sb="228" eb="230">
      <t>ジンコウ</t>
    </rPh>
    <rPh sb="230" eb="232">
      <t>ゲンショウ</t>
    </rPh>
    <rPh sb="235" eb="237">
      <t>キュウスイ</t>
    </rPh>
    <rPh sb="237" eb="239">
      <t>シュウエキ</t>
    </rPh>
    <rPh sb="240" eb="242">
      <t>ゲンショウ</t>
    </rPh>
    <rPh sb="247" eb="249">
      <t>ヨソク</t>
    </rPh>
    <rPh sb="254" eb="256">
      <t>カリイレ</t>
    </rPh>
    <rPh sb="256" eb="257">
      <t>ガク</t>
    </rPh>
    <rPh sb="258" eb="260">
      <t>ヨクセイ</t>
    </rPh>
    <rPh sb="261" eb="262">
      <t>ハカ</t>
    </rPh>
    <rPh sb="263" eb="265">
      <t>ヒツヨウ</t>
    </rPh>
    <rPh sb="271" eb="273">
      <t>リョウキン</t>
    </rPh>
    <rPh sb="273" eb="275">
      <t>スイジュン</t>
    </rPh>
    <rPh sb="276" eb="279">
      <t>ダトウセイ</t>
    </rPh>
    <rPh sb="280" eb="281">
      <t>シメ</t>
    </rPh>
    <rPh sb="296" eb="299">
      <t>ゼンネンヒ</t>
    </rPh>
    <rPh sb="319" eb="320">
      <t>コ</t>
    </rPh>
    <rPh sb="325" eb="327">
      <t>ゲンザイ</t>
    </rPh>
    <rPh sb="328" eb="330">
      <t>ジギョウ</t>
    </rPh>
    <rPh sb="331" eb="333">
      <t>ヒツヨウ</t>
    </rPh>
    <rPh sb="334" eb="336">
      <t>ヒヨウ</t>
    </rPh>
    <rPh sb="337" eb="339">
      <t>キュウスイ</t>
    </rPh>
    <rPh sb="339" eb="341">
      <t>シュウエキ</t>
    </rPh>
    <rPh sb="342" eb="343">
      <t>マカナ</t>
    </rPh>
    <rPh sb="347" eb="349">
      <t>ジョウキョウ</t>
    </rPh>
    <rPh sb="355" eb="357">
      <t>キュウスイ</t>
    </rPh>
    <rPh sb="357" eb="359">
      <t>ゲンカ</t>
    </rPh>
    <rPh sb="365" eb="367">
      <t>デンキ</t>
    </rPh>
    <rPh sb="367" eb="368">
      <t>リョウ</t>
    </rPh>
    <rPh sb="369" eb="371">
      <t>ヤクヒン</t>
    </rPh>
    <rPh sb="372" eb="375">
      <t>ザイリョウヒ</t>
    </rPh>
    <rPh sb="376" eb="378">
      <t>ブッカ</t>
    </rPh>
    <rPh sb="378" eb="380">
      <t>コウトウ</t>
    </rPh>
    <rPh sb="381" eb="383">
      <t>エイキョウ</t>
    </rPh>
    <rPh sb="384" eb="385">
      <t>ウ</t>
    </rPh>
    <rPh sb="396" eb="397">
      <t>エン</t>
    </rPh>
    <rPh sb="398" eb="400">
      <t>ゾウカ</t>
    </rPh>
    <rPh sb="411" eb="413">
      <t>シセツ</t>
    </rPh>
    <rPh sb="413" eb="415">
      <t>リヨウ</t>
    </rPh>
    <rPh sb="415" eb="416">
      <t>リツ</t>
    </rPh>
    <rPh sb="417" eb="418">
      <t>タカ</t>
    </rPh>
    <rPh sb="467" eb="469">
      <t>コンゴ</t>
    </rPh>
    <rPh sb="500" eb="502">
      <t>ヒツヨウ</t>
    </rPh>
    <phoneticPr fontId="4"/>
  </si>
  <si>
    <t xml:space="preserve">　資産の老朽化度を示す有形固定資産減価償却率は、ここ数年増加傾向であったが、現在優先的に重要給水施設の管路更新、浄水場の紫外線処理施設設置工事を進めているため、0.61ポイント減の43.86％となった。
　管路経年化率は0.2ポイント減の12.99％となった。今後も計画的に管路及び施設の老朽化の更新に取り組む必要がある。
　また、更新した管路延長の割合を示す管路更新率は0.34ポイント増加しており、老朽管の更新ペースは上がっている。
</t>
    <rPh sb="1" eb="3">
      <t>シサン</t>
    </rPh>
    <rPh sb="4" eb="7">
      <t>ロウキュウカ</t>
    </rPh>
    <rPh sb="7" eb="8">
      <t>ド</t>
    </rPh>
    <rPh sb="9" eb="10">
      <t>シメ</t>
    </rPh>
    <rPh sb="130" eb="132">
      <t>コンゴ</t>
    </rPh>
    <rPh sb="195" eb="196">
      <t>カ</t>
    </rPh>
    <rPh sb="201" eb="203">
      <t>ロウキュウ</t>
    </rPh>
    <rPh sb="203" eb="204">
      <t>カン</t>
    </rPh>
    <rPh sb="211" eb="212">
      <t>ア</t>
    </rPh>
    <phoneticPr fontId="4"/>
  </si>
  <si>
    <r>
      <rPr>
        <sz val="11"/>
        <rFont val="ＭＳ ゴシック"/>
        <family val="3"/>
        <charset val="128"/>
      </rPr>
      <t>　経営の健全性・効率性について、経常収支比率及び料金回収率はいずれも100％を超え高い水準を維持しており、経営の健全化は保たれている。
　しかし、有収率は横ばいであり、給水される水量が収益に結びついていない状況であることから、経営の効率性を上げるため、重点的に有収率の低いエリアにおいて、漏水箇所の早期特定や迅速な修繕対応、管路の更新を進めることで、貴重な水源の有効活用に努めていく。</t>
    </r>
    <r>
      <rPr>
        <sz val="11"/>
        <color rgb="FFFF0000"/>
        <rFont val="ＭＳ ゴシック"/>
        <family val="3"/>
        <charset val="128"/>
      </rPr>
      <t xml:space="preserve">
</t>
    </r>
    <r>
      <rPr>
        <sz val="11"/>
        <rFont val="ＭＳ ゴシック"/>
        <family val="3"/>
        <charset val="128"/>
      </rPr>
      <t>　管路や施設の老朽化も進んでおり、今後は更新のペースはが追い付かないこと考えられるため、収支のバランスを見ながら老朽化対策等への投資のあり方について検討する必要がある。</t>
    </r>
    <rPh sb="73" eb="76">
      <t>ユウシュウリツ</t>
    </rPh>
    <rPh sb="77" eb="78">
      <t>ヨコ</t>
    </rPh>
    <rPh sb="103" eb="105">
      <t>ジョウキョウ</t>
    </rPh>
    <rPh sb="130" eb="133">
      <t>ユウシュウリツ</t>
    </rPh>
    <rPh sb="134" eb="135">
      <t>ヒク</t>
    </rPh>
    <rPh sb="144" eb="146">
      <t>ロウスイ</t>
    </rPh>
    <rPh sb="146" eb="148">
      <t>カショ</t>
    </rPh>
    <rPh sb="149" eb="151">
      <t>ソウキ</t>
    </rPh>
    <rPh sb="151" eb="153">
      <t>トクテイ</t>
    </rPh>
    <rPh sb="154" eb="156">
      <t>ジンソク</t>
    </rPh>
    <rPh sb="157" eb="159">
      <t>シュウゼン</t>
    </rPh>
    <rPh sb="159" eb="161">
      <t>タイオウ</t>
    </rPh>
    <rPh sb="162" eb="164">
      <t>カンロ</t>
    </rPh>
    <rPh sb="165" eb="167">
      <t>コウシン</t>
    </rPh>
    <rPh sb="168" eb="169">
      <t>スス</t>
    </rPh>
    <rPh sb="175" eb="177">
      <t>キチョウ</t>
    </rPh>
    <rPh sb="178" eb="180">
      <t>スイゲン</t>
    </rPh>
    <rPh sb="181" eb="183">
      <t>ユウコウ</t>
    </rPh>
    <rPh sb="183" eb="185">
      <t>カツヨウ</t>
    </rPh>
    <rPh sb="186" eb="187">
      <t>ツト</t>
    </rPh>
    <rPh sb="194" eb="196">
      <t>カンロ</t>
    </rPh>
    <rPh sb="197" eb="199">
      <t>シセツ</t>
    </rPh>
    <rPh sb="204" eb="205">
      <t>スス</t>
    </rPh>
    <rPh sb="221" eb="222">
      <t>オ</t>
    </rPh>
    <rPh sb="223" eb="224">
      <t>ツ</t>
    </rPh>
    <rPh sb="229" eb="23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</si>
</sst>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0.53</c:v>
                </c:pt>
                <c:pt idx="1">
                  <c:v>0.24</c:v>
                </c:pt>
                <c:pt idx="2">
                  <c:v>1.26</c:v>
                </c:pt>
                <c:pt idx="3">
                  <c:v>0.51</c:v>
                </c:pt>
                <c:pt idx="4">
                  <c:v>0.85</c:v>
                </c:pt>
              </c:numCache>
            </c:numRef>
          </c:val>
          <c:extLst>
            <c:ext xmlns:c16="http://schemas.microsoft.com/office/drawing/2014/chart" uri="{C3380CC4-5D6E-409C-BE32-E72D297353CC}">
              <c16:uniqueId val="{00000000-A5C0-48C0-A133-DDB5F712349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A5C0-48C0-A133-DDB5F712349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75.17</c:v>
                </c:pt>
                <c:pt idx="1">
                  <c:v>76.28</c:v>
                </c:pt>
                <c:pt idx="2">
                  <c:v>76.790000000000006</c:v>
                </c:pt>
                <c:pt idx="3">
                  <c:v>76.58</c:v>
                </c:pt>
                <c:pt idx="4">
                  <c:v>76.13</c:v>
                </c:pt>
              </c:numCache>
            </c:numRef>
          </c:val>
          <c:extLst>
            <c:ext xmlns:c16="http://schemas.microsoft.com/office/drawing/2014/chart" uri="{C3380CC4-5D6E-409C-BE32-E72D297353CC}">
              <c16:uniqueId val="{00000000-5892-4DD8-BAA5-E938BEF3A68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5892-4DD8-BAA5-E938BEF3A68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79.510000000000005</c:v>
                </c:pt>
                <c:pt idx="1">
                  <c:v>77.209999999999994</c:v>
                </c:pt>
                <c:pt idx="2">
                  <c:v>78.680000000000007</c:v>
                </c:pt>
                <c:pt idx="3">
                  <c:v>78.95</c:v>
                </c:pt>
                <c:pt idx="4">
                  <c:v>78.05</c:v>
                </c:pt>
              </c:numCache>
            </c:numRef>
          </c:val>
          <c:extLst>
            <c:ext xmlns:c16="http://schemas.microsoft.com/office/drawing/2014/chart" uri="{C3380CC4-5D6E-409C-BE32-E72D297353CC}">
              <c16:uniqueId val="{00000000-2B5B-439C-8A92-5346D549AE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2B5B-439C-8A92-5346D549AE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118.32</c:v>
                </c:pt>
                <c:pt idx="1">
                  <c:v>111.09</c:v>
                </c:pt>
                <c:pt idx="2">
                  <c:v>117.85</c:v>
                </c:pt>
                <c:pt idx="3">
                  <c:v>117.41</c:v>
                </c:pt>
                <c:pt idx="4">
                  <c:v>114.11</c:v>
                </c:pt>
              </c:numCache>
            </c:numRef>
          </c:val>
          <c:extLst>
            <c:ext xmlns:c16="http://schemas.microsoft.com/office/drawing/2014/chart" uri="{C3380CC4-5D6E-409C-BE32-E72D297353CC}">
              <c16:uniqueId val="{00000000-8A86-44BB-B19E-90A950971D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8A86-44BB-B19E-90A950971D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42.55</c:v>
                </c:pt>
                <c:pt idx="1">
                  <c:v>43.41</c:v>
                </c:pt>
                <c:pt idx="2">
                  <c:v>43.68</c:v>
                </c:pt>
                <c:pt idx="3">
                  <c:v>44.47</c:v>
                </c:pt>
                <c:pt idx="4">
                  <c:v>43.86</c:v>
                </c:pt>
              </c:numCache>
            </c:numRef>
          </c:val>
          <c:extLst>
            <c:ext xmlns:c16="http://schemas.microsoft.com/office/drawing/2014/chart" uri="{C3380CC4-5D6E-409C-BE32-E72D297353CC}">
              <c16:uniqueId val="{00000000-0B7A-4807-A39A-D3FE686C4BA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0B7A-4807-A39A-D3FE686C4BA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10.52</c:v>
                </c:pt>
                <c:pt idx="1">
                  <c:v>11.18</c:v>
                </c:pt>
                <c:pt idx="2">
                  <c:v>12.52</c:v>
                </c:pt>
                <c:pt idx="3">
                  <c:v>13.19</c:v>
                </c:pt>
                <c:pt idx="4">
                  <c:v>12.99</c:v>
                </c:pt>
              </c:numCache>
            </c:numRef>
          </c:val>
          <c:extLst>
            <c:ext xmlns:c16="http://schemas.microsoft.com/office/drawing/2014/chart" uri="{C3380CC4-5D6E-409C-BE32-E72D297353CC}">
              <c16:uniqueId val="{00000000-F427-4355-A42C-B9149D96173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F427-4355-A42C-B9149D96173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C1-4049-852F-F408EC275EC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A6C1-4049-852F-F408EC275EC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453.38</c:v>
                </c:pt>
                <c:pt idx="1">
                  <c:v>446.05</c:v>
                </c:pt>
                <c:pt idx="2">
                  <c:v>377.02</c:v>
                </c:pt>
                <c:pt idx="3">
                  <c:v>533.04999999999995</c:v>
                </c:pt>
                <c:pt idx="4">
                  <c:v>434.98</c:v>
                </c:pt>
              </c:numCache>
            </c:numRef>
          </c:val>
          <c:extLst>
            <c:ext xmlns:c16="http://schemas.microsoft.com/office/drawing/2014/chart" uri="{C3380CC4-5D6E-409C-BE32-E72D297353CC}">
              <c16:uniqueId val="{00000000-16F1-4E43-A8F8-FF5D2873AC4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16F1-4E43-A8F8-FF5D2873AC4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459.23</c:v>
                </c:pt>
                <c:pt idx="1">
                  <c:v>466.97</c:v>
                </c:pt>
                <c:pt idx="2">
                  <c:v>490.43</c:v>
                </c:pt>
                <c:pt idx="3">
                  <c:v>512.27</c:v>
                </c:pt>
                <c:pt idx="4">
                  <c:v>554.70000000000005</c:v>
                </c:pt>
              </c:numCache>
            </c:numRef>
          </c:val>
          <c:extLst>
            <c:ext xmlns:c16="http://schemas.microsoft.com/office/drawing/2014/chart" uri="{C3380CC4-5D6E-409C-BE32-E72D297353CC}">
              <c16:uniqueId val="{00000000-27A4-49B0-ABAE-606CDFDED1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27A4-49B0-ABAE-606CDFDED1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115.54</c:v>
                </c:pt>
                <c:pt idx="1">
                  <c:v>108.62</c:v>
                </c:pt>
                <c:pt idx="2">
                  <c:v>115.18</c:v>
                </c:pt>
                <c:pt idx="3">
                  <c:v>114.02</c:v>
                </c:pt>
                <c:pt idx="4">
                  <c:v>106.58</c:v>
                </c:pt>
              </c:numCache>
            </c:numRef>
          </c:val>
          <c:extLst>
            <c:ext xmlns:c16="http://schemas.microsoft.com/office/drawing/2014/chart" uri="{C3380CC4-5D6E-409C-BE32-E72D297353CC}">
              <c16:uniqueId val="{00000000-9C26-4FFC-8EE0-1A40F4694C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9C26-4FFC-8EE0-1A40F4694C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132.79</c:v>
                </c:pt>
                <c:pt idx="1">
                  <c:v>142.07</c:v>
                </c:pt>
                <c:pt idx="2">
                  <c:v>132.83000000000001</c:v>
                </c:pt>
                <c:pt idx="3">
                  <c:v>134.6</c:v>
                </c:pt>
                <c:pt idx="4">
                  <c:v>144.47999999999999</c:v>
                </c:pt>
              </c:numCache>
            </c:numRef>
          </c:val>
          <c:extLst>
            <c:ext xmlns:c16="http://schemas.microsoft.com/office/drawing/2014/chart" uri="{C3380CC4-5D6E-409C-BE32-E72D297353CC}">
              <c16:uniqueId val="{00000000-6EC5-4CE0-A1F7-663CCD0BF1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6EC5-4CE0-A1F7-663CCD0BF1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鹿沼市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94606</v>
      </c>
      <c r="AM8" s="45"/>
      <c r="AN8" s="45"/>
      <c r="AO8" s="45"/>
      <c r="AP8" s="45"/>
      <c r="AQ8" s="45"/>
      <c r="AR8" s="45"/>
      <c r="AS8" s="45"/>
      <c r="AT8" s="46">
        <f>データ!$S$6</f>
        <v>490.64</v>
      </c>
      <c r="AU8" s="47"/>
      <c r="AV8" s="47"/>
      <c r="AW8" s="47"/>
      <c r="AX8" s="47"/>
      <c r="AY8" s="47"/>
      <c r="AZ8" s="47"/>
      <c r="BA8" s="47"/>
      <c r="BB8" s="48">
        <f>データ!$T$6</f>
        <v>192.82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59.59</v>
      </c>
      <c r="J10" s="47"/>
      <c r="K10" s="47"/>
      <c r="L10" s="47"/>
      <c r="M10" s="47"/>
      <c r="N10" s="47"/>
      <c r="O10" s="82"/>
      <c r="P10" s="48">
        <f>データ!$P$6</f>
        <v>91.74</v>
      </c>
      <c r="Q10" s="48"/>
      <c r="R10" s="48"/>
      <c r="S10" s="48"/>
      <c r="T10" s="48"/>
      <c r="U10" s="48"/>
      <c r="V10" s="48"/>
      <c r="W10" s="45">
        <f>データ!$Q$6</f>
        <v>2475</v>
      </c>
      <c r="X10" s="45"/>
      <c r="Y10" s="45"/>
      <c r="Z10" s="45"/>
      <c r="AA10" s="45"/>
      <c r="AB10" s="45"/>
      <c r="AC10" s="45"/>
      <c r="AD10" s="2"/>
      <c r="AE10" s="2"/>
      <c r="AF10" s="2"/>
      <c r="AG10" s="2"/>
      <c r="AH10" s="2"/>
      <c r="AI10" s="2"/>
      <c r="AJ10" s="2"/>
      <c r="AK10" s="2"/>
      <c r="AL10" s="45">
        <f>データ!$U$6</f>
        <v>86234</v>
      </c>
      <c r="AM10" s="45"/>
      <c r="AN10" s="45"/>
      <c r="AO10" s="45"/>
      <c r="AP10" s="45"/>
      <c r="AQ10" s="45"/>
      <c r="AR10" s="45"/>
      <c r="AS10" s="45"/>
      <c r="AT10" s="46">
        <f>データ!$V$6</f>
        <v>147.97999999999999</v>
      </c>
      <c r="AU10" s="47"/>
      <c r="AV10" s="47"/>
      <c r="AW10" s="47"/>
      <c r="AX10" s="47"/>
      <c r="AY10" s="47"/>
      <c r="AZ10" s="47"/>
      <c r="BA10" s="47"/>
      <c r="BB10" s="48">
        <f>データ!$W$6</f>
        <v>582.74</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112</v>
      </c>
      <c r="BM47" s="84"/>
      <c r="BN47" s="84"/>
      <c r="BO47" s="84"/>
      <c r="BP47" s="84"/>
      <c r="BQ47" s="84"/>
      <c r="BR47" s="84"/>
      <c r="BS47" s="84"/>
      <c r="BT47" s="84"/>
      <c r="BU47" s="84"/>
      <c r="BV47" s="84"/>
      <c r="BW47" s="84"/>
      <c r="BX47" s="84"/>
      <c r="BY47" s="84"/>
      <c r="BZ47" s="8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83"/>
      <c r="BM60" s="84"/>
      <c r="BN60" s="84"/>
      <c r="BO60" s="84"/>
      <c r="BP60" s="84"/>
      <c r="BQ60" s="84"/>
      <c r="BR60" s="84"/>
      <c r="BS60" s="84"/>
      <c r="BT60" s="84"/>
      <c r="BU60" s="84"/>
      <c r="BV60" s="84"/>
      <c r="BW60" s="84"/>
      <c r="BX60" s="84"/>
      <c r="BY60" s="84"/>
      <c r="BZ60" s="85"/>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83"/>
      <c r="BM61" s="84"/>
      <c r="BN61" s="84"/>
      <c r="BO61" s="84"/>
      <c r="BP61" s="84"/>
      <c r="BQ61" s="84"/>
      <c r="BR61" s="84"/>
      <c r="BS61" s="84"/>
      <c r="BT61" s="84"/>
      <c r="BU61" s="84"/>
      <c r="BV61" s="84"/>
      <c r="BW61" s="84"/>
      <c r="BX61" s="84"/>
      <c r="BY61" s="84"/>
      <c r="BZ61" s="8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E43Ro5ybLiJRnMtwS5NtpdyWAd5kl4E2b8E7hc65ajFoiSegLv9+YAwBjqaQwybW+nR7xgap6Bo+55dBAt2GQ==" saltValue="MWwvg958lt1WrJXYQnR4d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92053</v>
      </c>
      <c r="D6" s="20">
        <f t="shared" si="3"/>
        <v>46</v>
      </c>
      <c r="E6" s="20">
        <f t="shared" si="3"/>
        <v>1</v>
      </c>
      <c r="F6" s="20">
        <f t="shared" si="3"/>
        <v>0</v>
      </c>
      <c r="G6" s="20">
        <f t="shared" si="3"/>
        <v>1</v>
      </c>
      <c r="H6" s="20" t="str">
        <f t="shared" si="3"/>
        <v>栃木県　鹿沼市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59.59</v>
      </c>
      <c r="P6" s="21">
        <f t="shared" si="3"/>
        <v>91.74</v>
      </c>
      <c r="Q6" s="21">
        <f t="shared" si="3"/>
        <v>2475</v>
      </c>
      <c r="R6" s="21">
        <f t="shared" si="3"/>
        <v>94606</v>
      </c>
      <c r="S6" s="21">
        <f t="shared" si="3"/>
        <v>490.64</v>
      </c>
      <c r="T6" s="21">
        <f t="shared" si="3"/>
        <v>192.82</v>
      </c>
      <c r="U6" s="21">
        <f t="shared" si="3"/>
        <v>86234</v>
      </c>
      <c r="V6" s="21">
        <f t="shared" si="3"/>
        <v>147.97999999999999</v>
      </c>
      <c r="W6" s="21">
        <f t="shared" si="3"/>
        <v>582.74</v>
      </c>
      <c r="X6" s="22">
        <f>IF(X7="",NA(),X7)</f>
        <v>118.32</v>
      </c>
      <c r="Y6" s="22">
        <f t="shared" ref="Y6:AG6" si="4">IF(Y7="",NA(),Y7)</f>
        <v>111.09</v>
      </c>
      <c r="Z6" s="22">
        <f t="shared" si="4"/>
        <v>117.85</v>
      </c>
      <c r="AA6" s="22">
        <f t="shared" si="4"/>
        <v>117.41</v>
      </c>
      <c r="AB6" s="22">
        <f t="shared" si="4"/>
        <v>114.11</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453.38</v>
      </c>
      <c r="AU6" s="22">
        <f t="shared" ref="AU6:BC6" si="6">IF(AU7="",NA(),AU7)</f>
        <v>446.05</v>
      </c>
      <c r="AV6" s="22">
        <f t="shared" si="6"/>
        <v>377.02</v>
      </c>
      <c r="AW6" s="22">
        <f t="shared" si="6"/>
        <v>533.04999999999995</v>
      </c>
      <c r="AX6" s="22">
        <f t="shared" si="6"/>
        <v>434.98</v>
      </c>
      <c r="AY6" s="22">
        <f t="shared" si="6"/>
        <v>349.83</v>
      </c>
      <c r="AZ6" s="22">
        <f t="shared" si="6"/>
        <v>360.86</v>
      </c>
      <c r="BA6" s="22">
        <f t="shared" si="6"/>
        <v>350.79</v>
      </c>
      <c r="BB6" s="22">
        <f t="shared" si="6"/>
        <v>354.57</v>
      </c>
      <c r="BC6" s="22">
        <f t="shared" si="6"/>
        <v>357.74</v>
      </c>
      <c r="BD6" s="21" t="str">
        <f>IF(BD7="","",IF(BD7="-","【-】","【"&amp;SUBSTITUTE(TEXT(BD7,"#,##0.00"),"-","△")&amp;"】"))</f>
        <v>【252.29】</v>
      </c>
      <c r="BE6" s="22">
        <f>IF(BE7="",NA(),BE7)</f>
        <v>459.23</v>
      </c>
      <c r="BF6" s="22">
        <f t="shared" ref="BF6:BN6" si="7">IF(BF7="",NA(),BF7)</f>
        <v>466.97</v>
      </c>
      <c r="BG6" s="22">
        <f t="shared" si="7"/>
        <v>490.43</v>
      </c>
      <c r="BH6" s="22">
        <f t="shared" si="7"/>
        <v>512.27</v>
      </c>
      <c r="BI6" s="22">
        <f t="shared" si="7"/>
        <v>554.70000000000005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115.54</v>
      </c>
      <c r="BQ6" s="22">
        <f t="shared" ref="BQ6:BY6" si="8">IF(BQ7="",NA(),BQ7)</f>
        <v>108.62</v>
      </c>
      <c r="BR6" s="22">
        <f t="shared" si="8"/>
        <v>115.18</v>
      </c>
      <c r="BS6" s="22">
        <f t="shared" si="8"/>
        <v>114.02</v>
      </c>
      <c r="BT6" s="22">
        <f t="shared" si="8"/>
        <v>106.58</v>
      </c>
      <c r="BU6" s="22">
        <f t="shared" si="8"/>
        <v>103.54</v>
      </c>
      <c r="BV6" s="22">
        <f t="shared" si="8"/>
        <v>103.32</v>
      </c>
      <c r="BW6" s="22">
        <f t="shared" si="8"/>
        <v>100.85</v>
      </c>
      <c r="BX6" s="22">
        <f t="shared" si="8"/>
        <v>103.79</v>
      </c>
      <c r="BY6" s="22">
        <f t="shared" si="8"/>
        <v>98.3</v>
      </c>
      <c r="BZ6" s="21" t="str">
        <f>IF(BZ7="","",IF(BZ7="-","【-】","【"&amp;SUBSTITUTE(TEXT(BZ7,"#,##0.00"),"-","△")&amp;"】"))</f>
        <v>【97.47】</v>
      </c>
      <c r="CA6" s="22">
        <f>IF(CA7="",NA(),CA7)</f>
        <v>132.79</v>
      </c>
      <c r="CB6" s="22">
        <f t="shared" ref="CB6:CJ6" si="9">IF(CB7="",NA(),CB7)</f>
        <v>142.07</v>
      </c>
      <c r="CC6" s="22">
        <f t="shared" si="9"/>
        <v>132.83000000000001</v>
      </c>
      <c r="CD6" s="22">
        <f t="shared" si="9"/>
        <v>134.6</v>
      </c>
      <c r="CE6" s="22">
        <f t="shared" si="9"/>
        <v>144.47999999999999</v>
      </c>
      <c r="CF6" s="22">
        <f t="shared" si="9"/>
        <v>167.46</v>
      </c>
      <c r="CG6" s="22">
        <f t="shared" si="9"/>
        <v>168.56</v>
      </c>
      <c r="CH6" s="22">
        <f t="shared" si="9"/>
        <v>167.1</v>
      </c>
      <c r="CI6" s="22">
        <f t="shared" si="9"/>
        <v>167.86</v>
      </c>
      <c r="CJ6" s="22">
        <f t="shared" si="9"/>
        <v>173.68</v>
      </c>
      <c r="CK6" s="21" t="str">
        <f>IF(CK7="","",IF(CK7="-","【-】","【"&amp;SUBSTITUTE(TEXT(CK7,"#,##0.00"),"-","△")&amp;"】"))</f>
        <v>【174.75】</v>
      </c>
      <c r="CL6" s="22">
        <f>IF(CL7="",NA(),CL7)</f>
        <v>75.17</v>
      </c>
      <c r="CM6" s="22">
        <f t="shared" ref="CM6:CU6" si="10">IF(CM7="",NA(),CM7)</f>
        <v>76.28</v>
      </c>
      <c r="CN6" s="22">
        <f t="shared" si="10"/>
        <v>76.790000000000006</v>
      </c>
      <c r="CO6" s="22">
        <f t="shared" si="10"/>
        <v>76.58</v>
      </c>
      <c r="CP6" s="22">
        <f t="shared" si="10"/>
        <v>76.13</v>
      </c>
      <c r="CQ6" s="22">
        <f t="shared" si="10"/>
        <v>59.46</v>
      </c>
      <c r="CR6" s="22">
        <f t="shared" si="10"/>
        <v>59.51</v>
      </c>
      <c r="CS6" s="22">
        <f t="shared" si="10"/>
        <v>59.91</v>
      </c>
      <c r="CT6" s="22">
        <f t="shared" si="10"/>
        <v>59.4</v>
      </c>
      <c r="CU6" s="22">
        <f t="shared" si="10"/>
        <v>59.24</v>
      </c>
      <c r="CV6" s="21" t="str">
        <f>IF(CV7="","",IF(CV7="-","【-】","【"&amp;SUBSTITUTE(TEXT(CV7,"#,##0.00"),"-","△")&amp;"】"))</f>
        <v>【59.97】</v>
      </c>
      <c r="CW6" s="22">
        <f>IF(CW7="",NA(),CW7)</f>
        <v>79.510000000000005</v>
      </c>
      <c r="CX6" s="22">
        <f t="shared" ref="CX6:DF6" si="11">IF(CX7="",NA(),CX7)</f>
        <v>77.209999999999994</v>
      </c>
      <c r="CY6" s="22">
        <f t="shared" si="11"/>
        <v>78.680000000000007</v>
      </c>
      <c r="CZ6" s="22">
        <f t="shared" si="11"/>
        <v>78.95</v>
      </c>
      <c r="DA6" s="22">
        <f t="shared" si="11"/>
        <v>78.05</v>
      </c>
      <c r="DB6" s="22">
        <f t="shared" si="11"/>
        <v>87.41</v>
      </c>
      <c r="DC6" s="22">
        <f t="shared" si="11"/>
        <v>87.08</v>
      </c>
      <c r="DD6" s="22">
        <f t="shared" si="11"/>
        <v>87.26</v>
      </c>
      <c r="DE6" s="22">
        <f t="shared" si="11"/>
        <v>87.57</v>
      </c>
      <c r="DF6" s="22">
        <f t="shared" si="11"/>
        <v>87.26</v>
      </c>
      <c r="DG6" s="21" t="str">
        <f>IF(DG7="","",IF(DG7="-","【-】","【"&amp;SUBSTITUTE(TEXT(DG7,"#,##0.00"),"-","△")&amp;"】"))</f>
        <v>【89.76】</v>
      </c>
      <c r="DH6" s="22">
        <f>IF(DH7="",NA(),DH7)</f>
        <v>42.55</v>
      </c>
      <c r="DI6" s="22">
        <f t="shared" ref="DI6:DQ6" si="12">IF(DI7="",NA(),DI7)</f>
        <v>43.41</v>
      </c>
      <c r="DJ6" s="22">
        <f t="shared" si="12"/>
        <v>43.68</v>
      </c>
      <c r="DK6" s="22">
        <f t="shared" si="12"/>
        <v>44.47</v>
      </c>
      <c r="DL6" s="22">
        <f t="shared" si="12"/>
        <v>43.86</v>
      </c>
      <c r="DM6" s="22">
        <f t="shared" si="12"/>
        <v>47.62</v>
      </c>
      <c r="DN6" s="22">
        <f t="shared" si="12"/>
        <v>48.55</v>
      </c>
      <c r="DO6" s="22">
        <f t="shared" si="12"/>
        <v>49.2</v>
      </c>
      <c r="DP6" s="22">
        <f t="shared" si="12"/>
        <v>50.01</v>
      </c>
      <c r="DQ6" s="22">
        <f t="shared" si="12"/>
        <v>50.99</v>
      </c>
      <c r="DR6" s="21" t="str">
        <f>IF(DR7="","",IF(DR7="-","【-】","【"&amp;SUBSTITUTE(TEXT(DR7,"#,##0.00"),"-","△")&amp;"】"))</f>
        <v>【51.51】</v>
      </c>
      <c r="DS6" s="22">
        <f>IF(DS7="",NA(),DS7)</f>
        <v>10.52</v>
      </c>
      <c r="DT6" s="22">
        <f t="shared" ref="DT6:EB6" si="13">IF(DT7="",NA(),DT7)</f>
        <v>11.18</v>
      </c>
      <c r="DU6" s="22">
        <f t="shared" si="13"/>
        <v>12.52</v>
      </c>
      <c r="DV6" s="22">
        <f t="shared" si="13"/>
        <v>13.19</v>
      </c>
      <c r="DW6" s="22">
        <f t="shared" si="13"/>
        <v>12.99</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0.53</v>
      </c>
      <c r="EE6" s="22">
        <f t="shared" ref="EE6:EM6" si="14">IF(EE7="",NA(),EE7)</f>
        <v>0.24</v>
      </c>
      <c r="EF6" s="22">
        <f t="shared" si="14"/>
        <v>1.26</v>
      </c>
      <c r="EG6" s="22">
        <f t="shared" si="14"/>
        <v>0.51</v>
      </c>
      <c r="EH6" s="22">
        <f t="shared" si="14"/>
        <v>0.85</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92053</v>
      </c>
      <c r="D7" s="24">
        <v>46</v>
      </c>
      <c r="E7" s="24">
        <v>1</v>
      </c>
      <c r="F7" s="24">
        <v>0</v>
      </c>
      <c r="G7" s="24">
        <v>1</v>
      </c>
      <c r="H7" s="24" t="s">
        <v>93</v>
      </c>
      <c r="I7" s="24" t="s">
        <v>94</v>
      </c>
      <c r="J7" s="24" t="s">
        <v>95</v>
      </c>
      <c r="K7" s="24" t="s">
        <v>96</v>
      </c>
      <c r="L7" s="24" t="s">
        <v>97</v>
      </c>
      <c r="M7" s="24" t="s">
        <v>98</v>
      </c>
      <c r="N7" s="25" t="s">
        <v>99</v>
      </c>
      <c r="O7" s="25">
        <v>59.59</v>
      </c>
      <c r="P7" s="25">
        <v>91.74</v>
      </c>
      <c r="Q7" s="25">
        <v>2475</v>
      </c>
      <c r="R7" s="25">
        <v>94606</v>
      </c>
      <c r="S7" s="25">
        <v>490.64</v>
      </c>
      <c r="T7" s="25">
        <v>192.82</v>
      </c>
      <c r="U7" s="25">
        <v>86234</v>
      </c>
      <c r="V7" s="25">
        <v>147.97999999999999</v>
      </c>
      <c r="W7" s="25">
        <v>582.74</v>
      </c>
      <c r="X7" s="25">
        <v>118.32</v>
      </c>
      <c r="Y7" s="25">
        <v>111.09</v>
      </c>
      <c r="Z7" s="25">
        <v>117.85</v>
      </c>
      <c r="AA7" s="25">
        <v>117.41</v>
      </c>
      <c r="AB7" s="25">
        <v>114.11</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453.38</v>
      </c>
      <c r="AU7" s="25">
        <v>446.05</v>
      </c>
      <c r="AV7" s="25">
        <v>377.02</v>
      </c>
      <c r="AW7" s="25">
        <v>533.04999999999995</v>
      </c>
      <c r="AX7" s="25">
        <v>434.98</v>
      </c>
      <c r="AY7" s="25">
        <v>349.83</v>
      </c>
      <c r="AZ7" s="25">
        <v>360.86</v>
      </c>
      <c r="BA7" s="25">
        <v>350.79</v>
      </c>
      <c r="BB7" s="25">
        <v>354.57</v>
      </c>
      <c r="BC7" s="25">
        <v>357.74</v>
      </c>
      <c r="BD7" s="25">
        <v>252.29</v>
      </c>
      <c r="BE7" s="25">
        <v>459.23</v>
      </c>
      <c r="BF7" s="25">
        <v>466.97</v>
      </c>
      <c r="BG7" s="25">
        <v>490.43</v>
      </c>
      <c r="BH7" s="25">
        <v>512.27</v>
      </c>
      <c r="BI7" s="25">
        <v>554.70000000000005</v>
      </c>
      <c r="BJ7" s="25">
        <v>314.87</v>
      </c>
      <c r="BK7" s="25">
        <v>309.27999999999997</v>
      </c>
      <c r="BL7" s="25">
        <v>322.92</v>
      </c>
      <c r="BM7" s="25">
        <v>303.45999999999998</v>
      </c>
      <c r="BN7" s="25">
        <v>307.27999999999997</v>
      </c>
      <c r="BO7" s="25">
        <v>268.07</v>
      </c>
      <c r="BP7" s="25">
        <v>115.54</v>
      </c>
      <c r="BQ7" s="25">
        <v>108.62</v>
      </c>
      <c r="BR7" s="25">
        <v>115.18</v>
      </c>
      <c r="BS7" s="25">
        <v>114.02</v>
      </c>
      <c r="BT7" s="25">
        <v>106.58</v>
      </c>
      <c r="BU7" s="25">
        <v>103.54</v>
      </c>
      <c r="BV7" s="25">
        <v>103.32</v>
      </c>
      <c r="BW7" s="25">
        <v>100.85</v>
      </c>
      <c r="BX7" s="25">
        <v>103.79</v>
      </c>
      <c r="BY7" s="25">
        <v>98.3</v>
      </c>
      <c r="BZ7" s="25">
        <v>97.47</v>
      </c>
      <c r="CA7" s="25">
        <v>132.79</v>
      </c>
      <c r="CB7" s="25">
        <v>142.07</v>
      </c>
      <c r="CC7" s="25">
        <v>132.83000000000001</v>
      </c>
      <c r="CD7" s="25">
        <v>134.6</v>
      </c>
      <c r="CE7" s="25">
        <v>144.47999999999999</v>
      </c>
      <c r="CF7" s="25">
        <v>167.46</v>
      </c>
      <c r="CG7" s="25">
        <v>168.56</v>
      </c>
      <c r="CH7" s="25">
        <v>167.1</v>
      </c>
      <c r="CI7" s="25">
        <v>167.86</v>
      </c>
      <c r="CJ7" s="25">
        <v>173.68</v>
      </c>
      <c r="CK7" s="25">
        <v>174.75</v>
      </c>
      <c r="CL7" s="25">
        <v>75.17</v>
      </c>
      <c r="CM7" s="25">
        <v>76.28</v>
      </c>
      <c r="CN7" s="25">
        <v>76.790000000000006</v>
      </c>
      <c r="CO7" s="25">
        <v>76.58</v>
      </c>
      <c r="CP7" s="25">
        <v>76.13</v>
      </c>
      <c r="CQ7" s="25">
        <v>59.46</v>
      </c>
      <c r="CR7" s="25">
        <v>59.51</v>
      </c>
      <c r="CS7" s="25">
        <v>59.91</v>
      </c>
      <c r="CT7" s="25">
        <v>59.4</v>
      </c>
      <c r="CU7" s="25">
        <v>59.24</v>
      </c>
      <c r="CV7" s="25">
        <v>59.97</v>
      </c>
      <c r="CW7" s="25">
        <v>79.510000000000005</v>
      </c>
      <c r="CX7" s="25">
        <v>77.209999999999994</v>
      </c>
      <c r="CY7" s="25">
        <v>78.680000000000007</v>
      </c>
      <c r="CZ7" s="25">
        <v>78.95</v>
      </c>
      <c r="DA7" s="25">
        <v>78.05</v>
      </c>
      <c r="DB7" s="25">
        <v>87.41</v>
      </c>
      <c r="DC7" s="25">
        <v>87.08</v>
      </c>
      <c r="DD7" s="25">
        <v>87.26</v>
      </c>
      <c r="DE7" s="25">
        <v>87.57</v>
      </c>
      <c r="DF7" s="25">
        <v>87.26</v>
      </c>
      <c r="DG7" s="25">
        <v>89.76</v>
      </c>
      <c r="DH7" s="25">
        <v>42.55</v>
      </c>
      <c r="DI7" s="25">
        <v>43.41</v>
      </c>
      <c r="DJ7" s="25">
        <v>43.68</v>
      </c>
      <c r="DK7" s="25">
        <v>44.47</v>
      </c>
      <c r="DL7" s="25">
        <v>43.86</v>
      </c>
      <c r="DM7" s="25">
        <v>47.62</v>
      </c>
      <c r="DN7" s="25">
        <v>48.55</v>
      </c>
      <c r="DO7" s="25">
        <v>49.2</v>
      </c>
      <c r="DP7" s="25">
        <v>50.01</v>
      </c>
      <c r="DQ7" s="25">
        <v>50.99</v>
      </c>
      <c r="DR7" s="25">
        <v>51.51</v>
      </c>
      <c r="DS7" s="25">
        <v>10.52</v>
      </c>
      <c r="DT7" s="25">
        <v>11.18</v>
      </c>
      <c r="DU7" s="25">
        <v>12.52</v>
      </c>
      <c r="DV7" s="25">
        <v>13.19</v>
      </c>
      <c r="DW7" s="25">
        <v>12.99</v>
      </c>
      <c r="DX7" s="25">
        <v>16.27</v>
      </c>
      <c r="DY7" s="25">
        <v>17.11</v>
      </c>
      <c r="DZ7" s="25">
        <v>18.329999999999998</v>
      </c>
      <c r="EA7" s="25">
        <v>20.27</v>
      </c>
      <c r="EB7" s="25">
        <v>21.69</v>
      </c>
      <c r="EC7" s="25">
        <v>23.75</v>
      </c>
      <c r="ED7" s="25">
        <v>0.53</v>
      </c>
      <c r="EE7" s="25">
        <v>0.24</v>
      </c>
      <c r="EF7" s="25">
        <v>1.26</v>
      </c>
      <c r="EG7" s="25">
        <v>0.51</v>
      </c>
      <c r="EH7" s="25">
        <v>0.85</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2024-02-08T03:01:36Z</cp:lastPrinted>
  <dcterms:created xsi:type="dcterms:W3CDTF">2023-12-05T00:50:27Z</dcterms:created>
  <dcterms:modified xsi:type="dcterms:W3CDTF">2024-02-26T04:25:57Z</dcterms:modified>
  <cp:category/>
</cp:coreProperties>
</file>