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06fileserver\31年度\共通\01各課連絡用\11財務部\01財政課\01財政係\清水へ\00公営企業関係\20200110【県市町村課：照会 0205〆切】公営企業に係る「経営比較分析表」の分析等について\提出用\"/>
    </mc:Choice>
  </mc:AlternateContent>
  <workbookProtection workbookAlgorithmName="SHA-512" workbookHashValue="hXvj9lOadCeLfx+VPYeINe8qtnYo1shdRYf7IW4QpNEGAygluMn5TRYsHqKy113tMWZusNesjw6LVU+fyU1oKQ==" workbookSaltValue="vR4uVjoZVg0i0SRQBtmnEw=="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<sst xmlns="http://schemas.openxmlformats.org/spreadsheetml/2006/main" count="228" uniqueCount="114">
  <si>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</si>
  <si>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</si>
  <si>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</si>
  <si>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</si>
  <si>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</si>
  <si>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</si>
  <si>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</si>
  <si>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</si>
  <si>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</si>
  <si>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</si>
  <si>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</si>
  <si>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</si>
  <si>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</si>
  <si>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</si>
  <si>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</si>
  <si>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</si>
  <si>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</si>
  <si>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</si>
  <si>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</si>
  <si>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</si>
  <si>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</si>
  <si>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</si>
  <si>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</si>
  <si>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</si>
  <si>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</si>
  <si>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</si>
  <si>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</si>
  <si>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</si>
  <si>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</si>
  <si>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</si>
  <si>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</si>
  <si>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</si>
  <si>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</si>
  <si>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</si>
  <si>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</si>
  <si>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</si>
  <si>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</si>
  <si>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</si>
  <si>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</si>
  <si>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</si>
  <si>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</si>
  <si>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</si>
  <si>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</si>
  <si>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</si>
  <si>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</si>
  <si>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</si>
  <si>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</si>
  <si>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</si>
  <si>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</si>
  <si>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</si>
  <si>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</si>
  <si>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</si>
  <si>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</si>
  <si>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</si>
  <si>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</si>
  <si>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</si>
  <si>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</si>
  <si>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</si>
  <si>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</si>
  <si>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</si>
  <si>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</si>
  <si>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</si>
  <si>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</si>
  <si>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</si>
  <si>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</si>
  <si>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</si>
  <si>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</si>
  <si>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</si>
  <si>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</si>
  <si>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</si>
  <si>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</si>
  <si>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</si>
  <si>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</si>
  <si>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</si>
  <si>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</si>
  <si>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</si>
  <si>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</si>
  <si>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</si>
  <si>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</si>
  <si>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</si>
  <si>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</si>
  <si>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</si>
  <si>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</si>
  <si>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</si>
  <si>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</si>
  <si>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</si>
  <si>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</si>
  <si>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</si>
  <si>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</si>
  <si>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</si>
  <si>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</si>
  <si>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</si>
  <si>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</si>
  <si>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</si>
  <si>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</si>
  <si>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</si>
  <si>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</si>
  <si>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</si>
  <si>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鹿沼市</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</si>
  <si>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</si>
  <si>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</si>
  <si>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</si>
  <si>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</si>
  <si>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</si>
  <si>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</si>
  <si>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</si>
  <si>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</si>
  <si>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</si>
  <si>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</si>
  <si>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</si>
  <si>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</si>
  <si>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在のところ、耐用年数を経過した管渠はなく、老朽化による修繕も行っていないが、今後は老朽化した施設・管渠の更新や修繕が生じることが想定されるため、平成31年度に策定予定のストックマネジメント計画に沿って、平準化を図りながら更新を行っていく予定である。</t>
    <rPh sb="73" eb="75">
      <t>ヘイセイ</t>
    </rPh>
    <rPh sb="77" eb="79">
      <t>ネンド</t>
    </rPh>
    <rPh sb="80" eb="82">
      <t>サクテイ</t>
    </rPh>
    <rPh sb="82" eb="84">
      <t>ヨテイ</t>
    </rPh>
    <rPh sb="98" eb="99">
      <t>ソ</t>
    </rPh>
    <rPh sb="102" eb="105">
      <t>ヘイジュンカ</t>
    </rPh>
    <rPh sb="106" eb="107">
      <t>ハカ</t>
    </rPh>
    <rPh sb="111" eb="113">
      <t>コウシン</t>
    </rPh>
    <rPh sb="114" eb="115">
      <t>オコナ</t>
    </rPh>
    <phoneticPr fontId="4"/>
  </si>
  <si>
    <t>H25年度で整備事業が終了し、維持管理のみを行っている。現在は健全な経営状態であるが、今後については、人口減少による使用料収入の減少や、老朽化した施設・管渠の更新費用の増加が見込まれるため、より一層水洗化率の向上と経費節減に努めたい。</t>
    <rPh sb="58" eb="61">
      <t>シヨウリョウ</t>
    </rPh>
    <rPh sb="61" eb="63">
      <t>シュウニュウ</t>
    </rPh>
    <rPh sb="76" eb="78">
      <t>カンキョ</t>
    </rPh>
    <phoneticPr fontId="4"/>
  </si>
  <si>
    <t>①収益的収支比率は100％以上であり、健全な経営状態である。
④企業債残高対事業規模比率については、企業債の新規借入をおこなっていないため、一般会計負担分の増減によるものの、今後大幅な増はないものと見込まれる。また、類似団体平均を大幅に下回っているため問題はないと考えている。
⑤経費回収率は100％を超えており、適正な使用料収入が確保されていると考える。
⑥汚水処理原価については、類似団体平均を下回っており、汚水が効率的に処理されていると言える。今後も現在の水準を維持できるように経費の節減に努めていきたい。
⑦施設利用率は、観光施設の処理量により大きく変動するため当年度は前年度を下回った。
⑧水洗化率については、類似団体平均を上回ってはいるが、今後も接続率向上に努め、使用料収入を確保したい。</t>
    <rPh sb="13" eb="15">
      <t>イジョウ</t>
    </rPh>
    <rPh sb="225" eb="227">
      <t>コンゴ</t>
    </rPh>
    <rPh sb="228" eb="230">
      <t>ゲンザイ</t>
    </rPh>
    <rPh sb="231" eb="233">
      <t>スイジュン</t>
    </rPh>
    <rPh sb="234" eb="236">
      <t>イジ</t>
    </rPh>
    <rPh sb="242" eb="244">
      <t>ケイヒ</t>
    </rPh>
    <rPh sb="245" eb="247">
      <t>セツゲン</t>
    </rPh>
    <rPh sb="248" eb="249">
      <t>ツト</t>
    </rPh>
    <rPh sb="285" eb="288">
      <t>トウネンド</t>
    </rPh>
    <rPh sb="289" eb="292">
      <t>ゼンネンド</t>
    </rPh>
    <rPh sb="293" eb="295">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</si>
</sst>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1EC-4348-87D8-08007605B60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0.26</c:v>
                </c:pt>
                <c:pt idx="2">
                  <c:v>0.13</c:v>
                </c:pt>
                <c:pt idx="3">
                  <c:v>0.13</c:v>
                </c:pt>
                <c:pt idx="4">
                  <c:v>0.09</c:v>
                </c:pt>
              </c:numCache>
            </c:numRef>
          </c:val>
          <c:smooth val="0"/>
          <c:extLst>
            <c:ext xmlns:c16="http://schemas.microsoft.com/office/drawing/2014/chart" uri="{C3380CC4-5D6E-409C-BE32-E72D297353CC}">
              <c16:uniqueId val="{00000001-C1EC-4348-87D8-08007605B60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33.51</c:v>
                </c:pt>
                <c:pt idx="1">
                  <c:v>34.03</c:v>
                </c:pt>
                <c:pt idx="2">
                  <c:v>34.03</c:v>
                </c:pt>
                <c:pt idx="3">
                  <c:v>37.65</c:v>
                </c:pt>
                <c:pt idx="4">
                  <c:v>19.93</c:v>
                </c:pt>
              </c:numCache>
            </c:numRef>
          </c:val>
          <c:extLst>
            <c:ext xmlns:c16="http://schemas.microsoft.com/office/drawing/2014/chart" uri="{C3380CC4-5D6E-409C-BE32-E72D297353CC}">
              <c16:uniqueId val="{00000000-ABD1-470A-9ABE-745968057C1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34.74</c:v>
                </c:pt>
                <c:pt idx="1">
                  <c:v>36.65</c:v>
                </c:pt>
                <c:pt idx="2">
                  <c:v>37.72</c:v>
                </c:pt>
                <c:pt idx="3">
                  <c:v>37.08</c:v>
                </c:pt>
                <c:pt idx="4">
                  <c:v>37.46</c:v>
                </c:pt>
              </c:numCache>
            </c:numRef>
          </c:val>
          <c:smooth val="0"/>
          <c:extLst>
            <c:ext xmlns:c16="http://schemas.microsoft.com/office/drawing/2014/chart" uri="{C3380CC4-5D6E-409C-BE32-E72D297353CC}">
              <c16:uniqueId val="{00000001-ABD1-470A-9ABE-745968057C1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75.77</c:v>
                </c:pt>
                <c:pt idx="1">
                  <c:v>75.7</c:v>
                </c:pt>
                <c:pt idx="2">
                  <c:v>79.61</c:v>
                </c:pt>
                <c:pt idx="3">
                  <c:v>80.91</c:v>
                </c:pt>
                <c:pt idx="4">
                  <c:v>81.650000000000006</c:v>
                </c:pt>
              </c:numCache>
            </c:numRef>
          </c:val>
          <c:extLst>
            <c:ext xmlns:c16="http://schemas.microsoft.com/office/drawing/2014/chart" uri="{C3380CC4-5D6E-409C-BE32-E72D297353CC}">
              <c16:uniqueId val="{00000000-26E2-4662-BC5C-EC8912F3B49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70.14</c:v>
                </c:pt>
                <c:pt idx="1">
                  <c:v>68.83</c:v>
                </c:pt>
                <c:pt idx="2">
                  <c:v>68.459999999999994</c:v>
                </c:pt>
                <c:pt idx="3">
                  <c:v>67.22</c:v>
                </c:pt>
                <c:pt idx="4">
                  <c:v>67.459999999999994</c:v>
                </c:pt>
              </c:numCache>
            </c:numRef>
          </c:val>
          <c:smooth val="0"/>
          <c:extLst>
            <c:ext xmlns:c16="http://schemas.microsoft.com/office/drawing/2014/chart" uri="{C3380CC4-5D6E-409C-BE32-E72D297353CC}">
              <c16:uniqueId val="{00000001-26E2-4662-BC5C-EC8912F3B49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100</c:v>
                </c:pt>
                <c:pt idx="1">
                  <c:v>100</c:v>
                </c:pt>
                <c:pt idx="2">
                  <c:v>100</c:v>
                </c:pt>
                <c:pt idx="3">
                  <c:v>100.95</c:v>
                </c:pt>
                <c:pt idx="4">
                  <c:v>100.34</c:v>
                </c:pt>
              </c:numCache>
            </c:numRef>
          </c:val>
          <c:extLst>
            <c:ext xmlns:c16="http://schemas.microsoft.com/office/drawing/2014/chart" uri="{C3380CC4-5D6E-409C-BE32-E72D297353CC}">
              <c16:uniqueId val="{00000000-5A2A-40D9-9324-A656674847D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2A-40D9-9324-A656674847D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2F-4781-B4E2-5F4848E0F79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2F-4781-B4E2-5F4848E0F79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9CD-4535-94C9-890E27D8BB4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CD-4535-94C9-890E27D8BB4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7F-4529-981C-2DE0CB37997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7F-4529-981C-2DE0CB37997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9E3-4451-A4D6-FC3B3131BD1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E3-4451-A4D6-FC3B3131BD1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380.04</c:v>
                </c:pt>
                <c:pt idx="1">
                  <c:v>427.47</c:v>
                </c:pt>
                <c:pt idx="2">
                  <c:v>524.54999999999995</c:v>
                </c:pt>
                <c:pt idx="3">
                  <c:v>383.82</c:v>
                </c:pt>
                <c:pt idx="4">
                  <c:v>557.04</c:v>
                </c:pt>
              </c:numCache>
            </c:numRef>
          </c:val>
          <c:extLst>
            <c:ext xmlns:c16="http://schemas.microsoft.com/office/drawing/2014/chart" uri="{C3380CC4-5D6E-409C-BE32-E72D297353CC}">
              <c16:uniqueId val="{00000000-7AA3-4EC9-91A5-59F001B7E74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1671.86</c:v>
                </c:pt>
                <c:pt idx="1">
                  <c:v>1673.47</c:v>
                </c:pt>
                <c:pt idx="2">
                  <c:v>1592.72</c:v>
                </c:pt>
                <c:pt idx="3">
                  <c:v>1223.96</c:v>
                </c:pt>
                <c:pt idx="4">
                  <c:v>1269.1500000000001</c:v>
                </c:pt>
              </c:numCache>
            </c:numRef>
          </c:val>
          <c:smooth val="0"/>
          <c:extLst>
            <c:ext xmlns:c16="http://schemas.microsoft.com/office/drawing/2014/chart" uri="{C3380CC4-5D6E-409C-BE32-E72D297353CC}">
              <c16:uniqueId val="{00000001-7AA3-4EC9-91A5-59F001B7E74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107.84</c:v>
                </c:pt>
                <c:pt idx="1">
                  <c:v>110.14</c:v>
                </c:pt>
                <c:pt idx="2">
                  <c:v>109.6</c:v>
                </c:pt>
                <c:pt idx="3">
                  <c:v>108.17</c:v>
                </c:pt>
                <c:pt idx="4">
                  <c:v>100</c:v>
                </c:pt>
              </c:numCache>
            </c:numRef>
          </c:val>
          <c:extLst>
            <c:ext xmlns:c16="http://schemas.microsoft.com/office/drawing/2014/chart" uri="{C3380CC4-5D6E-409C-BE32-E72D297353CC}">
              <c16:uniqueId val="{00000000-2786-44DD-9CC8-38ACDA6B803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50.54</c:v>
                </c:pt>
                <c:pt idx="1">
                  <c:v>49.22</c:v>
                </c:pt>
                <c:pt idx="2">
                  <c:v>53.7</c:v>
                </c:pt>
                <c:pt idx="3">
                  <c:v>61.54</c:v>
                </c:pt>
                <c:pt idx="4">
                  <c:v>63.97</c:v>
                </c:pt>
              </c:numCache>
            </c:numRef>
          </c:val>
          <c:smooth val="0"/>
          <c:extLst>
            <c:ext xmlns:c16="http://schemas.microsoft.com/office/drawing/2014/chart" uri="{C3380CC4-5D6E-409C-BE32-E72D297353CC}">
              <c16:uniqueId val="{00000001-2786-44DD-9CC8-38ACDA6B803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155</c:v>
                </c:pt>
                <c:pt idx="1">
                  <c:v>154</c:v>
                </c:pt>
                <c:pt idx="2">
                  <c:v>155</c:v>
                </c:pt>
                <c:pt idx="3">
                  <c:v>155</c:v>
                </c:pt>
                <c:pt idx="4">
                  <c:v>175.86</c:v>
                </c:pt>
              </c:numCache>
            </c:numRef>
          </c:val>
          <c:extLst>
            <c:ext xmlns:c16="http://schemas.microsoft.com/office/drawing/2014/chart" uri="{C3380CC4-5D6E-409C-BE32-E72D297353CC}">
              <c16:uniqueId val="{00000000-6A0E-416D-AA32-8F1494695F6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320.36</c:v>
                </c:pt>
                <c:pt idx="1">
                  <c:v>332.02</c:v>
                </c:pt>
                <c:pt idx="2">
                  <c:v>300.35000000000002</c:v>
                </c:pt>
                <c:pt idx="3">
                  <c:v>267.86</c:v>
                </c:pt>
                <c:pt idx="4">
                  <c:v>256.82</c:v>
                </c:pt>
              </c:numCache>
            </c:numRef>
          </c:val>
          <c:smooth val="0"/>
          <c:extLst>
            <c:ext xmlns:c16="http://schemas.microsoft.com/office/drawing/2014/chart" uri="{C3380CC4-5D6E-409C-BE32-E72D297353CC}">
              <c16:uniqueId val="{00000001-6A0E-416D-AA32-8F1494695F6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栃木県　鹿沼市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2">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D3</v>
      </c>
      <c r="X8" s="71"/>
      <c r="Y8" s="71"/>
      <c r="Z8" s="71"/>
      <c r="AA8" s="71"/>
      <c r="AB8" s="71"/>
      <c r="AC8" s="71"/>
      <c r="AD8" s="72" t="str">
        <f>データ!$M$6</f>
        <v>非設置</v>
      </c>
      <c r="AE8" s="72"/>
      <c r="AF8" s="72"/>
      <c r="AG8" s="72"/>
      <c r="AH8" s="72"/>
      <c r="AI8" s="72"/>
      <c r="AJ8" s="72"/>
      <c r="AK8" s="3"/>
      <c r="AL8" s="68">
        <f>データ!S6</f>
        <v>97759</v>
      </c>
      <c r="AM8" s="68"/>
      <c r="AN8" s="68"/>
      <c r="AO8" s="68"/>
      <c r="AP8" s="68"/>
      <c r="AQ8" s="68"/>
      <c r="AR8" s="68"/>
      <c r="AS8" s="68"/>
      <c r="AT8" s="67">
        <f>データ!T6</f>
        <v>490.64</v>
      </c>
      <c r="AU8" s="67"/>
      <c r="AV8" s="67"/>
      <c r="AW8" s="67"/>
      <c r="AX8" s="67"/>
      <c r="AY8" s="67"/>
      <c r="AZ8" s="67"/>
      <c r="BA8" s="67"/>
      <c r="BB8" s="67">
        <f>データ!U6</f>
        <v>199.25</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2">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2">
      <c r="A10" s="2"/>
      <c r="B10" s="67" t="str">
        <f>データ!N6</f>
        <v>-</v>
      </c>
      <c r="C10" s="67"/>
      <c r="D10" s="67"/>
      <c r="E10" s="67"/>
      <c r="F10" s="67"/>
      <c r="G10" s="67"/>
      <c r="H10" s="67"/>
      <c r="I10" s="67" t="str">
        <f>データ!O6</f>
        <v>該当数値なし</v>
      </c>
      <c r="J10" s="67"/>
      <c r="K10" s="67"/>
      <c r="L10" s="67"/>
      <c r="M10" s="67"/>
      <c r="N10" s="67"/>
      <c r="O10" s="67"/>
      <c r="P10" s="67">
        <f>データ!P6</f>
        <v>1.85</v>
      </c>
      <c r="Q10" s="67"/>
      <c r="R10" s="67"/>
      <c r="S10" s="67"/>
      <c r="T10" s="67"/>
      <c r="U10" s="67"/>
      <c r="V10" s="67"/>
      <c r="W10" s="67">
        <f>データ!Q6</f>
        <v>89.25</v>
      </c>
      <c r="X10" s="67"/>
      <c r="Y10" s="67"/>
      <c r="Z10" s="67"/>
      <c r="AA10" s="67"/>
      <c r="AB10" s="67"/>
      <c r="AC10" s="67"/>
      <c r="AD10" s="68">
        <f>データ!R6</f>
        <v>2592</v>
      </c>
      <c r="AE10" s="68"/>
      <c r="AF10" s="68"/>
      <c r="AG10" s="68"/>
      <c r="AH10" s="68"/>
      <c r="AI10" s="68"/>
      <c r="AJ10" s="68"/>
      <c r="AK10" s="2"/>
      <c r="AL10" s="68">
        <f>データ!V6</f>
        <v>1804</v>
      </c>
      <c r="AM10" s="68"/>
      <c r="AN10" s="68"/>
      <c r="AO10" s="68"/>
      <c r="AP10" s="68"/>
      <c r="AQ10" s="68"/>
      <c r="AR10" s="68"/>
      <c r="AS10" s="68"/>
      <c r="AT10" s="67">
        <f>データ!W6</f>
        <v>0.65</v>
      </c>
      <c r="AU10" s="67"/>
      <c r="AV10" s="67"/>
      <c r="AW10" s="67"/>
      <c r="AX10" s="67"/>
      <c r="AY10" s="67"/>
      <c r="AZ10" s="67"/>
      <c r="BA10" s="67"/>
      <c r="BB10" s="67">
        <f>データ!X6</f>
        <v>2775.38</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2">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2">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2">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44</v>
      </c>
      <c r="H86" s="26" t="str">
        <f>データ!BP6</f>
        <v>【1,209.40】</v>
      </c>
      <c r="I86" s="26" t="str">
        <f>データ!CA6</f>
        <v>【74.48】</v>
      </c>
      <c r="J86" s="26" t="str">
        <f>データ!CL6</f>
        <v>【219.46】</v>
      </c>
      <c r="K86" s="26" t="str">
        <f>データ!CW6</f>
        <v>【42.82】</v>
      </c>
      <c r="L86" s="26" t="str">
        <f>データ!DH6</f>
        <v>【83.36】</v>
      </c>
      <c r="M86" s="26" t="s">
        <v>43</v>
      </c>
      <c r="N86" s="26" t="s">
        <v>43</v>
      </c>
      <c r="O86" s="26" t="str">
        <f>データ!EO6</f>
        <v>【0.12】</v>
      </c>
    </row>
  </sheetData>
  <sheetProtection algorithmName="SHA-512" hashValue="+/UWkMtVmR7NAovsHjdeepXlwTmNJYoPVlzMO7VOxlDWzJS2jtNRWMQrvHC0w0fOus4esfoNeeKcG5nXcnte4g==" saltValue="/MX2hQGxohD/+oEiqWjJc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2018</v>
      </c>
      <c r="C6" s="33">
        <f t="shared" ref="C6:X6" si="3">C7</f>
        <v>92053</v>
      </c>
      <c r="D6" s="33">
        <f t="shared" si="3"/>
        <v>47</v>
      </c>
      <c r="E6" s="33">
        <f t="shared" si="3"/>
        <v>17</v>
      </c>
      <c r="F6" s="33">
        <f t="shared" si="3"/>
        <v>4</v>
      </c>
      <c r="G6" s="33">
        <f t="shared" si="3"/>
        <v>0</v>
      </c>
      <c r="H6" s="33" t="str">
        <f t="shared" si="3"/>
        <v>栃木県　鹿沼市</v>
      </c>
      <c r="I6" s="33" t="str">
        <f t="shared" si="3"/>
        <v>法非適用</v>
      </c>
      <c r="J6" s="33" t="str">
        <f t="shared" si="3"/>
        <v>下水道事業</v>
      </c>
      <c r="K6" s="33" t="str">
        <f t="shared" si="3"/>
        <v>特定環境保全公共下水道</v>
      </c>
      <c r="L6" s="33" t="str">
        <f t="shared" si="3"/>
        <v>D3</v>
      </c>
      <c r="M6" s="33" t="str">
        <f t="shared" si="3"/>
        <v>非設置</v>
      </c>
      <c r="N6" s="34" t="str">
        <f t="shared" si="3"/>
        <v>-</v>
      </c>
      <c r="O6" s="34" t="str">
        <f t="shared" si="3"/>
        <v>該当数値なし</v>
      </c>
      <c r="P6" s="34">
        <f t="shared" si="3"/>
        <v>1.85</v>
      </c>
      <c r="Q6" s="34">
        <f t="shared" si="3"/>
        <v>89.25</v>
      </c>
      <c r="R6" s="34">
        <f t="shared" si="3"/>
        <v>2592</v>
      </c>
      <c r="S6" s="34">
        <f t="shared" si="3"/>
        <v>97759</v>
      </c>
      <c r="T6" s="34">
        <f t="shared" si="3"/>
        <v>490.64</v>
      </c>
      <c r="U6" s="34">
        <f t="shared" si="3"/>
        <v>199.25</v>
      </c>
      <c r="V6" s="34">
        <f t="shared" si="3"/>
        <v>1804</v>
      </c>
      <c r="W6" s="34">
        <f t="shared" si="3"/>
        <v>0.65</v>
      </c>
      <c r="X6" s="34">
        <f t="shared" si="3"/>
        <v>2775.38</v>
      </c>
      <c r="Y6" s="35">
        <f>IF(Y7="",NA(),Y7)</f>
        <v>100</v>
      </c>
      <c r="Z6" s="35">
        <f t="shared" ref="Z6:AH6" si="4">IF(Z7="",NA(),Z7)</f>
        <v>100</v>
      </c>
      <c r="AA6" s="35">
        <f t="shared" si="4"/>
        <v>100</v>
      </c>
      <c r="AB6" s="35">
        <f t="shared" si="4"/>
        <v>100.95</v>
      </c>
      <c r="AC6" s="35">
        <f t="shared" si="4"/>
        <v>100.34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380.04</v>
      </c>
      <c r="BG6" s="35">
        <f t="shared" ref="BG6:BO6" si="7">IF(BG7="",NA(),BG7)</f>
        <v>427.47</v>
      </c>
      <c r="BH6" s="35">
        <f t="shared" si="7"/>
        <v>524.54999999999995</v>
      </c>
      <c r="BI6" s="35">
        <f t="shared" si="7"/>
        <v>383.82</v>
      </c>
      <c r="BJ6" s="35">
        <f t="shared" si="7"/>
        <v>557.04</v>
      </c>
      <c r="BK6" s="35">
        <f t="shared" si="7"/>
        <v>1671.86</v>
      </c>
      <c r="BL6" s="35">
        <f t="shared" si="7"/>
        <v>1673.47</v>
      </c>
      <c r="BM6" s="35">
        <f t="shared" si="7"/>
        <v>1592.72</v>
      </c>
      <c r="BN6" s="35">
        <f t="shared" si="7"/>
        <v>1223.96</v>
      </c>
      <c r="BO6" s="35">
        <f t="shared" si="7"/>
        <v>1269.1500000000001</v>
      </c>
      <c r="BP6" s="34" t="str">
        <f>IF(BP7="","",IF(BP7="-","【-】","【"&amp;SUBSTITUTE(TEXT(BP7,"#,##0.00"),"-","△")&amp;"】"))</f>
        <v>【1,209.40】</v>
      </c>
      <c r="BQ6" s="35">
        <f>IF(BQ7="",NA(),BQ7)</f>
        <v>107.84</v>
      </c>
      <c r="BR6" s="35">
        <f t="shared" ref="BR6:BZ6" si="8">IF(BR7="",NA(),BR7)</f>
        <v>110.14</v>
      </c>
      <c r="BS6" s="35">
        <f t="shared" si="8"/>
        <v>109.6</v>
      </c>
      <c r="BT6" s="35">
        <f t="shared" si="8"/>
        <v>108.17</v>
      </c>
      <c r="BU6" s="35">
        <f t="shared" si="8"/>
        <v>100</v>
      </c>
      <c r="BV6" s="35">
        <f t="shared" si="8"/>
        <v>50.54</v>
      </c>
      <c r="BW6" s="35">
        <f t="shared" si="8"/>
        <v>49.22</v>
      </c>
      <c r="BX6" s="35">
        <f t="shared" si="8"/>
        <v>53.7</v>
      </c>
      <c r="BY6" s="35">
        <f t="shared" si="8"/>
        <v>61.54</v>
      </c>
      <c r="BZ6" s="35">
        <f t="shared" si="8"/>
        <v>63.97</v>
      </c>
      <c r="CA6" s="34" t="str">
        <f>IF(CA7="","",IF(CA7="-","【-】","【"&amp;SUBSTITUTE(TEXT(CA7,"#,##0.00"),"-","△")&amp;"】"))</f>
        <v>【74.48】</v>
      </c>
      <c r="CB6" s="35">
        <f>IF(CB7="",NA(),CB7)</f>
        <v>155</v>
      </c>
      <c r="CC6" s="35">
        <f t="shared" ref="CC6:CK6" si="9">IF(CC7="",NA(),CC7)</f>
        <v>154</v>
      </c>
      <c r="CD6" s="35">
        <f t="shared" si="9"/>
        <v>155</v>
      </c>
      <c r="CE6" s="35">
        <f t="shared" si="9"/>
        <v>155</v>
      </c>
      <c r="CF6" s="35">
        <f t="shared" si="9"/>
        <v>175.86</v>
      </c>
      <c r="CG6" s="35">
        <f t="shared" si="9"/>
        <v>320.36</v>
      </c>
      <c r="CH6" s="35">
        <f t="shared" si="9"/>
        <v>332.02</v>
      </c>
      <c r="CI6" s="35">
        <f t="shared" si="9"/>
        <v>300.35000000000002</v>
      </c>
      <c r="CJ6" s="35">
        <f t="shared" si="9"/>
        <v>267.86</v>
      </c>
      <c r="CK6" s="35">
        <f t="shared" si="9"/>
        <v>256.82</v>
      </c>
      <c r="CL6" s="34" t="str">
        <f>IF(CL7="","",IF(CL7="-","【-】","【"&amp;SUBSTITUTE(TEXT(CL7,"#,##0.00"),"-","△")&amp;"】"))</f>
        <v>【219.46】</v>
      </c>
      <c r="CM6" s="35">
        <f>IF(CM7="",NA(),CM7)</f>
        <v>33.51</v>
      </c>
      <c r="CN6" s="35">
        <f t="shared" ref="CN6:CV6" si="10">IF(CN7="",NA(),CN7)</f>
        <v>34.03</v>
      </c>
      <c r="CO6" s="35">
        <f t="shared" si="10"/>
        <v>34.03</v>
      </c>
      <c r="CP6" s="35">
        <f t="shared" si="10"/>
        <v>37.65</v>
      </c>
      <c r="CQ6" s="35">
        <f t="shared" si="10"/>
        <v>19.93</v>
      </c>
      <c r="CR6" s="35">
        <f t="shared" si="10"/>
        <v>34.74</v>
      </c>
      <c r="CS6" s="35">
        <f t="shared" si="10"/>
        <v>36.65</v>
      </c>
      <c r="CT6" s="35">
        <f t="shared" si="10"/>
        <v>37.72</v>
      </c>
      <c r="CU6" s="35">
        <f t="shared" si="10"/>
        <v>37.08</v>
      </c>
      <c r="CV6" s="35">
        <f t="shared" si="10"/>
        <v>37.46</v>
      </c>
      <c r="CW6" s="34" t="str">
        <f>IF(CW7="","",IF(CW7="-","【-】","【"&amp;SUBSTITUTE(TEXT(CW7,"#,##0.00"),"-","△")&amp;"】"))</f>
        <v>【42.82】</v>
      </c>
      <c r="CX6" s="35">
        <f>IF(CX7="",NA(),CX7)</f>
        <v>75.77</v>
      </c>
      <c r="CY6" s="35">
        <f t="shared" ref="CY6:DG6" si="11">IF(CY7="",NA(),CY7)</f>
        <v>75.7</v>
      </c>
      <c r="CZ6" s="35">
        <f t="shared" si="11"/>
        <v>79.61</v>
      </c>
      <c r="DA6" s="35">
        <f t="shared" si="11"/>
        <v>80.91</v>
      </c>
      <c r="DB6" s="35">
        <f t="shared" si="11"/>
        <v>81.650000000000006</v>
      </c>
      <c r="DC6" s="35">
        <f t="shared" si="11"/>
        <v>70.14</v>
      </c>
      <c r="DD6" s="35">
        <f t="shared" si="11"/>
        <v>68.83</v>
      </c>
      <c r="DE6" s="35">
        <f t="shared" si="11"/>
        <v>68.459999999999994</v>
      </c>
      <c r="DF6" s="35">
        <f t="shared" si="11"/>
        <v>67.22</v>
      </c>
      <c r="DG6" s="35">
        <f t="shared" si="11"/>
        <v>67.459999999999994</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0.08</v>
      </c>
      <c r="EK6" s="35">
        <f t="shared" si="14"/>
        <v>0.26</v>
      </c>
      <c r="EL6" s="35">
        <f t="shared" si="14"/>
        <v>0.13</v>
      </c>
      <c r="EM6" s="35">
        <f t="shared" si="14"/>
        <v>0.13</v>
      </c>
      <c r="EN6" s="35">
        <f t="shared" si="14"/>
        <v>0.09</v>
      </c>
      <c r="EO6" s="34" t="str">
        <f>IF(EO7="","",IF(EO7="-","【-】","【"&amp;SUBSTITUTE(TEXT(EO7,"#,##0.00"),"-","△")&amp;"】"))</f>
        <v>【0.12】</v>
      </c>
    </row>
    <row r="7" spans="1:145" s="36" customFormat="1" x14ac:dyDescent="0.2">
      <c r="A7" s="28"/>
      <c r="B7" s="37">
        <v>2018</v>
      </c>
      <c r="C7" s="37">
        <v>92053</v>
      </c>
      <c r="D7" s="37">
        <v>47</v>
      </c>
      <c r="E7" s="37">
        <v>17</v>
      </c>
      <c r="F7" s="37">
        <v>4</v>
      </c>
      <c r="G7" s="37">
        <v>0</v>
      </c>
      <c r="H7" s="37" t="s">
        <v>98</v>
      </c>
      <c r="I7" s="37" t="s">
        <v>99</v>
      </c>
      <c r="J7" s="37" t="s">
        <v>100</v>
      </c>
      <c r="K7" s="37" t="s">
        <v>101</v>
      </c>
      <c r="L7" s="37" t="s">
        <v>102</v>
      </c>
      <c r="M7" s="37" t="s">
        <v>103</v>
      </c>
      <c r="N7" s="38" t="s">
        <v>104</v>
      </c>
      <c r="O7" s="38" t="s">
        <v>105</v>
      </c>
      <c r="P7" s="38">
        <v>1.85</v>
      </c>
      <c r="Q7" s="38">
        <v>89.25</v>
      </c>
      <c r="R7" s="38">
        <v>2592</v>
      </c>
      <c r="S7" s="38">
        <v>97759</v>
      </c>
      <c r="T7" s="38">
        <v>490.64</v>
      </c>
      <c r="U7" s="38">
        <v>199.25</v>
      </c>
      <c r="V7" s="38">
        <v>1804</v>
      </c>
      <c r="W7" s="38">
        <v>0.65</v>
      </c>
      <c r="X7" s="38">
        <v>2775.38</v>
      </c>
      <c r="Y7" s="38">
        <v>100</v>
      </c>
      <c r="Z7" s="38">
        <v>100</v>
      </c>
      <c r="AA7" s="38">
        <v>100</v>
      </c>
      <c r="AB7" s="38">
        <v>100.95</v>
      </c>
      <c r="AC7" s="38">
        <v>100.34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380.04</v>
      </c>
      <c r="BG7" s="38">
        <v>427.47</v>
      </c>
      <c r="BH7" s="38">
        <v>524.54999999999995</v>
      </c>
      <c r="BI7" s="38">
        <v>383.82</v>
      </c>
      <c r="BJ7" s="38">
        <v>557.04</v>
      </c>
      <c r="BK7" s="38">
        <v>1671.86</v>
      </c>
      <c r="BL7" s="38">
        <v>1673.47</v>
      </c>
      <c r="BM7" s="38">
        <v>1592.72</v>
      </c>
      <c r="BN7" s="38">
        <v>1223.96</v>
      </c>
      <c r="BO7" s="38">
        <v>1269.1500000000001</v>
      </c>
      <c r="BP7" s="38">
        <v>1209.4000000000001</v>
      </c>
      <c r="BQ7" s="38">
        <v>107.84</v>
      </c>
      <c r="BR7" s="38">
        <v>110.14</v>
      </c>
      <c r="BS7" s="38">
        <v>109.6</v>
      </c>
      <c r="BT7" s="38">
        <v>108.17</v>
      </c>
      <c r="BU7" s="38">
        <v>100</v>
      </c>
      <c r="BV7" s="38">
        <v>50.54</v>
      </c>
      <c r="BW7" s="38">
        <v>49.22</v>
      </c>
      <c r="BX7" s="38">
        <v>53.7</v>
      </c>
      <c r="BY7" s="38">
        <v>61.54</v>
      </c>
      <c r="BZ7" s="38">
        <v>63.97</v>
      </c>
      <c r="CA7" s="38">
        <v>74.48</v>
      </c>
      <c r="CB7" s="38">
        <v>155</v>
      </c>
      <c r="CC7" s="38">
        <v>154</v>
      </c>
      <c r="CD7" s="38">
        <v>155</v>
      </c>
      <c r="CE7" s="38">
        <v>155</v>
      </c>
      <c r="CF7" s="38">
        <v>175.86</v>
      </c>
      <c r="CG7" s="38">
        <v>320.36</v>
      </c>
      <c r="CH7" s="38">
        <v>332.02</v>
      </c>
      <c r="CI7" s="38">
        <v>300.35000000000002</v>
      </c>
      <c r="CJ7" s="38">
        <v>267.86</v>
      </c>
      <c r="CK7" s="38">
        <v>256.82</v>
      </c>
      <c r="CL7" s="38">
        <v>219.46</v>
      </c>
      <c r="CM7" s="38">
        <v>33.51</v>
      </c>
      <c r="CN7" s="38">
        <v>34.03</v>
      </c>
      <c r="CO7" s="38">
        <v>34.03</v>
      </c>
      <c r="CP7" s="38">
        <v>37.65</v>
      </c>
      <c r="CQ7" s="38">
        <v>19.93</v>
      </c>
      <c r="CR7" s="38">
        <v>34.74</v>
      </c>
      <c r="CS7" s="38">
        <v>36.65</v>
      </c>
      <c r="CT7" s="38">
        <v>37.72</v>
      </c>
      <c r="CU7" s="38">
        <v>37.08</v>
      </c>
      <c r="CV7" s="38">
        <v>37.46</v>
      </c>
      <c r="CW7" s="38">
        <v>42.82</v>
      </c>
      <c r="CX7" s="38">
        <v>75.77</v>
      </c>
      <c r="CY7" s="38">
        <v>75.7</v>
      </c>
      <c r="CZ7" s="38">
        <v>79.61</v>
      </c>
      <c r="DA7" s="38">
        <v>80.91</v>
      </c>
      <c r="DB7" s="38">
        <v>81.650000000000006</v>
      </c>
      <c r="DC7" s="38">
        <v>70.14</v>
      </c>
      <c r="DD7" s="38">
        <v>68.83</v>
      </c>
      <c r="DE7" s="38">
        <v>68.459999999999994</v>
      </c>
      <c r="DF7" s="38">
        <v>67.22</v>
      </c>
      <c r="DG7" s="38">
        <v>67.459999999999994</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0.08</v>
      </c>
      <c r="EK7" s="38">
        <v>0.26</v>
      </c>
      <c r="EL7" s="38">
        <v>0.13</v>
      </c>
      <c r="EM7" s="38">
        <v>0.13</v>
      </c>
      <c r="EN7" s="38">
        <v>0.09</v>
      </c>
      <c r="EO7" s="38">
        <v>0.12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是元　和博</cp:lastModifiedBy>
  <cp:lastPrinted>2020-02-05T01:54:52Z</cp:lastPrinted>
  <dcterms:created xsi:type="dcterms:W3CDTF">2019-12-05T05:11:09Z</dcterms:created>
  <dcterms:modified xsi:type="dcterms:W3CDTF">2020-02-05T01:54:55Z</dcterms:modified>
  <cp:category/>
</cp:coreProperties>
</file>