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<sst xmlns="http://schemas.openxmlformats.org/spreadsheetml/2006/main" count="240" uniqueCount="125">
  <si>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</si>
  <si>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</si>
  <si>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</si>
  <si>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</si>
  <si>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</si>
  <si>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</si>
  <si>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</si>
  <si>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</si>
  <si>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</si>
  <si>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</si>
  <si>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</si>
  <si>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</si>
  <si>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</si>
  <si>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</si>
  <si>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</si>
  <si>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</si>
  <si>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</si>
  <si>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</si>
  <si>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</si>
  <si>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</si>
  <si>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</si>
  <si>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</si>
  <si>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</si>
  <si>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</si>
  <si>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</si>
  <si>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</si>
  <si>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</si>
  <si>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</si>
  <si>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</si>
  <si>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</si>
  <si>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</si>
  <si>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</si>
  <si>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</si>
  <si>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</si>
  <si>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</si>
  <si>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</si>
  <si>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</si>
  <si>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</si>
  <si>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</si>
  <si>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</si>
  <si>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</si>
  <si>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</si>
  <si>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</si>
  <si>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</si>
  <si>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</si>
  <si>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</si>
  <si>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</si>
  <si>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</si>
  <si>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</si>
  <si>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</si>
  <si>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</si>
  <si>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</si>
  <si>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</si>
  <si>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</si>
  <si>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</si>
  <si>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</si>
  <si>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</si>
  <si>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</si>
  <si>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</si>
  <si>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</si>
  <si>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</si>
  <si>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</si>
  <si>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</si>
  <si>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</si>
  <si>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</si>
  <si>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</si>
  <si>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</si>
  <si>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</si>
  <si>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</si>
  <si>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</si>
  <si>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</si>
  <si>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</si>
  <si>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</si>
  <si>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</si>
  <si>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</si>
  <si>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</si>
  <si>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</si>
  <si>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</si>
  <si>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</si>
  <si>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</si>
  <si>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</si>
  <si>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</si>
  <si>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</si>
  <si>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</si>
  <si>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</si>
  <si>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</si>
  <si>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</si>
  <si>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</si>
  <si>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</si>
  <si>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</si>
  <si>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</si>
  <si>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</si>
  <si>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</si>
  <si>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</si>
  <si>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</si>
  <si>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</si>
  <si>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</si>
  <si>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</si>
  <si>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</si>
  <si>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</si>
  <si>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</si>
  <si>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</si>
  <si>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</si>
  <si>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</si>
  <si>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</si>
  <si>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</si>
  <si>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</si>
  <si>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</si>
  <si>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</si>
  <si>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</si>
  <si>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</si>
  <si>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</si>
  <si>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</si>
  <si>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</si>
  <si>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</si>
  <si>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</si>
  <si>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</si>
  <si>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</si>
  <si>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</si>
  <si>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</si>
  <si>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</si>
  <si>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当処理区の下水道管は布設されてから耐用年数を経過していないため、布設替等による改善を行なっていない状況にある。
　しかしながら今後、老朽化により漏水等が発生することも懸念されるため、下水道施設全体における長寿命化等の計画を策定し、計画的な改築が必要となってくる。</t>
    <rPh sb="1" eb="2">
      <t>トウ</t>
    </rPh>
    <rPh sb="2" eb="4">
      <t>ショリ</t>
    </rPh>
    <rPh sb="4" eb="5">
      <t>ク</t>
    </rPh>
    <rPh sb="6" eb="9">
      <t>ゲスイドウ</t>
    </rPh>
    <rPh sb="9" eb="10">
      <t>カン</t>
    </rPh>
    <rPh sb="11" eb="13">
      <t>フセツ</t>
    </rPh>
    <rPh sb="18" eb="20">
      <t>タイヨウ</t>
    </rPh>
    <rPh sb="20" eb="22">
      <t>ネンスウ</t>
    </rPh>
    <rPh sb="23" eb="25">
      <t>ケイカ</t>
    </rPh>
    <rPh sb="33" eb="35">
      <t>フセツ</t>
    </rPh>
    <rPh sb="35" eb="36">
      <t>ガ</t>
    </rPh>
    <rPh sb="36" eb="37">
      <t>トウ</t>
    </rPh>
    <rPh sb="40" eb="42">
      <t>カイゼン</t>
    </rPh>
    <rPh sb="43" eb="44">
      <t>オコ</t>
    </rPh>
    <rPh sb="50" eb="52">
      <t>ジョウキョウ</t>
    </rPh>
    <rPh sb="64" eb="66">
      <t>コンゴ</t>
    </rPh>
    <rPh sb="67" eb="70">
      <t>ロウキュウカ</t>
    </rPh>
    <rPh sb="73" eb="75">
      <t>ロウスイ</t>
    </rPh>
    <rPh sb="75" eb="76">
      <t>トウ</t>
    </rPh>
    <rPh sb="77" eb="79">
      <t>ハッセイ</t>
    </rPh>
    <rPh sb="84" eb="86">
      <t>ケネン</t>
    </rPh>
    <rPh sb="92" eb="95">
      <t>ゲスイドウ</t>
    </rPh>
    <rPh sb="95" eb="97">
      <t>シセツ</t>
    </rPh>
    <rPh sb="97" eb="99">
      <t>ゼンタイ</t>
    </rPh>
    <rPh sb="103" eb="104">
      <t>チョウ</t>
    </rPh>
    <rPh sb="104" eb="107">
      <t>ジュミョウカ</t>
    </rPh>
    <rPh sb="107" eb="108">
      <t>トウ</t>
    </rPh>
    <rPh sb="109" eb="111">
      <t>ケイカク</t>
    </rPh>
    <rPh sb="112" eb="114">
      <t>サクテイ</t>
    </rPh>
    <rPh sb="116" eb="119">
      <t>ケイカクテキ</t>
    </rPh>
    <rPh sb="120" eb="122">
      <t>カイチク</t>
    </rPh>
    <rPh sb="123" eb="125">
      <t>ヒツヨウ</t>
    </rPh>
    <phoneticPr fontId="4"/>
  </si>
  <si>
    <t>　特定環境保全公共下水道事業のうち、湯西川処理区についてはほぼ整備が完了しているが、川治処理区は平成20年7月に供用開始し、平成28年度末の全体計画における整備率が約58％であるため、今後も建設投資による公債費の増加が予想される。
　そのため、今後の整備の進捗により水洗化率を改善し、施設の利用率を高めるとともに、有収水量の増加等による使用料収入や他の財源を確保していくことが必要となってくる。
　今後、地方公営企業会計を適用し損益情報や資産情報を把握することにより、的確に状況を分析し適正な使用料の検討等により、健全な経営を行っていくことが重要である。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4">
      <t>コウサイ</t>
    </rPh>
    <rPh sb="104" eb="105">
      <t>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45" eb="148">
      <t>リヨウリツ</t>
    </rPh>
    <rPh sb="149" eb="150">
      <t>タカ</t>
    </rPh>
    <rPh sb="157" eb="159">
      <t>ユウシュウ</t>
    </rPh>
    <rPh sb="159" eb="161">
      <t>スイリョウ</t>
    </rPh>
    <rPh sb="162" eb="164">
      <t>ゾウカ</t>
    </rPh>
    <rPh sb="164" eb="165">
      <t>トウ</t>
    </rPh>
    <rPh sb="168" eb="171">
      <t>シヨウリョウ</t>
    </rPh>
    <rPh sb="171" eb="173">
      <t>シュウニュウ</t>
    </rPh>
    <rPh sb="174" eb="175">
      <t>ホカ</t>
    </rPh>
    <rPh sb="176" eb="178">
      <t>ザイゲン</t>
    </rPh>
    <rPh sb="179" eb="181">
      <t>カクホ</t>
    </rPh>
    <rPh sb="188" eb="190">
      <t>ヒツヨウ</t>
    </rPh>
    <rPh sb="199" eb="201">
      <t>コンゴ</t>
    </rPh>
    <rPh sb="202" eb="204">
      <t>チホウ</t>
    </rPh>
    <rPh sb="204" eb="206">
      <t>コウエイ</t>
    </rPh>
    <rPh sb="206" eb="208">
      <t>キギョウ</t>
    </rPh>
    <rPh sb="208" eb="210">
      <t>カイケイ</t>
    </rPh>
    <rPh sb="211" eb="213">
      <t>テキヨウ</t>
    </rPh>
    <rPh sb="214" eb="216">
      <t>ソンエキ</t>
    </rPh>
    <rPh sb="216" eb="218">
      <t>ジョウホウ</t>
    </rPh>
    <rPh sb="219" eb="221">
      <t>シサン</t>
    </rPh>
    <rPh sb="221" eb="223">
      <t>ジョウホウ</t>
    </rPh>
    <rPh sb="224" eb="226">
      <t>ハアク</t>
    </rPh>
    <rPh sb="234" eb="236">
      <t>テキカク</t>
    </rPh>
    <rPh sb="237" eb="239">
      <t>ジョウキョウ</t>
    </rPh>
    <rPh sb="240" eb="242">
      <t>ブンセキ</t>
    </rPh>
    <rPh sb="243" eb="245">
      <t>テキセイ</t>
    </rPh>
    <rPh sb="246" eb="248">
      <t>シヨウ</t>
    </rPh>
    <rPh sb="248" eb="249">
      <t>リョウ</t>
    </rPh>
    <rPh sb="250" eb="252">
      <t>ケントウ</t>
    </rPh>
    <rPh sb="252" eb="253">
      <t>トウ</t>
    </rPh>
    <phoneticPr fontId="4"/>
  </si>
  <si>
    <t>①収益的収支比率
　当該値が100％未満のため、単年度収支は赤字となっているが、不足分については、後年への負担の公平性や財政的に有利な地方債の借入を行い対応している。
　収益の減少により、前年度より当該値が下回っているため、今後は財源の確保、費用削減を図っていく必要がある。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汚水処理費の増加に伴い当該値も増加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平均利用率は類似団体より低い状況であるが、整備中であるため下水道への接続率が低く、今後の整備状況により上昇していくと思われる。
⑧水洗化率
　整備中であるため低い状況にあり、毎年横ばいの傾向にあったが、水洗便所設置済人口の減少により、前年度より当該値が下回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40" eb="43">
      <t>フソクブン</t>
    </rPh>
    <rPh sb="85" eb="87">
      <t>シュウエキ</t>
    </rPh>
    <rPh sb="103" eb="105">
      <t>シタマワ</t>
    </rPh>
    <rPh sb="112" eb="114">
      <t>コンゴ</t>
    </rPh>
    <rPh sb="115" eb="117">
      <t>ザイゲン</t>
    </rPh>
    <rPh sb="118" eb="120">
      <t>カクホ</t>
    </rPh>
    <rPh sb="121" eb="123">
      <t>ヒヨウ</t>
    </rPh>
    <rPh sb="123" eb="125">
      <t>サクゲン</t>
    </rPh>
    <rPh sb="126" eb="127">
      <t>ハカ</t>
    </rPh>
    <rPh sb="131" eb="133">
      <t>ヒツヨウ</t>
    </rPh>
    <rPh sb="139" eb="141">
      <t>キギョウ</t>
    </rPh>
    <rPh sb="141" eb="142">
      <t>サイ</t>
    </rPh>
    <rPh sb="142" eb="144">
      <t>ザンダカ</t>
    </rPh>
    <rPh sb="144" eb="145">
      <t>タイ</t>
    </rPh>
    <rPh sb="145" eb="147">
      <t>ジギョウ</t>
    </rPh>
    <rPh sb="147" eb="149">
      <t>キボ</t>
    </rPh>
    <rPh sb="149" eb="151">
      <t>ヒリツ</t>
    </rPh>
    <rPh sb="153" eb="155">
      <t>ルイジ</t>
    </rPh>
    <rPh sb="155" eb="157">
      <t>ダンタイ</t>
    </rPh>
    <rPh sb="160" eb="161">
      <t>ヒク</t>
    </rPh>
    <rPh sb="162" eb="164">
      <t>ジョウキョウ</t>
    </rPh>
    <rPh sb="169" eb="171">
      <t>コンゴ</t>
    </rPh>
    <rPh sb="171" eb="173">
      <t>ヨテイ</t>
    </rPh>
    <rPh sb="178" eb="180">
      <t>シセツ</t>
    </rPh>
    <rPh sb="181" eb="183">
      <t>カイチク</t>
    </rPh>
    <rPh sb="186" eb="188">
      <t>ゾウカ</t>
    </rPh>
    <rPh sb="193" eb="195">
      <t>ヨソウ</t>
    </rPh>
    <rPh sb="201" eb="204">
      <t>ケイカクテキ</t>
    </rPh>
    <rPh sb="205" eb="207">
      <t>トウシ</t>
    </rPh>
    <rPh sb="207" eb="208">
      <t>オヨ</t>
    </rPh>
    <rPh sb="209" eb="211">
      <t>カイチク</t>
    </rPh>
    <rPh sb="212" eb="213">
      <t>オコナ</t>
    </rPh>
    <rPh sb="217" eb="219">
      <t>ヒツヨウ</t>
    </rPh>
    <rPh sb="225" eb="227">
      <t>ケイヒ</t>
    </rPh>
    <rPh sb="227" eb="229">
      <t>カイシュウ</t>
    </rPh>
    <rPh sb="229" eb="230">
      <t>リツ</t>
    </rPh>
    <rPh sb="232" eb="234">
      <t>トウガイ</t>
    </rPh>
    <rPh sb="234" eb="235">
      <t>アタイ</t>
    </rPh>
    <rPh sb="240" eb="242">
      <t>ミマン</t>
    </rPh>
    <rPh sb="246" eb="248">
      <t>オスイ</t>
    </rPh>
    <rPh sb="248" eb="250">
      <t>ショリ</t>
    </rPh>
    <rPh sb="251" eb="252">
      <t>カカワ</t>
    </rPh>
    <rPh sb="253" eb="255">
      <t>ヒヨウ</t>
    </rPh>
    <rPh sb="256" eb="258">
      <t>シヨウ</t>
    </rPh>
    <rPh sb="258" eb="259">
      <t>リョウ</t>
    </rPh>
    <rPh sb="260" eb="261">
      <t>マカナ</t>
    </rPh>
    <rPh sb="266" eb="268">
      <t>ジョウキョウ</t>
    </rPh>
    <rPh sb="274" eb="276">
      <t>コンゴ</t>
    </rPh>
    <rPh sb="277" eb="279">
      <t>ケイヒ</t>
    </rPh>
    <rPh sb="279" eb="281">
      <t>サクゲン</t>
    </rPh>
    <rPh sb="282" eb="284">
      <t>トウシ</t>
    </rPh>
    <rPh sb="284" eb="285">
      <t>トウ</t>
    </rPh>
    <rPh sb="286" eb="287">
      <t>ア</t>
    </rPh>
    <rPh sb="289" eb="291">
      <t>ザイゲン</t>
    </rPh>
    <rPh sb="292" eb="294">
      <t>カクホ</t>
    </rPh>
    <rPh sb="295" eb="296">
      <t>ハカ</t>
    </rPh>
    <rPh sb="300" eb="302">
      <t>ヒツヨウ</t>
    </rPh>
    <rPh sb="308" eb="310">
      <t>オスイ</t>
    </rPh>
    <rPh sb="310" eb="312">
      <t>ショリ</t>
    </rPh>
    <rPh sb="312" eb="314">
      <t>ゲンカ</t>
    </rPh>
    <rPh sb="316" eb="318">
      <t>オスイ</t>
    </rPh>
    <rPh sb="318" eb="320">
      <t>ショリ</t>
    </rPh>
    <rPh sb="320" eb="321">
      <t>ヒ</t>
    </rPh>
    <rPh sb="322" eb="324">
      <t>ゾウカ</t>
    </rPh>
    <rPh sb="325" eb="326">
      <t>トモナ</t>
    </rPh>
    <rPh sb="327" eb="329">
      <t>トウガイ</t>
    </rPh>
    <rPh sb="329" eb="330">
      <t>アタイ</t>
    </rPh>
    <rPh sb="331" eb="333">
      <t>ゾウカ</t>
    </rPh>
    <rPh sb="337" eb="338">
      <t>トウ</t>
    </rPh>
    <rPh sb="338" eb="340">
      <t>ショリ</t>
    </rPh>
    <rPh sb="340" eb="341">
      <t>ク</t>
    </rPh>
    <rPh sb="341" eb="342">
      <t>ナイ</t>
    </rPh>
    <rPh sb="343" eb="346">
      <t>カンコウチ</t>
    </rPh>
    <rPh sb="347" eb="348">
      <t>ユウ</t>
    </rPh>
    <rPh sb="352" eb="354">
      <t>ネンド</t>
    </rPh>
    <rPh sb="358" eb="360">
      <t>ユウシュウ</t>
    </rPh>
    <rPh sb="360" eb="362">
      <t>スイリョウ</t>
    </rPh>
    <rPh sb="363" eb="364">
      <t>オオ</t>
    </rPh>
    <rPh sb="366" eb="368">
      <t>ヘンドウ</t>
    </rPh>
    <rPh sb="370" eb="372">
      <t>ケイコウ</t>
    </rPh>
    <rPh sb="378" eb="381">
      <t>セイビチュウ</t>
    </rPh>
    <rPh sb="386" eb="389">
      <t>ゲスイドウ</t>
    </rPh>
    <rPh sb="391" eb="393">
      <t>セツゾク</t>
    </rPh>
    <rPh sb="393" eb="394">
      <t>リツ</t>
    </rPh>
    <rPh sb="395" eb="396">
      <t>ヒク</t>
    </rPh>
    <rPh sb="403" eb="405">
      <t>アンテイ</t>
    </rPh>
    <rPh sb="407" eb="409">
      <t>ユウシュウ</t>
    </rPh>
    <rPh sb="409" eb="411">
      <t>スイリョウ</t>
    </rPh>
    <rPh sb="412" eb="414">
      <t>カクホ</t>
    </rPh>
    <rPh sb="418" eb="420">
      <t>セイビ</t>
    </rPh>
    <rPh sb="421" eb="423">
      <t>ソクシン</t>
    </rPh>
    <rPh sb="423" eb="424">
      <t>オヨ</t>
    </rPh>
    <rPh sb="425" eb="428">
      <t>ミセツゾク</t>
    </rPh>
    <rPh sb="428" eb="430">
      <t>カイショウ</t>
    </rPh>
    <rPh sb="431" eb="432">
      <t>ハカ</t>
    </rPh>
    <rPh sb="436" eb="438">
      <t>ヒツヨウ</t>
    </rPh>
    <rPh sb="444" eb="446">
      <t>シセツ</t>
    </rPh>
    <rPh sb="446" eb="449">
      <t>リヨウリツ</t>
    </rPh>
    <rPh sb="451" eb="453">
      <t>ヘイキン</t>
    </rPh>
    <rPh sb="453" eb="456">
      <t>リヨウリツ</t>
    </rPh>
    <rPh sb="457" eb="459">
      <t>ルイジ</t>
    </rPh>
    <rPh sb="459" eb="461">
      <t>ダンタイ</t>
    </rPh>
    <rPh sb="463" eb="464">
      <t>ヒク</t>
    </rPh>
    <rPh sb="465" eb="467">
      <t>ジョウキョウ</t>
    </rPh>
    <rPh sb="472" eb="474">
      <t>セイビ</t>
    </rPh>
    <rPh sb="474" eb="475">
      <t>チュウ</t>
    </rPh>
    <rPh sb="480" eb="483">
      <t>ゲスイドウ</t>
    </rPh>
    <rPh sb="485" eb="487">
      <t>セツゾク</t>
    </rPh>
    <rPh sb="487" eb="488">
      <t>リツ</t>
    </rPh>
    <rPh sb="489" eb="490">
      <t>ヒク</t>
    </rPh>
    <rPh sb="492" eb="494">
      <t>コンゴ</t>
    </rPh>
    <rPh sb="495" eb="497">
      <t>セイビ</t>
    </rPh>
    <rPh sb="497" eb="499">
      <t>ジョウキョウ</t>
    </rPh>
    <rPh sb="502" eb="504">
      <t>ジョウショウ</t>
    </rPh>
    <rPh sb="509" eb="510">
      <t>オモ</t>
    </rPh>
    <rPh sb="516" eb="519">
      <t>スイセンカ</t>
    </rPh>
    <rPh sb="519" eb="520">
      <t>リツ</t>
    </rPh>
    <rPh sb="522" eb="525">
      <t>セイビチュウ</t>
    </rPh>
    <rPh sb="530" eb="531">
      <t>ヒク</t>
    </rPh>
    <rPh sb="532" eb="534">
      <t>ジョウキョウ</t>
    </rPh>
    <rPh sb="615" eb="61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</si>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</sst>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577304"/>
        <c:axId val="18132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81577304"/>
        <c:axId val="181326104"/>
      </c:lineChart>
      <c:dateAx>
        <c:axId val="181577304"/>
        <c:scaling>
          <c:orientation val="minMax"/>
        </c:scaling>
        <c:delete val="1"/>
        <c:axPos val="b"/>
        <c:numFmt formatCode="ge" sourceLinked="1"/>
        <c:majorTickMark val="none"/>
        <c:minorTickMark val="none"/>
        <c:tickLblPos val="none"/>
        <c:crossAx val="181326104"/>
        <c:crosses val="autoZero"/>
        <c:auto val="1"/>
        <c:lblOffset val="100"/>
        <c:baseTimeUnit val="years"/>
      </c:dateAx>
      <c:valAx>
        <c:axId val="1813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14.04</c:v>
                </c:pt>
                <c:pt idx="1">
                  <c:v>14.11</c:v>
                </c:pt>
                <c:pt idx="2">
                  <c:v>15.55</c:v>
                </c:pt>
                <c:pt idx="3">
                  <c:v>16.850000000000001</c:v>
                </c:pt>
                <c:pt idx="4">
                  <c:v>16.47</c:v>
                </c:pt>
              </c:numCache>
            </c:numRef>
          </c:val>
        </c:ser>
        <c:dLbls>
          <c:showLegendKey val="0"/>
          <c:showVal val="0"/>
          <c:showCatName val="0"/>
          <c:showSerName val="0"/>
          <c:showPercent val="0"/>
          <c:showBubbleSize val="0"/>
        </c:dLbls>
        <c:gapWidth val="150"/>
        <c:axId val="336425080"/>
        <c:axId val="3364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336425080"/>
        <c:axId val="336425472"/>
      </c:lineChart>
      <c:dateAx>
        <c:axId val="336425080"/>
        <c:scaling>
          <c:orientation val="minMax"/>
        </c:scaling>
        <c:delete val="1"/>
        <c:axPos val="b"/>
        <c:numFmt formatCode="ge" sourceLinked="1"/>
        <c:majorTickMark val="none"/>
        <c:minorTickMark val="none"/>
        <c:tickLblPos val="none"/>
        <c:crossAx val="336425472"/>
        <c:crosses val="autoZero"/>
        <c:auto val="1"/>
        <c:lblOffset val="100"/>
        <c:baseTimeUnit val="years"/>
      </c:dateAx>
      <c:valAx>
        <c:axId val="3364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64.709999999999994</c:v>
                </c:pt>
                <c:pt idx="1">
                  <c:v>63.98</c:v>
                </c:pt>
                <c:pt idx="2">
                  <c:v>64.900000000000006</c:v>
                </c:pt>
                <c:pt idx="3">
                  <c:v>64.86</c:v>
                </c:pt>
                <c:pt idx="4">
                  <c:v>57.82</c:v>
                </c:pt>
              </c:numCache>
            </c:numRef>
          </c:val>
        </c:ser>
        <c:dLbls>
          <c:showLegendKey val="0"/>
          <c:showVal val="0"/>
          <c:showCatName val="0"/>
          <c:showSerName val="0"/>
          <c:showPercent val="0"/>
          <c:showBubbleSize val="0"/>
        </c:dLbls>
        <c:gapWidth val="150"/>
        <c:axId val="336426648"/>
        <c:axId val="3364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336426648"/>
        <c:axId val="336427040"/>
      </c:lineChart>
      <c:dateAx>
        <c:axId val="336426648"/>
        <c:scaling>
          <c:orientation val="minMax"/>
        </c:scaling>
        <c:delete val="1"/>
        <c:axPos val="b"/>
        <c:numFmt formatCode="ge" sourceLinked="1"/>
        <c:majorTickMark val="none"/>
        <c:minorTickMark val="none"/>
        <c:tickLblPos val="none"/>
        <c:crossAx val="336427040"/>
        <c:crosses val="autoZero"/>
        <c:auto val="1"/>
        <c:lblOffset val="100"/>
        <c:baseTimeUnit val="years"/>
      </c:dateAx>
      <c:valAx>
        <c:axId val="3364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c:v>
                </c:pt>
                <c:pt idx="1">
                  <c:v>97.45</c:v>
                </c:pt>
                <c:pt idx="2">
                  <c:v>100.7</c:v>
                </c:pt>
                <c:pt idx="3">
                  <c:v>103.73</c:v>
                </c:pt>
                <c:pt idx="4">
                  <c:v>86.99</c:v>
                </c:pt>
              </c:numCache>
            </c:numRef>
          </c:val>
        </c:ser>
        <c:dLbls>
          <c:showLegendKey val="0"/>
          <c:showVal val="0"/>
          <c:showCatName val="0"/>
          <c:showSerName val="0"/>
          <c:showPercent val="0"/>
          <c:showBubbleSize val="0"/>
        </c:dLbls>
        <c:gapWidth val="150"/>
        <c:axId val="335840048"/>
        <c:axId val="3365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40048"/>
        <c:axId val="336592152"/>
      </c:lineChart>
      <c:dateAx>
        <c:axId val="335840048"/>
        <c:scaling>
          <c:orientation val="minMax"/>
        </c:scaling>
        <c:delete val="1"/>
        <c:axPos val="b"/>
        <c:numFmt formatCode="ge" sourceLinked="1"/>
        <c:majorTickMark val="none"/>
        <c:minorTickMark val="none"/>
        <c:tickLblPos val="none"/>
        <c:crossAx val="336592152"/>
        <c:crosses val="autoZero"/>
        <c:auto val="1"/>
        <c:lblOffset val="100"/>
        <c:baseTimeUnit val="years"/>
      </c:dateAx>
      <c:valAx>
        <c:axId val="33659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4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654592"/>
        <c:axId val="33664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4592"/>
        <c:axId val="336648136"/>
      </c:lineChart>
      <c:dateAx>
        <c:axId val="336654592"/>
        <c:scaling>
          <c:orientation val="minMax"/>
        </c:scaling>
        <c:delete val="1"/>
        <c:axPos val="b"/>
        <c:numFmt formatCode="ge" sourceLinked="1"/>
        <c:majorTickMark val="none"/>
        <c:minorTickMark val="none"/>
        <c:tickLblPos val="none"/>
        <c:crossAx val="336648136"/>
        <c:crosses val="autoZero"/>
        <c:auto val="1"/>
        <c:lblOffset val="100"/>
        <c:baseTimeUnit val="years"/>
      </c:dateAx>
      <c:valAx>
        <c:axId val="33664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013280"/>
        <c:axId val="18001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13280"/>
        <c:axId val="180013672"/>
      </c:lineChart>
      <c:dateAx>
        <c:axId val="180013280"/>
        <c:scaling>
          <c:orientation val="minMax"/>
        </c:scaling>
        <c:delete val="1"/>
        <c:axPos val="b"/>
        <c:numFmt formatCode="ge" sourceLinked="1"/>
        <c:majorTickMark val="none"/>
        <c:minorTickMark val="none"/>
        <c:tickLblPos val="none"/>
        <c:crossAx val="180013672"/>
        <c:crosses val="autoZero"/>
        <c:auto val="1"/>
        <c:lblOffset val="100"/>
        <c:baseTimeUnit val="years"/>
      </c:dateAx>
      <c:valAx>
        <c:axId val="1800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754960"/>
        <c:axId val="33675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54960"/>
        <c:axId val="336755352"/>
      </c:lineChart>
      <c:dateAx>
        <c:axId val="336754960"/>
        <c:scaling>
          <c:orientation val="minMax"/>
        </c:scaling>
        <c:delete val="1"/>
        <c:axPos val="b"/>
        <c:numFmt formatCode="ge" sourceLinked="1"/>
        <c:majorTickMark val="none"/>
        <c:minorTickMark val="none"/>
        <c:tickLblPos val="none"/>
        <c:crossAx val="336755352"/>
        <c:crosses val="autoZero"/>
        <c:auto val="1"/>
        <c:lblOffset val="100"/>
        <c:baseTimeUnit val="years"/>
      </c:dateAx>
      <c:valAx>
        <c:axId val="3367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756920"/>
        <c:axId val="3367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56920"/>
        <c:axId val="336757312"/>
      </c:lineChart>
      <c:dateAx>
        <c:axId val="336756920"/>
        <c:scaling>
          <c:orientation val="minMax"/>
        </c:scaling>
        <c:delete val="1"/>
        <c:axPos val="b"/>
        <c:numFmt formatCode="ge" sourceLinked="1"/>
        <c:majorTickMark val="none"/>
        <c:minorTickMark val="none"/>
        <c:tickLblPos val="none"/>
        <c:crossAx val="336757312"/>
        <c:crosses val="autoZero"/>
        <c:auto val="1"/>
        <c:lblOffset val="100"/>
        <c:baseTimeUnit val="years"/>
      </c:dateAx>
      <c:valAx>
        <c:axId val="3367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882.48</c:v>
                </c:pt>
                <c:pt idx="1">
                  <c:v>879.45</c:v>
                </c:pt>
                <c:pt idx="2">
                  <c:v>612.99</c:v>
                </c:pt>
                <c:pt idx="3">
                  <c:v>783.82</c:v>
                </c:pt>
                <c:pt idx="4">
                  <c:v>575.62</c:v>
                </c:pt>
              </c:numCache>
            </c:numRef>
          </c:val>
        </c:ser>
        <c:dLbls>
          <c:showLegendKey val="0"/>
          <c:showVal val="0"/>
          <c:showCatName val="0"/>
          <c:showSerName val="0"/>
          <c:showPercent val="0"/>
          <c:showBubbleSize val="0"/>
        </c:dLbls>
        <c:gapWidth val="150"/>
        <c:axId val="336758488"/>
        <c:axId val="3363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336758488"/>
        <c:axId val="336319904"/>
      </c:lineChart>
      <c:dateAx>
        <c:axId val="336758488"/>
        <c:scaling>
          <c:orientation val="minMax"/>
        </c:scaling>
        <c:delete val="1"/>
        <c:axPos val="b"/>
        <c:numFmt formatCode="ge" sourceLinked="1"/>
        <c:majorTickMark val="none"/>
        <c:minorTickMark val="none"/>
        <c:tickLblPos val="none"/>
        <c:crossAx val="336319904"/>
        <c:crosses val="autoZero"/>
        <c:auto val="1"/>
        <c:lblOffset val="100"/>
        <c:baseTimeUnit val="years"/>
      </c:dateAx>
      <c:valAx>
        <c:axId val="3363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5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69.400000000000006</c:v>
                </c:pt>
                <c:pt idx="1">
                  <c:v>96.87</c:v>
                </c:pt>
                <c:pt idx="2">
                  <c:v>104.25</c:v>
                </c:pt>
                <c:pt idx="3">
                  <c:v>108.13</c:v>
                </c:pt>
                <c:pt idx="4">
                  <c:v>90.14</c:v>
                </c:pt>
              </c:numCache>
            </c:numRef>
          </c:val>
        </c:ser>
        <c:dLbls>
          <c:showLegendKey val="0"/>
          <c:showVal val="0"/>
          <c:showCatName val="0"/>
          <c:showSerName val="0"/>
          <c:showPercent val="0"/>
          <c:showBubbleSize val="0"/>
        </c:dLbls>
        <c:gapWidth val="150"/>
        <c:axId val="336321080"/>
        <c:axId val="3363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336321080"/>
        <c:axId val="336321472"/>
      </c:lineChart>
      <c:dateAx>
        <c:axId val="336321080"/>
        <c:scaling>
          <c:orientation val="minMax"/>
        </c:scaling>
        <c:delete val="1"/>
        <c:axPos val="b"/>
        <c:numFmt formatCode="ge" sourceLinked="1"/>
        <c:majorTickMark val="none"/>
        <c:minorTickMark val="none"/>
        <c:tickLblPos val="none"/>
        <c:crossAx val="336321472"/>
        <c:crosses val="autoZero"/>
        <c:auto val="1"/>
        <c:lblOffset val="100"/>
        <c:baseTimeUnit val="years"/>
      </c:dateAx>
      <c:valAx>
        <c:axId val="3363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269.79000000000002</c:v>
                </c:pt>
                <c:pt idx="1">
                  <c:v>227.84</c:v>
                </c:pt>
                <c:pt idx="2">
                  <c:v>204.64</c:v>
                </c:pt>
                <c:pt idx="3">
                  <c:v>150</c:v>
                </c:pt>
                <c:pt idx="4">
                  <c:v>177.89</c:v>
                </c:pt>
              </c:numCache>
            </c:numRef>
          </c:val>
        </c:ser>
        <c:dLbls>
          <c:showLegendKey val="0"/>
          <c:showVal val="0"/>
          <c:showCatName val="0"/>
          <c:showSerName val="0"/>
          <c:showPercent val="0"/>
          <c:showBubbleSize val="0"/>
        </c:dLbls>
        <c:gapWidth val="150"/>
        <c:axId val="336322648"/>
        <c:axId val="3363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336322648"/>
        <c:axId val="336323040"/>
      </c:lineChart>
      <c:dateAx>
        <c:axId val="336322648"/>
        <c:scaling>
          <c:orientation val="minMax"/>
        </c:scaling>
        <c:delete val="1"/>
        <c:axPos val="b"/>
        <c:numFmt formatCode="ge" sourceLinked="1"/>
        <c:majorTickMark val="none"/>
        <c:minorTickMark val="none"/>
        <c:tickLblPos val="none"/>
        <c:crossAx val="336323040"/>
        <c:crosses val="autoZero"/>
        <c:auto val="1"/>
        <c:lblOffset val="100"/>
        <c:baseTimeUnit val="years"/>
      </c:dateAx>
      <c:valAx>
        <c:axId val="3363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124</v>
      </c>
      <c r="AE8" s="73"/>
      <c r="AF8" s="73"/>
      <c r="AG8" s="73"/>
      <c r="AH8" s="73"/>
      <c r="AI8" s="73"/>
      <c r="AJ8" s="73"/>
      <c r="AK8" s="4"/>
      <c r="AL8" s="67">
        <f>データ!S6</f>
        <v>84929</v>
      </c>
      <c r="AM8" s="67"/>
      <c r="AN8" s="67"/>
      <c r="AO8" s="67"/>
      <c r="AP8" s="67"/>
      <c r="AQ8" s="67"/>
      <c r="AR8" s="67"/>
      <c r="AS8" s="67"/>
      <c r="AT8" s="66">
        <f>データ!T6</f>
        <v>1449.83</v>
      </c>
      <c r="AU8" s="66"/>
      <c r="AV8" s="66"/>
      <c r="AW8" s="66"/>
      <c r="AX8" s="66"/>
      <c r="AY8" s="66"/>
      <c r="AZ8" s="66"/>
      <c r="BA8" s="66"/>
      <c r="BB8" s="66">
        <f>データ!U6</f>
        <v>58.58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0.98</v>
      </c>
      <c r="Q10" s="66"/>
      <c r="R10" s="66"/>
      <c r="S10" s="66"/>
      <c r="T10" s="66"/>
      <c r="U10" s="66"/>
      <c r="V10" s="66"/>
      <c r="W10" s="66">
        <f>データ!Q6</f>
        <v>77.44</v>
      </c>
      <c r="X10" s="66"/>
      <c r="Y10" s="66"/>
      <c r="Z10" s="66"/>
      <c r="AA10" s="66"/>
      <c r="AB10" s="66"/>
      <c r="AC10" s="66"/>
      <c r="AD10" s="67">
        <f>データ!R6</f>
        <v>2430</v>
      </c>
      <c r="AE10" s="67"/>
      <c r="AF10" s="67"/>
      <c r="AG10" s="67"/>
      <c r="AH10" s="67"/>
      <c r="AI10" s="67"/>
      <c r="AJ10" s="67"/>
      <c r="AK10" s="2"/>
      <c r="AL10" s="67">
        <f>データ!V6</f>
        <v>825</v>
      </c>
      <c r="AM10" s="67"/>
      <c r="AN10" s="67"/>
      <c r="AO10" s="67"/>
      <c r="AP10" s="67"/>
      <c r="AQ10" s="67"/>
      <c r="AR10" s="67"/>
      <c r="AS10" s="67"/>
      <c r="AT10" s="66">
        <f>データ!W6</f>
        <v>0.54</v>
      </c>
      <c r="AU10" s="66"/>
      <c r="AV10" s="66"/>
      <c r="AW10" s="66"/>
      <c r="AX10" s="66"/>
      <c r="AY10" s="66"/>
      <c r="AZ10" s="66"/>
      <c r="BA10" s="66"/>
      <c r="BB10" s="66">
        <f>データ!X6</f>
        <v>1527.78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0.98</v>
      </c>
      <c r="Q6" s="34">
        <f t="shared" si="3"/>
        <v>77.44</v>
      </c>
      <c r="R6" s="34">
        <f t="shared" si="3"/>
        <v>2430</v>
      </c>
      <c r="S6" s="34">
        <f t="shared" si="3"/>
        <v>84929</v>
      </c>
      <c r="T6" s="34">
        <f t="shared" si="3"/>
        <v>1449.83</v>
      </c>
      <c r="U6" s="34">
        <f t="shared" si="3"/>
        <v>58.58</v>
      </c>
      <c r="V6" s="34">
        <f t="shared" si="3"/>
        <v>825</v>
      </c>
      <c r="W6" s="34">
        <f t="shared" si="3"/>
        <v>0.54</v>
      </c>
      <c r="X6" s="34">
        <f t="shared" si="3"/>
        <v>1527.78</v>
      </c>
      <c r="Y6" s="35">
        <f>IF(Y7="",NA(),Y7)</f>
        <v>93.5</v>
      </c>
      <c r="Z6" s="35">
        <f t="shared" ref="Z6:AH6" si="4">IF(Z7="",NA(),Z7)</f>
        <v>97.45</v>
      </c>
      <c r="AA6" s="35">
        <f t="shared" si="4"/>
        <v>100.7</v>
      </c>
      <c r="AB6" s="35">
        <f t="shared" si="4"/>
        <v>103.73</v>
      </c>
      <c r="AC6" s="35">
        <f t="shared" si="4"/>
        <v>86.99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882.48</v>
      </c>
      <c r="BG6" s="35">
        <f t="shared" ref="BG6:BO6" si="7">IF(BG7="",NA(),BG7)</f>
        <v>879.45</v>
      </c>
      <c r="BH6" s="35">
        <f t="shared" si="7"/>
        <v>612.99</v>
      </c>
      <c r="BI6" s="35">
        <f t="shared" si="7"/>
        <v>783.82</v>
      </c>
      <c r="BJ6" s="35">
        <f t="shared" si="7"/>
        <v>575.62</v>
      </c>
      <c r="BK6" s="35">
        <f t="shared" si="7"/>
        <v>1860.94</v>
      </c>
      <c r="BL6" s="35">
        <f t="shared" si="7"/>
        <v>1655.47</v>
      </c>
      <c r="BM6" s="35">
        <f t="shared" si="7"/>
        <v>1504.21</v>
      </c>
      <c r="BN6" s="35">
        <f t="shared" si="7"/>
        <v>1390.86</v>
      </c>
      <c r="BO6" s="35">
        <f t="shared" si="7"/>
        <v>1467.94</v>
      </c>
      <c r="BP6" s="34" t="str">
        <f>IF(BP7="","",IF(BP7="-","【-】","【"&amp;SUBSTITUTE(TEXT(BP7,"#,##0.00"),"-","△")&amp;"】"))</f>
        <v>【1,348.09】</v>
      </c>
      <c r="BQ6" s="35">
        <f>IF(BQ7="",NA(),BQ7)</f>
        <v>69.400000000000006</v>
      </c>
      <c r="BR6" s="35">
        <f t="shared" ref="BR6:BZ6" si="8">IF(BR7="",NA(),BR7)</f>
        <v>96.87</v>
      </c>
      <c r="BS6" s="35">
        <f t="shared" si="8"/>
        <v>104.25</v>
      </c>
      <c r="BT6" s="35">
        <f t="shared" si="8"/>
        <v>108.13</v>
      </c>
      <c r="BU6" s="35">
        <f t="shared" si="8"/>
        <v>90.14</v>
      </c>
      <c r="BV6" s="35">
        <f t="shared" si="8"/>
        <v>67</v>
      </c>
      <c r="BW6" s="35">
        <f t="shared" si="8"/>
        <v>67.92</v>
      </c>
      <c r="BX6" s="35">
        <f t="shared" si="8"/>
        <v>67.41</v>
      </c>
      <c r="BY6" s="35">
        <f t="shared" si="8"/>
        <v>76.849999999999994</v>
      </c>
      <c r="BZ6" s="35">
        <f t="shared" si="8"/>
        <v>83.3</v>
      </c>
      <c r="CA6" s="34" t="str">
        <f>IF(CA7="","",IF(CA7="-","【-】","【"&amp;SUBSTITUTE(TEXT(CA7,"#,##0.00"),"-","△")&amp;"】"))</f>
        <v>【69.80】</v>
      </c>
      <c r="CB6" s="35">
        <f>IF(CB7="",NA(),CB7)</f>
        <v>269.79000000000002</v>
      </c>
      <c r="CC6" s="35">
        <f t="shared" ref="CC6:CK6" si="9">IF(CC7="",NA(),CC7)</f>
        <v>227.84</v>
      </c>
      <c r="CD6" s="35">
        <f t="shared" si="9"/>
        <v>204.64</v>
      </c>
      <c r="CE6" s="35">
        <f t="shared" si="9"/>
        <v>150</v>
      </c>
      <c r="CF6" s="35">
        <f t="shared" si="9"/>
        <v>177.89</v>
      </c>
      <c r="CG6" s="35">
        <f t="shared" si="9"/>
        <v>212.67</v>
      </c>
      <c r="CH6" s="35">
        <f t="shared" si="9"/>
        <v>209.77</v>
      </c>
      <c r="CI6" s="35">
        <f t="shared" si="9"/>
        <v>216.49</v>
      </c>
      <c r="CJ6" s="35">
        <f t="shared" si="9"/>
        <v>198.4</v>
      </c>
      <c r="CK6" s="35">
        <f t="shared" si="9"/>
        <v>184.56</v>
      </c>
      <c r="CL6" s="34" t="str">
        <f>IF(CL7="","",IF(CL7="-","【-】","【"&amp;SUBSTITUTE(TEXT(CL7,"#,##0.00"),"-","△")&amp;"】"))</f>
        <v>【232.54】</v>
      </c>
      <c r="CM6" s="35">
        <f>IF(CM7="",NA(),CM7)</f>
        <v>14.04</v>
      </c>
      <c r="CN6" s="35">
        <f t="shared" ref="CN6:CV6" si="10">IF(CN7="",NA(),CN7)</f>
        <v>14.11</v>
      </c>
      <c r="CO6" s="35">
        <f t="shared" si="10"/>
        <v>15.55</v>
      </c>
      <c r="CP6" s="35">
        <f t="shared" si="10"/>
        <v>16.850000000000001</v>
      </c>
      <c r="CQ6" s="35">
        <f t="shared" si="10"/>
        <v>16.47</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64.709999999999994</v>
      </c>
      <c r="CY6" s="35">
        <f t="shared" ref="CY6:DG6" si="11">IF(CY7="",NA(),CY7)</f>
        <v>63.98</v>
      </c>
      <c r="CZ6" s="35">
        <f t="shared" si="11"/>
        <v>64.900000000000006</v>
      </c>
      <c r="DA6" s="35">
        <f t="shared" si="11"/>
        <v>64.86</v>
      </c>
      <c r="DB6" s="35">
        <f t="shared" si="11"/>
        <v>57.82</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x14ac:dyDescent="0.15">
      <c r="A7" s="28"/>
      <c r="B7" s="37">
        <v>2016</v>
      </c>
      <c r="C7" s="37">
        <v>92061</v>
      </c>
      <c r="D7" s="37">
        <v>47</v>
      </c>
      <c r="E7" s="37">
        <v>17</v>
      </c>
      <c r="F7" s="37">
        <v>4</v>
      </c>
      <c r="G7" s="37">
        <v>0</v>
      </c>
      <c r="H7" s="37" t="s">
        <v>109</v>
      </c>
      <c r="I7" s="37" t="s">
        <v>110</v>
      </c>
      <c r="J7" s="37" t="s">
        <v>111</v>
      </c>
      <c r="K7" s="37" t="s">
        <v>112</v>
      </c>
      <c r="L7" s="37" t="s">
        <v>113</v>
      </c>
      <c r="M7" s="37"/>
      <c r="N7" s="38" t="s">
        <v>114</v>
      </c>
      <c r="O7" s="38" t="s">
        <v>115</v>
      </c>
      <c r="P7" s="38">
        <v>0.98</v>
      </c>
      <c r="Q7" s="38">
        <v>77.44</v>
      </c>
      <c r="R7" s="38">
        <v>2430</v>
      </c>
      <c r="S7" s="38">
        <v>84929</v>
      </c>
      <c r="T7" s="38">
        <v>1449.83</v>
      </c>
      <c r="U7" s="38">
        <v>58.58</v>
      </c>
      <c r="V7" s="38">
        <v>825</v>
      </c>
      <c r="W7" s="38">
        <v>0.54</v>
      </c>
      <c r="X7" s="38">
        <v>1527.78</v>
      </c>
      <c r="Y7" s="38">
        <v>93.5</v>
      </c>
      <c r="Z7" s="38">
        <v>97.45</v>
      </c>
      <c r="AA7" s="38">
        <v>100.7</v>
      </c>
      <c r="AB7" s="38">
        <v>103.73</v>
      </c>
      <c r="AC7" s="38">
        <v>86.99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882.48</v>
      </c>
      <c r="BG7" s="38">
        <v>879.45</v>
      </c>
      <c r="BH7" s="38">
        <v>612.99</v>
      </c>
      <c r="BI7" s="38">
        <v>783.82</v>
      </c>
      <c r="BJ7" s="38">
        <v>575.62</v>
      </c>
      <c r="BK7" s="38">
        <v>1860.94</v>
      </c>
      <c r="BL7" s="38">
        <v>1655.47</v>
      </c>
      <c r="BM7" s="38">
        <v>1504.21</v>
      </c>
      <c r="BN7" s="38">
        <v>1390.86</v>
      </c>
      <c r="BO7" s="38">
        <v>1467.94</v>
      </c>
      <c r="BP7" s="38">
        <v>1348.09</v>
      </c>
      <c r="BQ7" s="38">
        <v>69.400000000000006</v>
      </c>
      <c r="BR7" s="38">
        <v>96.87</v>
      </c>
      <c r="BS7" s="38">
        <v>104.25</v>
      </c>
      <c r="BT7" s="38">
        <v>108.13</v>
      </c>
      <c r="BU7" s="38">
        <v>90.14</v>
      </c>
      <c r="BV7" s="38">
        <v>67</v>
      </c>
      <c r="BW7" s="38">
        <v>67.92</v>
      </c>
      <c r="BX7" s="38">
        <v>67.41</v>
      </c>
      <c r="BY7" s="38">
        <v>76.849999999999994</v>
      </c>
      <c r="BZ7" s="38">
        <v>83.3</v>
      </c>
      <c r="CA7" s="38">
        <v>69.8</v>
      </c>
      <c r="CB7" s="38">
        <v>269.79000000000002</v>
      </c>
      <c r="CC7" s="38">
        <v>227.84</v>
      </c>
      <c r="CD7" s="38">
        <v>204.64</v>
      </c>
      <c r="CE7" s="38">
        <v>150</v>
      </c>
      <c r="CF7" s="38">
        <v>177.89</v>
      </c>
      <c r="CG7" s="38">
        <v>212.67</v>
      </c>
      <c r="CH7" s="38">
        <v>209.77</v>
      </c>
      <c r="CI7" s="38">
        <v>216.49</v>
      </c>
      <c r="CJ7" s="38">
        <v>198.4</v>
      </c>
      <c r="CK7" s="38">
        <v>184.56</v>
      </c>
      <c r="CL7" s="38">
        <v>232.54</v>
      </c>
      <c r="CM7" s="38">
        <v>14.04</v>
      </c>
      <c r="CN7" s="38">
        <v>14.11</v>
      </c>
      <c r="CO7" s="38">
        <v>15.55</v>
      </c>
      <c r="CP7" s="38">
        <v>16.850000000000001</v>
      </c>
      <c r="CQ7" s="38">
        <v>16.47</v>
      </c>
      <c r="CR7" s="38">
        <v>36.83</v>
      </c>
      <c r="CS7" s="38">
        <v>35.32</v>
      </c>
      <c r="CT7" s="38">
        <v>38.409999999999997</v>
      </c>
      <c r="CU7" s="38">
        <v>39.25</v>
      </c>
      <c r="CV7" s="38">
        <v>43.18</v>
      </c>
      <c r="CW7" s="38">
        <v>42.17</v>
      </c>
      <c r="CX7" s="38">
        <v>64.709999999999994</v>
      </c>
      <c r="CY7" s="38">
        <v>63.98</v>
      </c>
      <c r="CZ7" s="38">
        <v>64.900000000000006</v>
      </c>
      <c r="DA7" s="38">
        <v>64.86</v>
      </c>
      <c r="DB7" s="38">
        <v>57.82</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2018-02-01T01:31:27Z</cp:lastPrinted>
  <dcterms:created xsi:type="dcterms:W3CDTF">2017-12-25T02:17:44Z</dcterms:created>
  <dcterms:modified xsi:type="dcterms:W3CDTF">2018-02-16T04:46:22Z</dcterms:modified>
  <cp:category/>
</cp:coreProperties>
</file>