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5下水（特環）\"/>
    </mc:Choice>
  </mc:AlternateContent>
  <workbookProtection workbookAlgorithmName="SHA-512" workbookHashValue="HmTOs08nMYuWoglGH3XBgDJ5gdlwCuawo+3TYqsPzzg0ZT37qLgCQCIYHmtWdP+oOa5ndoCdLiUzYmjDo65hMQ==" workbookSaltValue="GEL9uYWYDIcju+3aI1OJu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<sst xmlns="http://schemas.openxmlformats.org/spreadsheetml/2006/main" count="240" uniqueCount="124">
  <si>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</si>
  <si>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</si>
  <si>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</si>
  <si>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</si>
  <si>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</si>
  <si>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</si>
  <si>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</si>
  <si>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</si>
  <si>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</si>
  <si>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</si>
  <si>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</si>
  <si>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</si>
  <si>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</si>
  <si>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</si>
  <si>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</si>
  <si>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</si>
  <si>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</si>
  <si>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</si>
  <si>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</si>
  <si>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</si>
  <si>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</si>
  <si>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</si>
  <si>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</si>
  <si>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</si>
  <si>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</si>
  <si>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</si>
  <si>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</si>
  <si>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</si>
  <si>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</si>
  <si>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</si>
  <si>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</si>
  <si>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</si>
  <si>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</si>
  <si>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</si>
  <si>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</si>
  <si>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</si>
  <si>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</si>
  <si>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</si>
  <si>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</si>
  <si>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</si>
  <si>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</si>
  <si>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</si>
  <si>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</si>
  <si>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</si>
  <si>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</si>
  <si>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</si>
  <si>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</si>
  <si>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</si>
  <si>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</si>
  <si>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</si>
  <si>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</si>
  <si>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</si>
  <si>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</si>
  <si>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</si>
  <si>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</si>
  <si>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</si>
  <si>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</si>
  <si>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</si>
  <si>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</si>
  <si>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</si>
  <si>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</si>
  <si>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</si>
  <si>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</si>
  <si>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</si>
  <si>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</si>
  <si>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</si>
  <si>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</si>
  <si>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</si>
  <si>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</si>
  <si>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</si>
  <si>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</si>
  <si>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</si>
  <si>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</si>
  <si>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</si>
  <si>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</si>
  <si>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</si>
  <si>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</si>
  <si>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</si>
  <si>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</si>
  <si>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</si>
  <si>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</si>
  <si>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</si>
  <si>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</si>
  <si>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</si>
  <si>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</si>
  <si>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</si>
  <si>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</si>
  <si>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</si>
  <si>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</si>
  <si>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</si>
  <si>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</si>
  <si>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</si>
  <si>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</si>
  <si>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</si>
  <si>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</si>
  <si>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</si>
  <si>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</si>
  <si>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</si>
  <si>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</si>
  <si>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</si>
  <si>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</si>
  <si>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</si>
  <si>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</si>
  <si>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</si>
  <si>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</si>
  <si>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</si>
  <si>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</si>
  <si>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</si>
  <si>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</si>
  <si>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</si>
  <si>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</si>
  <si>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</si>
  <si>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</si>
  <si>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</si>
  <si>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</si>
  <si>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</si>
  <si>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</si>
  <si>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</si>
  <si>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</si>
  <si>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</si>
  <si>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</si>
  <si>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のうち、湯西川処理区についてはほぼ整備が完了しているが、川治処理区は平成20年7月に供用開始し、平成29年度末の全体計画における整備率が約63％であるため、今後も建設投資による公債費の増加が予想される。
　そのため、今後の整備の進捗により水洗化率を改善し、施設の利用率を高めるとともに、有収水量の増加等による使用料収入や他の財源を確保していくことが必要となってくる。
　今後、地方公営企業会計を適用し損益情報や資産情報により経営状態を把握したうえで、適正な使用料の検討等を行い、経営の健全化を図っていくことが重要となってくる。</t>
    <rPh sb="1" eb="3">
      <t>トクテイ</t>
    </rPh>
    <rPh sb="3" eb="5">
      <t>カンキョウ</t>
    </rPh>
    <rPh sb="5" eb="7">
      <t>ホゼン</t>
    </rPh>
    <rPh sb="7" eb="9">
      <t>コウキョウ</t>
    </rPh>
    <rPh sb="9" eb="12">
      <t>ゲスイドウ</t>
    </rPh>
    <rPh sb="12" eb="14">
      <t>ジギョウ</t>
    </rPh>
    <rPh sb="18" eb="19">
      <t>ユ</t>
    </rPh>
    <rPh sb="19" eb="21">
      <t>ニシカワ</t>
    </rPh>
    <rPh sb="21" eb="23">
      <t>ショリ</t>
    </rPh>
    <rPh sb="23" eb="24">
      <t>ク</t>
    </rPh>
    <rPh sb="31" eb="33">
      <t>セイビ</t>
    </rPh>
    <rPh sb="34" eb="36">
      <t>カンリョウ</t>
    </rPh>
    <rPh sb="42" eb="44">
      <t>カワジ</t>
    </rPh>
    <rPh sb="44" eb="46">
      <t>ショリ</t>
    </rPh>
    <rPh sb="46" eb="47">
      <t>ク</t>
    </rPh>
    <rPh sb="48" eb="50">
      <t>ヘイセイ</t>
    </rPh>
    <rPh sb="52" eb="53">
      <t>ネン</t>
    </rPh>
    <rPh sb="54" eb="55">
      <t>ツキ</t>
    </rPh>
    <rPh sb="56" eb="58">
      <t>キョウヨウ</t>
    </rPh>
    <rPh sb="58" eb="60">
      <t>カイシ</t>
    </rPh>
    <rPh sb="62" eb="64">
      <t>ヘイセイ</t>
    </rPh>
    <rPh sb="66" eb="68">
      <t>ネンド</t>
    </rPh>
    <rPh sb="68" eb="69">
      <t>マツ</t>
    </rPh>
    <rPh sb="70" eb="72">
      <t>ゼンタイ</t>
    </rPh>
    <rPh sb="72" eb="74">
      <t>ケイカク</t>
    </rPh>
    <rPh sb="78" eb="80">
      <t>セイビ</t>
    </rPh>
    <rPh sb="80" eb="81">
      <t>リツ</t>
    </rPh>
    <rPh sb="82" eb="83">
      <t>ヤク</t>
    </rPh>
    <rPh sb="92" eb="94">
      <t>コンゴ</t>
    </rPh>
    <rPh sb="95" eb="97">
      <t>ケンセツ</t>
    </rPh>
    <rPh sb="97" eb="99">
      <t>トウシ</t>
    </rPh>
    <rPh sb="102" eb="104">
      <t>コウサイ</t>
    </rPh>
    <rPh sb="104" eb="105">
      <t>ヒ</t>
    </rPh>
    <rPh sb="106" eb="108">
      <t>ゾウカ</t>
    </rPh>
    <rPh sb="109" eb="111">
      <t>ヨソウ</t>
    </rPh>
    <rPh sb="122" eb="124">
      <t>コンゴ</t>
    </rPh>
    <rPh sb="125" eb="127">
      <t>セイビ</t>
    </rPh>
    <rPh sb="128" eb="130">
      <t>シンチョク</t>
    </rPh>
    <rPh sb="133" eb="136">
      <t>スイセンカ</t>
    </rPh>
    <rPh sb="136" eb="137">
      <t>リツ</t>
    </rPh>
    <rPh sb="138" eb="140">
      <t>カイゼン</t>
    </rPh>
    <rPh sb="142" eb="144">
      <t>シセツ</t>
    </rPh>
    <rPh sb="145" eb="148">
      <t>リヨウリツ</t>
    </rPh>
    <rPh sb="149" eb="150">
      <t>タカ</t>
    </rPh>
    <rPh sb="157" eb="159">
      <t>ユウシュウ</t>
    </rPh>
    <rPh sb="159" eb="161">
      <t>スイリョウ</t>
    </rPh>
    <rPh sb="162" eb="164">
      <t>ゾウカ</t>
    </rPh>
    <rPh sb="164" eb="165">
      <t>トウ</t>
    </rPh>
    <rPh sb="168" eb="171">
      <t>シヨウリョウ</t>
    </rPh>
    <rPh sb="171" eb="173">
      <t>シュウニュウ</t>
    </rPh>
    <rPh sb="174" eb="175">
      <t>ホカ</t>
    </rPh>
    <rPh sb="176" eb="178">
      <t>ザイゲン</t>
    </rPh>
    <rPh sb="179" eb="181">
      <t>カクホ</t>
    </rPh>
    <rPh sb="188" eb="190">
      <t>ヒツヨウ</t>
    </rPh>
    <phoneticPr fontId="16"/>
  </si>
  <si>
    <t>①収益的収支比率
　当該値が100％未満のため、単年度収支は赤字となっており、不足分については地方債の借入を行うなどにより対応している。
　収益の増加により、前年度より当該値が上回ったが、今後も健全な経営のため、経費削減、財源の確保をを図っていく。
④企業債残高対事業規模比率
　類似団体よりも低い状況にあるが、今後予定されている施設の改築により増加することが予想されるため、計画的な投資及び改築を行っていく必要がある。
⑤経費回収率
　当該値が100％未満のため、汚水処理に係る費用を使用料で賄えていない状況であるため、今後は経費削減、投資等に充てる財源の確保を図っていく必要がある。
⑥汚水処理原価
　汚水処理費の増加に伴い当該値も増加したが、当処理区内は観光地を有しており年度によって有収水量が大きく変動する傾向にある。また整備中であるため下水道への接続率が低いこともあり、安定した有収水量の確保のため、整備の促進及び未接続解消を図っていく必要がある。
⑦施設利用率
　前年度より増加したものの整備中であるため平均利用率は類似団体より低い状況にある。今後の整備状況により上昇していくと思われる。
⑧水洗化率
　整備中であるため低い状況にあり、毎年横ばいの傾向にあったが、水洗便所設置済人口の減少により、前年度より当該値が下回った。今後は戸別訪問等の普及促進を行い、下水道への未接続解消を図っていく必要がある。</t>
    <rPh sb="1" eb="4">
      <t>シュウエキテキ</t>
    </rPh>
    <rPh sb="4" eb="6">
      <t>シュウシ</t>
    </rPh>
    <rPh sb="6" eb="8">
      <t>ヒリツ</t>
    </rPh>
    <rPh sb="10" eb="12">
      <t>トウガイ</t>
    </rPh>
    <rPh sb="12" eb="13">
      <t>アタイ</t>
    </rPh>
    <rPh sb="18" eb="20">
      <t>ミマン</t>
    </rPh>
    <rPh sb="24" eb="27">
      <t>タンネンド</t>
    </rPh>
    <rPh sb="27" eb="29">
      <t>シュウシ</t>
    </rPh>
    <rPh sb="30" eb="32">
      <t>アカジ</t>
    </rPh>
    <rPh sb="39" eb="42">
      <t>フソクブン</t>
    </rPh>
    <rPh sb="70" eb="72">
      <t>シュウエキ</t>
    </rPh>
    <rPh sb="73" eb="75">
      <t>ゾウカ</t>
    </rPh>
    <rPh sb="88" eb="90">
      <t>ウワマワ</t>
    </rPh>
    <rPh sb="94" eb="96">
      <t>コンゴ</t>
    </rPh>
    <rPh sb="97" eb="99">
      <t>ケンゼン</t>
    </rPh>
    <rPh sb="100" eb="102">
      <t>ケイエイ</t>
    </rPh>
    <rPh sb="106" eb="108">
      <t>ケイヒ</t>
    </rPh>
    <rPh sb="108" eb="110">
      <t>サクゲン</t>
    </rPh>
    <rPh sb="111" eb="113">
      <t>ザイゲン</t>
    </rPh>
    <rPh sb="114" eb="116">
      <t>カクホ</t>
    </rPh>
    <rPh sb="118" eb="119">
      <t>ハカ</t>
    </rPh>
    <rPh sb="126" eb="128">
      <t>キギョウ</t>
    </rPh>
    <rPh sb="128" eb="129">
      <t>サイ</t>
    </rPh>
    <rPh sb="129" eb="131">
      <t>ザンダカ</t>
    </rPh>
    <rPh sb="131" eb="132">
      <t>タイ</t>
    </rPh>
    <rPh sb="132" eb="134">
      <t>ジギョウ</t>
    </rPh>
    <rPh sb="134" eb="136">
      <t>キボ</t>
    </rPh>
    <rPh sb="136" eb="138">
      <t>ヒリツ</t>
    </rPh>
    <rPh sb="140" eb="142">
      <t>ルイジ</t>
    </rPh>
    <rPh sb="142" eb="144">
      <t>ダンタイ</t>
    </rPh>
    <rPh sb="147" eb="148">
      <t>ヒク</t>
    </rPh>
    <rPh sb="149" eb="151">
      <t>ジョウキョウ</t>
    </rPh>
    <rPh sb="156" eb="158">
      <t>コンゴ</t>
    </rPh>
    <rPh sb="158" eb="160">
      <t>ヨテイ</t>
    </rPh>
    <rPh sb="165" eb="167">
      <t>シセツ</t>
    </rPh>
    <rPh sb="168" eb="170">
      <t>カイチク</t>
    </rPh>
    <rPh sb="173" eb="175">
      <t>ゾウカ</t>
    </rPh>
    <rPh sb="180" eb="182">
      <t>ヨソウ</t>
    </rPh>
    <rPh sb="188" eb="191">
      <t>ケイカクテキ</t>
    </rPh>
    <rPh sb="192" eb="194">
      <t>トウシ</t>
    </rPh>
    <rPh sb="194" eb="195">
      <t>オヨ</t>
    </rPh>
    <rPh sb="196" eb="198">
      <t>カイチク</t>
    </rPh>
    <rPh sb="199" eb="200">
      <t>オコナ</t>
    </rPh>
    <rPh sb="204" eb="206">
      <t>ヒツヨウ</t>
    </rPh>
    <rPh sb="212" eb="214">
      <t>ケイヒ</t>
    </rPh>
    <rPh sb="214" eb="216">
      <t>カイシュウ</t>
    </rPh>
    <rPh sb="216" eb="217">
      <t>リツ</t>
    </rPh>
    <rPh sb="219" eb="221">
      <t>トウガイ</t>
    </rPh>
    <rPh sb="221" eb="222">
      <t>アタイ</t>
    </rPh>
    <rPh sb="227" eb="229">
      <t>ミマン</t>
    </rPh>
    <rPh sb="233" eb="235">
      <t>オスイ</t>
    </rPh>
    <rPh sb="235" eb="237">
      <t>ショリ</t>
    </rPh>
    <rPh sb="238" eb="239">
      <t>カカワ</t>
    </rPh>
    <rPh sb="240" eb="242">
      <t>ヒヨウ</t>
    </rPh>
    <rPh sb="243" eb="245">
      <t>シヨウ</t>
    </rPh>
    <rPh sb="245" eb="246">
      <t>リョウ</t>
    </rPh>
    <rPh sb="247" eb="248">
      <t>マカナ</t>
    </rPh>
    <rPh sb="253" eb="255">
      <t>ジョウキョウ</t>
    </rPh>
    <rPh sb="261" eb="263">
      <t>コンゴ</t>
    </rPh>
    <rPh sb="264" eb="266">
      <t>ケイヒ</t>
    </rPh>
    <rPh sb="266" eb="268">
      <t>サクゲン</t>
    </rPh>
    <rPh sb="269" eb="271">
      <t>トウシ</t>
    </rPh>
    <rPh sb="271" eb="272">
      <t>トウ</t>
    </rPh>
    <rPh sb="273" eb="274">
      <t>ア</t>
    </rPh>
    <rPh sb="276" eb="278">
      <t>ザイゲン</t>
    </rPh>
    <rPh sb="279" eb="281">
      <t>カクホ</t>
    </rPh>
    <rPh sb="282" eb="283">
      <t>ハカ</t>
    </rPh>
    <rPh sb="287" eb="289">
      <t>ヒツヨウ</t>
    </rPh>
    <rPh sb="295" eb="297">
      <t>オスイ</t>
    </rPh>
    <rPh sb="297" eb="299">
      <t>ショリ</t>
    </rPh>
    <rPh sb="299" eb="301">
      <t>ゲンカ</t>
    </rPh>
    <rPh sb="303" eb="305">
      <t>オスイ</t>
    </rPh>
    <rPh sb="305" eb="307">
      <t>ショリ</t>
    </rPh>
    <rPh sb="307" eb="308">
      <t>ヒ</t>
    </rPh>
    <rPh sb="309" eb="311">
      <t>ゾウカ</t>
    </rPh>
    <rPh sb="312" eb="313">
      <t>トモナ</t>
    </rPh>
    <rPh sb="314" eb="316">
      <t>トウガイ</t>
    </rPh>
    <rPh sb="316" eb="317">
      <t>アタイ</t>
    </rPh>
    <rPh sb="318" eb="320">
      <t>ゾウカ</t>
    </rPh>
    <rPh sb="324" eb="325">
      <t>トウ</t>
    </rPh>
    <rPh sb="325" eb="327">
      <t>ショリ</t>
    </rPh>
    <rPh sb="327" eb="328">
      <t>ク</t>
    </rPh>
    <rPh sb="328" eb="329">
      <t>ナイ</t>
    </rPh>
    <rPh sb="330" eb="333">
      <t>カンコウチ</t>
    </rPh>
    <rPh sb="334" eb="335">
      <t>ユウ</t>
    </rPh>
    <rPh sb="339" eb="341">
      <t>ネンド</t>
    </rPh>
    <rPh sb="345" eb="347">
      <t>ユウシュウ</t>
    </rPh>
    <rPh sb="347" eb="349">
      <t>スイリョウ</t>
    </rPh>
    <rPh sb="350" eb="351">
      <t>オオ</t>
    </rPh>
    <rPh sb="353" eb="355">
      <t>ヘンドウ</t>
    </rPh>
    <rPh sb="357" eb="359">
      <t>ケイコウ</t>
    </rPh>
    <rPh sb="365" eb="368">
      <t>セイビチュウ</t>
    </rPh>
    <rPh sb="373" eb="376">
      <t>ゲスイドウ</t>
    </rPh>
    <rPh sb="378" eb="380">
      <t>セツゾク</t>
    </rPh>
    <rPh sb="380" eb="381">
      <t>リツ</t>
    </rPh>
    <rPh sb="382" eb="383">
      <t>ヒク</t>
    </rPh>
    <rPh sb="390" eb="392">
      <t>アンテイ</t>
    </rPh>
    <rPh sb="394" eb="396">
      <t>ユウシュウ</t>
    </rPh>
    <rPh sb="396" eb="398">
      <t>スイリョウ</t>
    </rPh>
    <rPh sb="399" eb="401">
      <t>カクホ</t>
    </rPh>
    <rPh sb="405" eb="407">
      <t>セイビ</t>
    </rPh>
    <rPh sb="408" eb="410">
      <t>ソクシン</t>
    </rPh>
    <rPh sb="410" eb="411">
      <t>オヨ</t>
    </rPh>
    <rPh sb="412" eb="415">
      <t>ミセツゾク</t>
    </rPh>
    <rPh sb="415" eb="417">
      <t>カイショウ</t>
    </rPh>
    <rPh sb="418" eb="419">
      <t>ハカ</t>
    </rPh>
    <rPh sb="423" eb="425">
      <t>ヒツヨウ</t>
    </rPh>
    <rPh sb="431" eb="433">
      <t>シセツ</t>
    </rPh>
    <rPh sb="433" eb="436">
      <t>リヨウリツ</t>
    </rPh>
    <rPh sb="438" eb="441">
      <t>ゼンネンド</t>
    </rPh>
    <rPh sb="443" eb="445">
      <t>ゾウカ</t>
    </rPh>
    <rPh sb="450" eb="452">
      <t>セイビ</t>
    </rPh>
    <rPh sb="452" eb="453">
      <t>チュウ</t>
    </rPh>
    <rPh sb="458" eb="460">
      <t>ヘイキン</t>
    </rPh>
    <rPh sb="460" eb="463">
      <t>リヨウリツ</t>
    </rPh>
    <rPh sb="464" eb="466">
      <t>ルイジ</t>
    </rPh>
    <rPh sb="466" eb="468">
      <t>ダンタイ</t>
    </rPh>
    <rPh sb="470" eb="471">
      <t>ヒク</t>
    </rPh>
    <rPh sb="472" eb="474">
      <t>ジョウキョウ</t>
    </rPh>
    <rPh sb="478" eb="480">
      <t>コンゴ</t>
    </rPh>
    <rPh sb="481" eb="483">
      <t>セイビ</t>
    </rPh>
    <rPh sb="483" eb="485">
      <t>ジョウキョウ</t>
    </rPh>
    <rPh sb="488" eb="490">
      <t>ジョウショウ</t>
    </rPh>
    <rPh sb="495" eb="496">
      <t>オモ</t>
    </rPh>
    <rPh sb="502" eb="505">
      <t>スイセンカ</t>
    </rPh>
    <rPh sb="505" eb="506">
      <t>リツ</t>
    </rPh>
    <rPh sb="508" eb="511">
      <t>セイビチュウ</t>
    </rPh>
    <rPh sb="516" eb="517">
      <t>ヒク</t>
    </rPh>
    <rPh sb="518" eb="520">
      <t>ジョウキョウ</t>
    </rPh>
    <rPh sb="601" eb="603">
      <t>ヒツヨウ</t>
    </rPh>
    <phoneticPr fontId="16"/>
  </si>
  <si>
    <t>　当処理区の管渠は布設されてから耐用年数を経過していないものが多く、布設替等による改善を行なっていない状況にある。
　しかしながら今後、老朽化により漏水等が発生することも懸念されるため、下水道施設全体におけるストックマネジメント計画を策定し、計画的な改築が必要となってくる。</t>
    <rPh sb="1" eb="2">
      <t>トウ</t>
    </rPh>
    <rPh sb="2" eb="4">
      <t>ショリ</t>
    </rPh>
    <rPh sb="4" eb="5">
      <t>ク</t>
    </rPh>
    <rPh sb="6" eb="7">
      <t>カン</t>
    </rPh>
    <rPh sb="7" eb="8">
      <t>キョ</t>
    </rPh>
    <rPh sb="9" eb="11">
      <t>フセツ</t>
    </rPh>
    <rPh sb="16" eb="18">
      <t>タイヨウ</t>
    </rPh>
    <rPh sb="18" eb="20">
      <t>ネンスウ</t>
    </rPh>
    <rPh sb="21" eb="23">
      <t>ケイカ</t>
    </rPh>
    <rPh sb="31" eb="32">
      <t>オオ</t>
    </rPh>
    <rPh sb="34" eb="36">
      <t>フセツ</t>
    </rPh>
    <rPh sb="36" eb="37">
      <t>ガ</t>
    </rPh>
    <rPh sb="37" eb="38">
      <t>トウ</t>
    </rPh>
    <rPh sb="41" eb="43">
      <t>カイゼン</t>
    </rPh>
    <rPh sb="44" eb="45">
      <t>オコ</t>
    </rPh>
    <rPh sb="51" eb="53">
      <t>ジョウキョウ</t>
    </rPh>
    <rPh sb="65" eb="67">
      <t>コンゴ</t>
    </rPh>
    <rPh sb="68" eb="71">
      <t>ロウキュウカ</t>
    </rPh>
    <rPh sb="74" eb="76">
      <t>ロウスイ</t>
    </rPh>
    <rPh sb="76" eb="77">
      <t>トウ</t>
    </rPh>
    <rPh sb="78" eb="80">
      <t>ハッセイ</t>
    </rPh>
    <rPh sb="85" eb="87">
      <t>ケネン</t>
    </rPh>
    <rPh sb="93" eb="96">
      <t>ゲスイドウ</t>
    </rPh>
    <rPh sb="96" eb="98">
      <t>シセツ</t>
    </rPh>
    <rPh sb="98" eb="100">
      <t>ゼンタイ</t>
    </rPh>
    <rPh sb="114" eb="116">
      <t>ケイカク</t>
    </rPh>
    <rPh sb="117" eb="119">
      <t>サクテイ</t>
    </rPh>
    <rPh sb="121" eb="124">
      <t>ケイカクテキ</t>
    </rPh>
    <rPh sb="125" eb="127">
      <t>カイチク</t>
    </rPh>
    <rPh sb="128" eb="130">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</si>
</sst>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BE6-42FE-96E0-FCD19ED8F9AF}"/>
            </c:ext>
          </c:extLst>
        </c:ser>
        <c:dLbls>
          <c:showLegendKey val="0"/>
          <c:showVal val="0"/>
          <c:showCatName val="0"/>
          <c:showSerName val="0"/>
          <c:showPercent val="0"/>
          <c:showBubbleSize val="0"/>
        </c:dLbls>
        <c:gapWidth val="150"/>
        <c:axId val="187582288"/>
        <c:axId val="18744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0.04</c:v>
                </c:pt>
                <c:pt idx="4">
                  <c:v>0.15</c:v>
                </c:pt>
              </c:numCache>
            </c:numRef>
          </c:val>
          <c:smooth val="0"/>
          <c:extLst xmlns:c16r2="http://schemas.microsoft.com/office/drawing/2015/06/chart">
            <c:ext xmlns:c16="http://schemas.microsoft.com/office/drawing/2014/chart" uri="{C3380CC4-5D6E-409C-BE32-E72D297353CC}">
              <c16:uniqueId val="{00000001-4BE6-42FE-96E0-FCD19ED8F9AF}"/>
            </c:ext>
          </c:extLst>
        </c:ser>
        <c:dLbls>
          <c:showLegendKey val="0"/>
          <c:showVal val="0"/>
          <c:showCatName val="0"/>
          <c:showSerName val="0"/>
          <c:showPercent val="0"/>
          <c:showBubbleSize val="0"/>
        </c:dLbls>
        <c:marker val="1"/>
        <c:smooth val="0"/>
        <c:axId val="187582288"/>
        <c:axId val="187443128"/>
      </c:lineChart>
      <c:dateAx>
        <c:axId val="187582288"/>
        <c:scaling>
          <c:orientation val="minMax"/>
        </c:scaling>
        <c:delete val="1"/>
        <c:axPos val="b"/>
        <c:numFmt formatCode="ge" sourceLinked="1"/>
        <c:majorTickMark val="none"/>
        <c:minorTickMark val="none"/>
        <c:tickLblPos val="none"/>
        <c:crossAx val="187443128"/>
        <c:crosses val="autoZero"/>
        <c:auto val="1"/>
        <c:lblOffset val="100"/>
        <c:baseTimeUnit val="years"/>
      </c:dateAx>
      <c:valAx>
        <c:axId val="18744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58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14.11</c:v>
                </c:pt>
                <c:pt idx="1">
                  <c:v>15.55</c:v>
                </c:pt>
                <c:pt idx="2">
                  <c:v>16.850000000000001</c:v>
                </c:pt>
                <c:pt idx="3">
                  <c:v>16.47</c:v>
                </c:pt>
                <c:pt idx="4">
                  <c:v>17.68</c:v>
                </c:pt>
              </c:numCache>
            </c:numRef>
          </c:val>
          <c:extLst xmlns:c16r2="http://schemas.microsoft.com/office/drawing/2015/06/chart">
            <c:ext xmlns:c16="http://schemas.microsoft.com/office/drawing/2014/chart" uri="{C3380CC4-5D6E-409C-BE32-E72D297353CC}">
              <c16:uniqueId val="{00000000-157B-4F16-8F69-272C8BD0B821}"/>
            </c:ext>
          </c:extLst>
        </c:ser>
        <c:dLbls>
          <c:showLegendKey val="0"/>
          <c:showVal val="0"/>
          <c:showCatName val="0"/>
          <c:showSerName val="0"/>
          <c:showPercent val="0"/>
          <c:showBubbleSize val="0"/>
        </c:dLbls>
        <c:gapWidth val="150"/>
        <c:axId val="128792080"/>
        <c:axId val="12879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35.32</c:v>
                </c:pt>
                <c:pt idx="1">
                  <c:v>38.409999999999997</c:v>
                </c:pt>
                <c:pt idx="2">
                  <c:v>39.25</c:v>
                </c:pt>
                <c:pt idx="3">
                  <c:v>43.18</c:v>
                </c:pt>
                <c:pt idx="4">
                  <c:v>42.38</c:v>
                </c:pt>
              </c:numCache>
            </c:numRef>
          </c:val>
          <c:smooth val="0"/>
          <c:extLst xmlns:c16r2="http://schemas.microsoft.com/office/drawing/2015/06/chart">
            <c:ext xmlns:c16="http://schemas.microsoft.com/office/drawing/2014/chart" uri="{C3380CC4-5D6E-409C-BE32-E72D297353CC}">
              <c16:uniqueId val="{00000001-157B-4F16-8F69-272C8BD0B821}"/>
            </c:ext>
          </c:extLst>
        </c:ser>
        <c:dLbls>
          <c:showLegendKey val="0"/>
          <c:showVal val="0"/>
          <c:showCatName val="0"/>
          <c:showSerName val="0"/>
          <c:showPercent val="0"/>
          <c:showBubbleSize val="0"/>
        </c:dLbls>
        <c:marker val="1"/>
        <c:smooth val="0"/>
        <c:axId val="128792080"/>
        <c:axId val="128791688"/>
      </c:lineChart>
      <c:dateAx>
        <c:axId val="128792080"/>
        <c:scaling>
          <c:orientation val="minMax"/>
        </c:scaling>
        <c:delete val="1"/>
        <c:axPos val="b"/>
        <c:numFmt formatCode="ge" sourceLinked="1"/>
        <c:majorTickMark val="none"/>
        <c:minorTickMark val="none"/>
        <c:tickLblPos val="none"/>
        <c:crossAx val="128791688"/>
        <c:crosses val="autoZero"/>
        <c:auto val="1"/>
        <c:lblOffset val="100"/>
        <c:baseTimeUnit val="years"/>
      </c:dateAx>
      <c:valAx>
        <c:axId val="12879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9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63.98</c:v>
                </c:pt>
                <c:pt idx="1">
                  <c:v>64.900000000000006</c:v>
                </c:pt>
                <c:pt idx="2">
                  <c:v>64.86</c:v>
                </c:pt>
                <c:pt idx="3">
                  <c:v>57.82</c:v>
                </c:pt>
                <c:pt idx="4">
                  <c:v>57.06</c:v>
                </c:pt>
              </c:numCache>
            </c:numRef>
          </c:val>
          <c:extLst xmlns:c16r2="http://schemas.microsoft.com/office/drawing/2015/06/chart">
            <c:ext xmlns:c16="http://schemas.microsoft.com/office/drawing/2014/chart" uri="{C3380CC4-5D6E-409C-BE32-E72D297353CC}">
              <c16:uniqueId val="{00000000-C205-4A5A-8CE8-E6F917A6D565}"/>
            </c:ext>
          </c:extLst>
        </c:ser>
        <c:dLbls>
          <c:showLegendKey val="0"/>
          <c:showVal val="0"/>
          <c:showCatName val="0"/>
          <c:showSerName val="0"/>
          <c:showPercent val="0"/>
          <c:showBubbleSize val="0"/>
        </c:dLbls>
        <c:gapWidth val="150"/>
        <c:axId val="189174424"/>
        <c:axId val="18917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85.67</c:v>
                </c:pt>
                <c:pt idx="1">
                  <c:v>86.28</c:v>
                </c:pt>
                <c:pt idx="2">
                  <c:v>86.43</c:v>
                </c:pt>
                <c:pt idx="3">
                  <c:v>86.43</c:v>
                </c:pt>
                <c:pt idx="4">
                  <c:v>87.01</c:v>
                </c:pt>
              </c:numCache>
            </c:numRef>
          </c:val>
          <c:smooth val="0"/>
          <c:extLst xmlns:c16r2="http://schemas.microsoft.com/office/drawing/2015/06/chart">
            <c:ext xmlns:c16="http://schemas.microsoft.com/office/drawing/2014/chart" uri="{C3380CC4-5D6E-409C-BE32-E72D297353CC}">
              <c16:uniqueId val="{00000001-C205-4A5A-8CE8-E6F917A6D565}"/>
            </c:ext>
          </c:extLst>
        </c:ser>
        <c:dLbls>
          <c:showLegendKey val="0"/>
          <c:showVal val="0"/>
          <c:showCatName val="0"/>
          <c:showSerName val="0"/>
          <c:showPercent val="0"/>
          <c:showBubbleSize val="0"/>
        </c:dLbls>
        <c:marker val="1"/>
        <c:smooth val="0"/>
        <c:axId val="189174424"/>
        <c:axId val="189174816"/>
      </c:lineChart>
      <c:dateAx>
        <c:axId val="189174424"/>
        <c:scaling>
          <c:orientation val="minMax"/>
        </c:scaling>
        <c:delete val="1"/>
        <c:axPos val="b"/>
        <c:numFmt formatCode="ge" sourceLinked="1"/>
        <c:majorTickMark val="none"/>
        <c:minorTickMark val="none"/>
        <c:tickLblPos val="none"/>
        <c:crossAx val="189174816"/>
        <c:crosses val="autoZero"/>
        <c:auto val="1"/>
        <c:lblOffset val="100"/>
        <c:baseTimeUnit val="years"/>
      </c:dateAx>
      <c:valAx>
        <c:axId val="18917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74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97.45</c:v>
                </c:pt>
                <c:pt idx="1">
                  <c:v>100.7</c:v>
                </c:pt>
                <c:pt idx="2">
                  <c:v>103.73</c:v>
                </c:pt>
                <c:pt idx="3">
                  <c:v>86.99</c:v>
                </c:pt>
                <c:pt idx="4">
                  <c:v>91.75</c:v>
                </c:pt>
              </c:numCache>
            </c:numRef>
          </c:val>
          <c:extLst xmlns:c16r2="http://schemas.microsoft.com/office/drawing/2015/06/chart">
            <c:ext xmlns:c16="http://schemas.microsoft.com/office/drawing/2014/chart" uri="{C3380CC4-5D6E-409C-BE32-E72D297353CC}">
              <c16:uniqueId val="{00000000-7FD2-44B8-B26E-36F98106A76B}"/>
            </c:ext>
          </c:extLst>
        </c:ser>
        <c:dLbls>
          <c:showLegendKey val="0"/>
          <c:showVal val="0"/>
          <c:showCatName val="0"/>
          <c:showSerName val="0"/>
          <c:showPercent val="0"/>
          <c:showBubbleSize val="0"/>
        </c:dLbls>
        <c:gapWidth val="150"/>
        <c:axId val="188248328"/>
        <c:axId val="18824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D2-44B8-B26E-36F98106A76B}"/>
            </c:ext>
          </c:extLst>
        </c:ser>
        <c:dLbls>
          <c:showLegendKey val="0"/>
          <c:showVal val="0"/>
          <c:showCatName val="0"/>
          <c:showSerName val="0"/>
          <c:showPercent val="0"/>
          <c:showBubbleSize val="0"/>
        </c:dLbls>
        <c:marker val="1"/>
        <c:smooth val="0"/>
        <c:axId val="188248328"/>
        <c:axId val="188248712"/>
      </c:lineChart>
      <c:dateAx>
        <c:axId val="188248328"/>
        <c:scaling>
          <c:orientation val="minMax"/>
        </c:scaling>
        <c:delete val="1"/>
        <c:axPos val="b"/>
        <c:numFmt formatCode="ge" sourceLinked="1"/>
        <c:majorTickMark val="none"/>
        <c:minorTickMark val="none"/>
        <c:tickLblPos val="none"/>
        <c:crossAx val="188248712"/>
        <c:crosses val="autoZero"/>
        <c:auto val="1"/>
        <c:lblOffset val="100"/>
        <c:baseTimeUnit val="years"/>
      </c:dateAx>
      <c:valAx>
        <c:axId val="18824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4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A1-465E-A84F-26D190ACEBAA}"/>
            </c:ext>
          </c:extLst>
        </c:ser>
        <c:dLbls>
          <c:showLegendKey val="0"/>
          <c:showVal val="0"/>
          <c:showCatName val="0"/>
          <c:showSerName val="0"/>
          <c:showPercent val="0"/>
          <c:showBubbleSize val="0"/>
        </c:dLbls>
        <c:gapWidth val="150"/>
        <c:axId val="188785672"/>
        <c:axId val="188790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A1-465E-A84F-26D190ACEBAA}"/>
            </c:ext>
          </c:extLst>
        </c:ser>
        <c:dLbls>
          <c:showLegendKey val="0"/>
          <c:showVal val="0"/>
          <c:showCatName val="0"/>
          <c:showSerName val="0"/>
          <c:showPercent val="0"/>
          <c:showBubbleSize val="0"/>
        </c:dLbls>
        <c:marker val="1"/>
        <c:smooth val="0"/>
        <c:axId val="188785672"/>
        <c:axId val="188790152"/>
      </c:lineChart>
      <c:dateAx>
        <c:axId val="188785672"/>
        <c:scaling>
          <c:orientation val="minMax"/>
        </c:scaling>
        <c:delete val="1"/>
        <c:axPos val="b"/>
        <c:numFmt formatCode="ge" sourceLinked="1"/>
        <c:majorTickMark val="none"/>
        <c:minorTickMark val="none"/>
        <c:tickLblPos val="none"/>
        <c:crossAx val="188790152"/>
        <c:crosses val="autoZero"/>
        <c:auto val="1"/>
        <c:lblOffset val="100"/>
        <c:baseTimeUnit val="years"/>
      </c:dateAx>
      <c:valAx>
        <c:axId val="188790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78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09-470C-BBCB-7ADDA676B126}"/>
            </c:ext>
          </c:extLst>
        </c:ser>
        <c:dLbls>
          <c:showLegendKey val="0"/>
          <c:showVal val="0"/>
          <c:showCatName val="0"/>
          <c:showSerName val="0"/>
          <c:showPercent val="0"/>
          <c:showBubbleSize val="0"/>
        </c:dLbls>
        <c:gapWidth val="150"/>
        <c:axId val="188822688"/>
        <c:axId val="1888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09-470C-BBCB-7ADDA676B126}"/>
            </c:ext>
          </c:extLst>
        </c:ser>
        <c:dLbls>
          <c:showLegendKey val="0"/>
          <c:showVal val="0"/>
          <c:showCatName val="0"/>
          <c:showSerName val="0"/>
          <c:showPercent val="0"/>
          <c:showBubbleSize val="0"/>
        </c:dLbls>
        <c:marker val="1"/>
        <c:smooth val="0"/>
        <c:axId val="188822688"/>
        <c:axId val="188829216"/>
      </c:lineChart>
      <c:dateAx>
        <c:axId val="188822688"/>
        <c:scaling>
          <c:orientation val="minMax"/>
        </c:scaling>
        <c:delete val="1"/>
        <c:axPos val="b"/>
        <c:numFmt formatCode="ge" sourceLinked="1"/>
        <c:majorTickMark val="none"/>
        <c:minorTickMark val="none"/>
        <c:tickLblPos val="none"/>
        <c:crossAx val="188829216"/>
        <c:crosses val="autoZero"/>
        <c:auto val="1"/>
        <c:lblOffset val="100"/>
        <c:baseTimeUnit val="years"/>
      </c:dateAx>
      <c:valAx>
        <c:axId val="1888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264-4CC1-A933-3F953980E666}"/>
            </c:ext>
          </c:extLst>
        </c:ser>
        <c:dLbls>
          <c:showLegendKey val="0"/>
          <c:showVal val="0"/>
          <c:showCatName val="0"/>
          <c:showSerName val="0"/>
          <c:showPercent val="0"/>
          <c:showBubbleSize val="0"/>
        </c:dLbls>
        <c:gapWidth val="150"/>
        <c:axId val="188845144"/>
        <c:axId val="1888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264-4CC1-A933-3F953980E666}"/>
            </c:ext>
          </c:extLst>
        </c:ser>
        <c:dLbls>
          <c:showLegendKey val="0"/>
          <c:showVal val="0"/>
          <c:showCatName val="0"/>
          <c:showSerName val="0"/>
          <c:showPercent val="0"/>
          <c:showBubbleSize val="0"/>
        </c:dLbls>
        <c:marker val="1"/>
        <c:smooth val="0"/>
        <c:axId val="188845144"/>
        <c:axId val="188845536"/>
      </c:lineChart>
      <c:dateAx>
        <c:axId val="188845144"/>
        <c:scaling>
          <c:orientation val="minMax"/>
        </c:scaling>
        <c:delete val="1"/>
        <c:axPos val="b"/>
        <c:numFmt formatCode="ge" sourceLinked="1"/>
        <c:majorTickMark val="none"/>
        <c:minorTickMark val="none"/>
        <c:tickLblPos val="none"/>
        <c:crossAx val="188845536"/>
        <c:crosses val="autoZero"/>
        <c:auto val="1"/>
        <c:lblOffset val="100"/>
        <c:baseTimeUnit val="years"/>
      </c:dateAx>
      <c:valAx>
        <c:axId val="1888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4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5A-4C54-B213-A8257C5ED881}"/>
            </c:ext>
          </c:extLst>
        </c:ser>
        <c:dLbls>
          <c:showLegendKey val="0"/>
          <c:showVal val="0"/>
          <c:showCatName val="0"/>
          <c:showSerName val="0"/>
          <c:showPercent val="0"/>
          <c:showBubbleSize val="0"/>
        </c:dLbls>
        <c:gapWidth val="150"/>
        <c:axId val="188846712"/>
        <c:axId val="18884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5A-4C54-B213-A8257C5ED881}"/>
            </c:ext>
          </c:extLst>
        </c:ser>
        <c:dLbls>
          <c:showLegendKey val="0"/>
          <c:showVal val="0"/>
          <c:showCatName val="0"/>
          <c:showSerName val="0"/>
          <c:showPercent val="0"/>
          <c:showBubbleSize val="0"/>
        </c:dLbls>
        <c:marker val="1"/>
        <c:smooth val="0"/>
        <c:axId val="188846712"/>
        <c:axId val="188847104"/>
      </c:lineChart>
      <c:dateAx>
        <c:axId val="188846712"/>
        <c:scaling>
          <c:orientation val="minMax"/>
        </c:scaling>
        <c:delete val="1"/>
        <c:axPos val="b"/>
        <c:numFmt formatCode="ge" sourceLinked="1"/>
        <c:majorTickMark val="none"/>
        <c:minorTickMark val="none"/>
        <c:tickLblPos val="none"/>
        <c:crossAx val="188847104"/>
        <c:crosses val="autoZero"/>
        <c:auto val="1"/>
        <c:lblOffset val="100"/>
        <c:baseTimeUnit val="years"/>
      </c:dateAx>
      <c:valAx>
        <c:axId val="18884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4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879.45</c:v>
                </c:pt>
                <c:pt idx="1">
                  <c:v>612.99</c:v>
                </c:pt>
                <c:pt idx="2">
                  <c:v>783.82</c:v>
                </c:pt>
                <c:pt idx="3">
                  <c:v>575.62</c:v>
                </c:pt>
                <c:pt idx="4">
                  <c:v>525.91999999999996</c:v>
                </c:pt>
              </c:numCache>
            </c:numRef>
          </c:val>
          <c:extLst xmlns:c16r2="http://schemas.microsoft.com/office/drawing/2015/06/chart">
            <c:ext xmlns:c16="http://schemas.microsoft.com/office/drawing/2014/chart" uri="{C3380CC4-5D6E-409C-BE32-E72D297353CC}">
              <c16:uniqueId val="{00000000-A678-45A1-B4D8-A50FF24461DC}"/>
            </c:ext>
          </c:extLst>
        </c:ser>
        <c:dLbls>
          <c:showLegendKey val="0"/>
          <c:showVal val="0"/>
          <c:showCatName val="0"/>
          <c:showSerName val="0"/>
          <c:showPercent val="0"/>
          <c:showBubbleSize val="0"/>
        </c:dLbls>
        <c:gapWidth val="150"/>
        <c:axId val="188844752"/>
        <c:axId val="18884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1655.47</c:v>
                </c:pt>
                <c:pt idx="1">
                  <c:v>1504.21</c:v>
                </c:pt>
                <c:pt idx="2">
                  <c:v>1390.86</c:v>
                </c:pt>
                <c:pt idx="3">
                  <c:v>1467.94</c:v>
                </c:pt>
                <c:pt idx="4">
                  <c:v>1144.94</c:v>
                </c:pt>
              </c:numCache>
            </c:numRef>
          </c:val>
          <c:smooth val="0"/>
          <c:extLst xmlns:c16r2="http://schemas.microsoft.com/office/drawing/2015/06/chart">
            <c:ext xmlns:c16="http://schemas.microsoft.com/office/drawing/2014/chart" uri="{C3380CC4-5D6E-409C-BE32-E72D297353CC}">
              <c16:uniqueId val="{00000001-A678-45A1-B4D8-A50FF24461DC}"/>
            </c:ext>
          </c:extLst>
        </c:ser>
        <c:dLbls>
          <c:showLegendKey val="0"/>
          <c:showVal val="0"/>
          <c:showCatName val="0"/>
          <c:showSerName val="0"/>
          <c:showPercent val="0"/>
          <c:showBubbleSize val="0"/>
        </c:dLbls>
        <c:marker val="1"/>
        <c:smooth val="0"/>
        <c:axId val="188844752"/>
        <c:axId val="188844360"/>
      </c:lineChart>
      <c:dateAx>
        <c:axId val="188844752"/>
        <c:scaling>
          <c:orientation val="minMax"/>
        </c:scaling>
        <c:delete val="1"/>
        <c:axPos val="b"/>
        <c:numFmt formatCode="ge" sourceLinked="1"/>
        <c:majorTickMark val="none"/>
        <c:minorTickMark val="none"/>
        <c:tickLblPos val="none"/>
        <c:crossAx val="188844360"/>
        <c:crosses val="autoZero"/>
        <c:auto val="1"/>
        <c:lblOffset val="100"/>
        <c:baseTimeUnit val="years"/>
      </c:dateAx>
      <c:valAx>
        <c:axId val="18884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4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96.87</c:v>
                </c:pt>
                <c:pt idx="1">
                  <c:v>104.25</c:v>
                </c:pt>
                <c:pt idx="2">
                  <c:v>108.13</c:v>
                </c:pt>
                <c:pt idx="3">
                  <c:v>90.14</c:v>
                </c:pt>
                <c:pt idx="4">
                  <c:v>93.31</c:v>
                </c:pt>
              </c:numCache>
            </c:numRef>
          </c:val>
          <c:extLst xmlns:c16r2="http://schemas.microsoft.com/office/drawing/2015/06/chart">
            <c:ext xmlns:c16="http://schemas.microsoft.com/office/drawing/2014/chart" uri="{C3380CC4-5D6E-409C-BE32-E72D297353CC}">
              <c16:uniqueId val="{00000000-6A04-4E0D-82D3-4091D3A32FDE}"/>
            </c:ext>
          </c:extLst>
        </c:ser>
        <c:dLbls>
          <c:showLegendKey val="0"/>
          <c:showVal val="0"/>
          <c:showCatName val="0"/>
          <c:showSerName val="0"/>
          <c:showPercent val="0"/>
          <c:showBubbleSize val="0"/>
        </c:dLbls>
        <c:gapWidth val="150"/>
        <c:axId val="189203216"/>
        <c:axId val="18920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67.41</c:v>
                </c:pt>
                <c:pt idx="2">
                  <c:v>76.849999999999994</c:v>
                </c:pt>
                <c:pt idx="3">
                  <c:v>83.3</c:v>
                </c:pt>
                <c:pt idx="4">
                  <c:v>88.16</c:v>
                </c:pt>
              </c:numCache>
            </c:numRef>
          </c:val>
          <c:smooth val="0"/>
          <c:extLst xmlns:c16r2="http://schemas.microsoft.com/office/drawing/2015/06/chart">
            <c:ext xmlns:c16="http://schemas.microsoft.com/office/drawing/2014/chart" uri="{C3380CC4-5D6E-409C-BE32-E72D297353CC}">
              <c16:uniqueId val="{00000001-6A04-4E0D-82D3-4091D3A32FDE}"/>
            </c:ext>
          </c:extLst>
        </c:ser>
        <c:dLbls>
          <c:showLegendKey val="0"/>
          <c:showVal val="0"/>
          <c:showCatName val="0"/>
          <c:showSerName val="0"/>
          <c:showPercent val="0"/>
          <c:showBubbleSize val="0"/>
        </c:dLbls>
        <c:marker val="1"/>
        <c:smooth val="0"/>
        <c:axId val="189203216"/>
        <c:axId val="189203608"/>
      </c:lineChart>
      <c:dateAx>
        <c:axId val="189203216"/>
        <c:scaling>
          <c:orientation val="minMax"/>
        </c:scaling>
        <c:delete val="1"/>
        <c:axPos val="b"/>
        <c:numFmt formatCode="ge" sourceLinked="1"/>
        <c:majorTickMark val="none"/>
        <c:minorTickMark val="none"/>
        <c:tickLblPos val="none"/>
        <c:crossAx val="189203608"/>
        <c:crosses val="autoZero"/>
        <c:auto val="1"/>
        <c:lblOffset val="100"/>
        <c:baseTimeUnit val="years"/>
      </c:dateAx>
      <c:valAx>
        <c:axId val="18920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0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227.84</c:v>
                </c:pt>
                <c:pt idx="1">
                  <c:v>204.64</c:v>
                </c:pt>
                <c:pt idx="2">
                  <c:v>150</c:v>
                </c:pt>
                <c:pt idx="3">
                  <c:v>177.89</c:v>
                </c:pt>
                <c:pt idx="4">
                  <c:v>178.87</c:v>
                </c:pt>
              </c:numCache>
            </c:numRef>
          </c:val>
          <c:extLst xmlns:c16r2="http://schemas.microsoft.com/office/drawing/2015/06/chart">
            <c:ext xmlns:c16="http://schemas.microsoft.com/office/drawing/2014/chart" uri="{C3380CC4-5D6E-409C-BE32-E72D297353CC}">
              <c16:uniqueId val="{00000000-8A60-47AB-B4F9-0795DE95EE55}"/>
            </c:ext>
          </c:extLst>
        </c:ser>
        <c:dLbls>
          <c:showLegendKey val="0"/>
          <c:showVal val="0"/>
          <c:showCatName val="0"/>
          <c:showSerName val="0"/>
          <c:showPercent val="0"/>
          <c:showBubbleSize val="0"/>
        </c:dLbls>
        <c:gapWidth val="150"/>
        <c:axId val="189204784"/>
        <c:axId val="18920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209.77</c:v>
                </c:pt>
                <c:pt idx="1">
                  <c:v>216.49</c:v>
                </c:pt>
                <c:pt idx="2">
                  <c:v>198.4</c:v>
                </c:pt>
                <c:pt idx="3">
                  <c:v>184.56</c:v>
                </c:pt>
                <c:pt idx="4">
                  <c:v>173.89</c:v>
                </c:pt>
              </c:numCache>
            </c:numRef>
          </c:val>
          <c:smooth val="0"/>
          <c:extLst xmlns:c16r2="http://schemas.microsoft.com/office/drawing/2015/06/chart">
            <c:ext xmlns:c16="http://schemas.microsoft.com/office/drawing/2014/chart" uri="{C3380CC4-5D6E-409C-BE32-E72D297353CC}">
              <c16:uniqueId val="{00000001-8A60-47AB-B4F9-0795DE95EE55}"/>
            </c:ext>
          </c:extLst>
        </c:ser>
        <c:dLbls>
          <c:showLegendKey val="0"/>
          <c:showVal val="0"/>
          <c:showCatName val="0"/>
          <c:showSerName val="0"/>
          <c:showPercent val="0"/>
          <c:showBubbleSize val="0"/>
        </c:dLbls>
        <c:marker val="1"/>
        <c:smooth val="0"/>
        <c:axId val="189204784"/>
        <c:axId val="189205176"/>
      </c:lineChart>
      <c:dateAx>
        <c:axId val="189204784"/>
        <c:scaling>
          <c:orientation val="minMax"/>
        </c:scaling>
        <c:delete val="1"/>
        <c:axPos val="b"/>
        <c:numFmt formatCode="ge" sourceLinked="1"/>
        <c:majorTickMark val="none"/>
        <c:minorTickMark val="none"/>
        <c:tickLblPos val="none"/>
        <c:crossAx val="189205176"/>
        <c:crosses val="autoZero"/>
        <c:auto val="1"/>
        <c:lblOffset val="100"/>
        <c:baseTimeUnit val="years"/>
      </c:dateAx>
      <c:valAx>
        <c:axId val="18920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0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日光市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D1</v>
      </c>
      <c r="X8" s="47"/>
      <c r="Y8" s="47"/>
      <c r="Z8" s="47"/>
      <c r="AA8" s="47"/>
      <c r="AB8" s="47"/>
      <c r="AC8" s="47"/>
      <c r="AD8" s="48" t="str">
        <f>データ!$M$6</f>
        <v>非設置</v>
      </c>
      <c r="AE8" s="48"/>
      <c r="AF8" s="48"/>
      <c r="AG8" s="48"/>
      <c r="AH8" s="48"/>
      <c r="AI8" s="48"/>
      <c r="AJ8" s="48"/>
      <c r="AK8" s="3"/>
      <c r="AL8" s="49">
        <f>データ!S6</f>
        <v>83761</v>
      </c>
      <c r="AM8" s="49"/>
      <c r="AN8" s="49"/>
      <c r="AO8" s="49"/>
      <c r="AP8" s="49"/>
      <c r="AQ8" s="49"/>
      <c r="AR8" s="49"/>
      <c r="AS8" s="49"/>
      <c r="AT8" s="44">
        <f>データ!T6</f>
        <v>1449.83</v>
      </c>
      <c r="AU8" s="44"/>
      <c r="AV8" s="44"/>
      <c r="AW8" s="44"/>
      <c r="AX8" s="44"/>
      <c r="AY8" s="44"/>
      <c r="AZ8" s="44"/>
      <c r="BA8" s="44"/>
      <c r="BB8" s="44">
        <f>データ!U6</f>
        <v>57.77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0.98</v>
      </c>
      <c r="Q10" s="44"/>
      <c r="R10" s="44"/>
      <c r="S10" s="44"/>
      <c r="T10" s="44"/>
      <c r="U10" s="44"/>
      <c r="V10" s="44"/>
      <c r="W10" s="44">
        <f>データ!Q6</f>
        <v>74</v>
      </c>
      <c r="X10" s="44"/>
      <c r="Y10" s="44"/>
      <c r="Z10" s="44"/>
      <c r="AA10" s="44"/>
      <c r="AB10" s="44"/>
      <c r="AC10" s="44"/>
      <c r="AD10" s="49">
        <f>データ!R6</f>
        <v>2430</v>
      </c>
      <c r="AE10" s="49"/>
      <c r="AF10" s="49"/>
      <c r="AG10" s="49"/>
      <c r="AH10" s="49"/>
      <c r="AI10" s="49"/>
      <c r="AJ10" s="49"/>
      <c r="AK10" s="2"/>
      <c r="AL10" s="49">
        <f>データ!V6</f>
        <v>815</v>
      </c>
      <c r="AM10" s="49"/>
      <c r="AN10" s="49"/>
      <c r="AO10" s="49"/>
      <c r="AP10" s="49"/>
      <c r="AQ10" s="49"/>
      <c r="AR10" s="49"/>
      <c r="AS10" s="49"/>
      <c r="AT10" s="44">
        <f>データ!W6</f>
        <v>0.55000000000000004</v>
      </c>
      <c r="AU10" s="44"/>
      <c r="AV10" s="44"/>
      <c r="AW10" s="44"/>
      <c r="AX10" s="44"/>
      <c r="AY10" s="44"/>
      <c r="AZ10" s="44"/>
      <c r="BA10" s="44"/>
      <c r="BB10" s="44">
        <f>データ!X6</f>
        <v>1481.82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UnqMxSX0RXsyTsGQzkU9T1udmpg3DlPIMhBJIww/tnJV3GamU5EXM2wyRcznVCJZ1ybXxyrw6PAYvoSXKwdWjA==" saltValue="RdVI9gKauuvDpoMmtls2Z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c r="A6" s="27" t="s">
        <v>107</v>
      </c>
      <c r="B6" s="32">
        <f>B7</f>
        <v>2017</v>
      </c>
      <c r="C6" s="32">
        <f t="shared" ref="C6:X6" si="3">C7</f>
        <v>92061</v>
      </c>
      <c r="D6" s="32">
        <f t="shared" si="3"/>
        <v>47</v>
      </c>
      <c r="E6" s="32">
        <f t="shared" si="3"/>
        <v>17</v>
      </c>
      <c r="F6" s="32">
        <f t="shared" si="3"/>
        <v>4</v>
      </c>
      <c r="G6" s="32">
        <f t="shared" si="3"/>
        <v>0</v>
      </c>
      <c r="H6" s="32" t="str">
        <f t="shared" si="3"/>
        <v>栃木県　日光市</v>
      </c>
      <c r="I6" s="32" t="str">
        <f t="shared" si="3"/>
        <v>法非適用</v>
      </c>
      <c r="J6" s="32" t="str">
        <f t="shared" si="3"/>
        <v>下水道事業</v>
      </c>
      <c r="K6" s="32" t="str">
        <f t="shared" si="3"/>
        <v>特定環境保全公共下水道</v>
      </c>
      <c r="L6" s="32" t="str">
        <f t="shared" si="3"/>
        <v>D1</v>
      </c>
      <c r="M6" s="32" t="str">
        <f t="shared" si="3"/>
        <v>非設置</v>
      </c>
      <c r="N6" s="33" t="str">
        <f t="shared" si="3"/>
        <v>-</v>
      </c>
      <c r="O6" s="33" t="str">
        <f t="shared" si="3"/>
        <v>該当数値なし</v>
      </c>
      <c r="P6" s="33">
        <f t="shared" si="3"/>
        <v>0.98</v>
      </c>
      <c r="Q6" s="33">
        <f t="shared" si="3"/>
        <v>74</v>
      </c>
      <c r="R6" s="33">
        <f t="shared" si="3"/>
        <v>2430</v>
      </c>
      <c r="S6" s="33">
        <f t="shared" si="3"/>
        <v>83761</v>
      </c>
      <c r="T6" s="33">
        <f t="shared" si="3"/>
        <v>1449.83</v>
      </c>
      <c r="U6" s="33">
        <f t="shared" si="3"/>
        <v>57.77</v>
      </c>
      <c r="V6" s="33">
        <f t="shared" si="3"/>
        <v>815</v>
      </c>
      <c r="W6" s="33">
        <f t="shared" si="3"/>
        <v>0.55000000000000004</v>
      </c>
      <c r="X6" s="33">
        <f t="shared" si="3"/>
        <v>1481.82</v>
      </c>
      <c r="Y6" s="34">
        <f>IF(Y7="",NA(),Y7)</f>
        <v>97.45</v>
      </c>
      <c r="Z6" s="34">
        <f t="shared" ref="Z6:AH6" si="4">IF(Z7="",NA(),Z7)</f>
        <v>100.7</v>
      </c>
      <c r="AA6" s="34">
        <f t="shared" si="4"/>
        <v>103.73</v>
      </c>
      <c r="AB6" s="34">
        <f t="shared" si="4"/>
        <v>86.99</v>
      </c>
      <c r="AC6" s="34">
        <f t="shared" si="4"/>
        <v>91.75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879.45</v>
      </c>
      <c r="BG6" s="34">
        <f t="shared" ref="BG6:BO6" si="7">IF(BG7="",NA(),BG7)</f>
        <v>612.99</v>
      </c>
      <c r="BH6" s="34">
        <f t="shared" si="7"/>
        <v>783.82</v>
      </c>
      <c r="BI6" s="34">
        <f t="shared" si="7"/>
        <v>575.62</v>
      </c>
      <c r="BJ6" s="34">
        <f t="shared" si="7"/>
        <v>525.91999999999996</v>
      </c>
      <c r="BK6" s="34">
        <f t="shared" si="7"/>
        <v>1655.47</v>
      </c>
      <c r="BL6" s="34">
        <f t="shared" si="7"/>
        <v>1504.21</v>
      </c>
      <c r="BM6" s="34">
        <f t="shared" si="7"/>
        <v>1390.86</v>
      </c>
      <c r="BN6" s="34">
        <f t="shared" si="7"/>
        <v>1467.94</v>
      </c>
      <c r="BO6" s="34">
        <f t="shared" si="7"/>
        <v>1144.94</v>
      </c>
      <c r="BP6" s="33" t="str">
        <f>IF(BP7="","",IF(BP7="-","【-】","【"&amp;SUBSTITUTE(TEXT(BP7,"#,##0.00"),"-","△")&amp;"】"))</f>
        <v>【1,225.44】</v>
      </c>
      <c r="BQ6" s="34">
        <f>IF(BQ7="",NA(),BQ7)</f>
        <v>96.87</v>
      </c>
      <c r="BR6" s="34">
        <f t="shared" ref="BR6:BZ6" si="8">IF(BR7="",NA(),BR7)</f>
        <v>104.25</v>
      </c>
      <c r="BS6" s="34">
        <f t="shared" si="8"/>
        <v>108.13</v>
      </c>
      <c r="BT6" s="34">
        <f t="shared" si="8"/>
        <v>90.14</v>
      </c>
      <c r="BU6" s="34">
        <f t="shared" si="8"/>
        <v>93.31</v>
      </c>
      <c r="BV6" s="34">
        <f t="shared" si="8"/>
        <v>67.92</v>
      </c>
      <c r="BW6" s="34">
        <f t="shared" si="8"/>
        <v>67.41</v>
      </c>
      <c r="BX6" s="34">
        <f t="shared" si="8"/>
        <v>76.849999999999994</v>
      </c>
      <c r="BY6" s="34">
        <f t="shared" si="8"/>
        <v>83.3</v>
      </c>
      <c r="BZ6" s="34">
        <f t="shared" si="8"/>
        <v>88.16</v>
      </c>
      <c r="CA6" s="33" t="str">
        <f>IF(CA7="","",IF(CA7="-","【-】","【"&amp;SUBSTITUTE(TEXT(CA7,"#,##0.00"),"-","△")&amp;"】"))</f>
        <v>【75.58】</v>
      </c>
      <c r="CB6" s="34">
        <f>IF(CB7="",NA(),CB7)</f>
        <v>227.84</v>
      </c>
      <c r="CC6" s="34">
        <f t="shared" ref="CC6:CK6" si="9">IF(CC7="",NA(),CC7)</f>
        <v>204.64</v>
      </c>
      <c r="CD6" s="34">
        <f t="shared" si="9"/>
        <v>150</v>
      </c>
      <c r="CE6" s="34">
        <f t="shared" si="9"/>
        <v>177.89</v>
      </c>
      <c r="CF6" s="34">
        <f t="shared" si="9"/>
        <v>178.87</v>
      </c>
      <c r="CG6" s="34">
        <f t="shared" si="9"/>
        <v>209.77</v>
      </c>
      <c r="CH6" s="34">
        <f t="shared" si="9"/>
        <v>216.49</v>
      </c>
      <c r="CI6" s="34">
        <f t="shared" si="9"/>
        <v>198.4</v>
      </c>
      <c r="CJ6" s="34">
        <f t="shared" si="9"/>
        <v>184.56</v>
      </c>
      <c r="CK6" s="34">
        <f t="shared" si="9"/>
        <v>173.89</v>
      </c>
      <c r="CL6" s="33" t="str">
        <f>IF(CL7="","",IF(CL7="-","【-】","【"&amp;SUBSTITUTE(TEXT(CL7,"#,##0.00"),"-","△")&amp;"】"))</f>
        <v>【215.23】</v>
      </c>
      <c r="CM6" s="34">
        <f>IF(CM7="",NA(),CM7)</f>
        <v>14.11</v>
      </c>
      <c r="CN6" s="34">
        <f t="shared" ref="CN6:CV6" si="10">IF(CN7="",NA(),CN7)</f>
        <v>15.55</v>
      </c>
      <c r="CO6" s="34">
        <f t="shared" si="10"/>
        <v>16.850000000000001</v>
      </c>
      <c r="CP6" s="34">
        <f t="shared" si="10"/>
        <v>16.47</v>
      </c>
      <c r="CQ6" s="34">
        <f t="shared" si="10"/>
        <v>17.68</v>
      </c>
      <c r="CR6" s="34">
        <f t="shared" si="10"/>
        <v>35.32</v>
      </c>
      <c r="CS6" s="34">
        <f t="shared" si="10"/>
        <v>38.409999999999997</v>
      </c>
      <c r="CT6" s="34">
        <f t="shared" si="10"/>
        <v>39.25</v>
      </c>
      <c r="CU6" s="34">
        <f t="shared" si="10"/>
        <v>43.18</v>
      </c>
      <c r="CV6" s="34">
        <f t="shared" si="10"/>
        <v>42.38</v>
      </c>
      <c r="CW6" s="33" t="str">
        <f>IF(CW7="","",IF(CW7="-","【-】","【"&amp;SUBSTITUTE(TEXT(CW7,"#,##0.00"),"-","△")&amp;"】"))</f>
        <v>【42.66】</v>
      </c>
      <c r="CX6" s="34">
        <f>IF(CX7="",NA(),CX7)</f>
        <v>63.98</v>
      </c>
      <c r="CY6" s="34">
        <f t="shared" ref="CY6:DG6" si="11">IF(CY7="",NA(),CY7)</f>
        <v>64.900000000000006</v>
      </c>
      <c r="CZ6" s="34">
        <f t="shared" si="11"/>
        <v>64.86</v>
      </c>
      <c r="DA6" s="34">
        <f t="shared" si="11"/>
        <v>57.82</v>
      </c>
      <c r="DB6" s="34">
        <f t="shared" si="11"/>
        <v>57.06</v>
      </c>
      <c r="DC6" s="34">
        <f t="shared" si="11"/>
        <v>85.67</v>
      </c>
      <c r="DD6" s="34">
        <f t="shared" si="11"/>
        <v>86.28</v>
      </c>
      <c r="DE6" s="34">
        <f t="shared" si="11"/>
        <v>86.43</v>
      </c>
      <c r="DF6" s="34">
        <f t="shared" si="11"/>
        <v>86.43</v>
      </c>
      <c r="DG6" s="34">
        <f t="shared" si="11"/>
        <v>87.01</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7.0000000000000007E-2</v>
      </c>
      <c r="EL6" s="34">
        <f t="shared" si="14"/>
        <v>0.08</v>
      </c>
      <c r="EM6" s="34">
        <f t="shared" si="14"/>
        <v>0.04</v>
      </c>
      <c r="EN6" s="34">
        <f t="shared" si="14"/>
        <v>0.15</v>
      </c>
      <c r="EO6" s="33" t="str">
        <f>IF(EO7="","",IF(EO7="-","【-】","【"&amp;SUBSTITUTE(TEXT(EO7,"#,##0.00"),"-","△")&amp;"】"))</f>
        <v>【0.10】</v>
      </c>
    </row>
    <row r="7" spans="1:145" s="35" customFormat="1">
      <c r="A7" s="27"/>
      <c r="B7" s="36">
        <v>2017</v>
      </c>
      <c r="C7" s="36">
        <v>92061</v>
      </c>
      <c r="D7" s="36">
        <v>47</v>
      </c>
      <c r="E7" s="36">
        <v>17</v>
      </c>
      <c r="F7" s="36">
        <v>4</v>
      </c>
      <c r="G7" s="36">
        <v>0</v>
      </c>
      <c r="H7" s="36" t="s">
        <v>108</v>
      </c>
      <c r="I7" s="36" t="s">
        <v>109</v>
      </c>
      <c r="J7" s="36" t="s">
        <v>110</v>
      </c>
      <c r="K7" s="36" t="s">
        <v>111</v>
      </c>
      <c r="L7" s="36" t="s">
        <v>112</v>
      </c>
      <c r="M7" s="36" t="s">
        <v>113</v>
      </c>
      <c r="N7" s="37" t="s">
        <v>114</v>
      </c>
      <c r="O7" s="37" t="s">
        <v>115</v>
      </c>
      <c r="P7" s="37">
        <v>0.98</v>
      </c>
      <c r="Q7" s="37">
        <v>74</v>
      </c>
      <c r="R7" s="37">
        <v>2430</v>
      </c>
      <c r="S7" s="37">
        <v>83761</v>
      </c>
      <c r="T7" s="37">
        <v>1449.83</v>
      </c>
      <c r="U7" s="37">
        <v>57.77</v>
      </c>
      <c r="V7" s="37">
        <v>815</v>
      </c>
      <c r="W7" s="37">
        <v>0.55000000000000004</v>
      </c>
      <c r="X7" s="37">
        <v>1481.82</v>
      </c>
      <c r="Y7" s="37">
        <v>97.45</v>
      </c>
      <c r="Z7" s="37">
        <v>100.7</v>
      </c>
      <c r="AA7" s="37">
        <v>103.73</v>
      </c>
      <c r="AB7" s="37">
        <v>86.99</v>
      </c>
      <c r="AC7" s="37">
        <v>91.75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879.45</v>
      </c>
      <c r="BG7" s="37">
        <v>612.99</v>
      </c>
      <c r="BH7" s="37">
        <v>783.82</v>
      </c>
      <c r="BI7" s="37">
        <v>575.62</v>
      </c>
      <c r="BJ7" s="37">
        <v>525.91999999999996</v>
      </c>
      <c r="BK7" s="37">
        <v>1655.47</v>
      </c>
      <c r="BL7" s="37">
        <v>1504.21</v>
      </c>
      <c r="BM7" s="37">
        <v>1390.86</v>
      </c>
      <c r="BN7" s="37">
        <v>1467.94</v>
      </c>
      <c r="BO7" s="37">
        <v>1144.94</v>
      </c>
      <c r="BP7" s="37">
        <v>1225.44</v>
      </c>
      <c r="BQ7" s="37">
        <v>96.87</v>
      </c>
      <c r="BR7" s="37">
        <v>104.25</v>
      </c>
      <c r="BS7" s="37">
        <v>108.13</v>
      </c>
      <c r="BT7" s="37">
        <v>90.14</v>
      </c>
      <c r="BU7" s="37">
        <v>93.31</v>
      </c>
      <c r="BV7" s="37">
        <v>67.92</v>
      </c>
      <c r="BW7" s="37">
        <v>67.41</v>
      </c>
      <c r="BX7" s="37">
        <v>76.849999999999994</v>
      </c>
      <c r="BY7" s="37">
        <v>83.3</v>
      </c>
      <c r="BZ7" s="37">
        <v>88.16</v>
      </c>
      <c r="CA7" s="37">
        <v>75.58</v>
      </c>
      <c r="CB7" s="37">
        <v>227.84</v>
      </c>
      <c r="CC7" s="37">
        <v>204.64</v>
      </c>
      <c r="CD7" s="37">
        <v>150</v>
      </c>
      <c r="CE7" s="37">
        <v>177.89</v>
      </c>
      <c r="CF7" s="37">
        <v>178.87</v>
      </c>
      <c r="CG7" s="37">
        <v>209.77</v>
      </c>
      <c r="CH7" s="37">
        <v>216.49</v>
      </c>
      <c r="CI7" s="37">
        <v>198.4</v>
      </c>
      <c r="CJ7" s="37">
        <v>184.56</v>
      </c>
      <c r="CK7" s="37">
        <v>173.89</v>
      </c>
      <c r="CL7" s="37">
        <v>215.23</v>
      </c>
      <c r="CM7" s="37">
        <v>14.11</v>
      </c>
      <c r="CN7" s="37">
        <v>15.55</v>
      </c>
      <c r="CO7" s="37">
        <v>16.850000000000001</v>
      </c>
      <c r="CP7" s="37">
        <v>16.47</v>
      </c>
      <c r="CQ7" s="37">
        <v>17.68</v>
      </c>
      <c r="CR7" s="37">
        <v>35.32</v>
      </c>
      <c r="CS7" s="37">
        <v>38.409999999999997</v>
      </c>
      <c r="CT7" s="37">
        <v>39.25</v>
      </c>
      <c r="CU7" s="37">
        <v>43.18</v>
      </c>
      <c r="CV7" s="37">
        <v>42.38</v>
      </c>
      <c r="CW7" s="37">
        <v>42.66</v>
      </c>
      <c r="CX7" s="37">
        <v>63.98</v>
      </c>
      <c r="CY7" s="37">
        <v>64.900000000000006</v>
      </c>
      <c r="CZ7" s="37">
        <v>64.86</v>
      </c>
      <c r="DA7" s="37">
        <v>57.82</v>
      </c>
      <c r="DB7" s="37">
        <v>57.06</v>
      </c>
      <c r="DC7" s="37">
        <v>85.67</v>
      </c>
      <c r="DD7" s="37">
        <v>86.28</v>
      </c>
      <c r="DE7" s="37">
        <v>86.43</v>
      </c>
      <c r="DF7" s="37">
        <v>86.43</v>
      </c>
      <c r="DG7" s="37">
        <v>87.01</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7.0000000000000007E-2</v>
      </c>
      <c r="EL7" s="37">
        <v>0.08</v>
      </c>
      <c r="EM7" s="37">
        <v>0.04</v>
      </c>
      <c r="EN7" s="37">
        <v>0.15</v>
      </c>
      <c r="EO7" s="37">
        <v>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2019-01-30T23:44:42Z</cp:lastPrinted>
  <dcterms:created xsi:type="dcterms:W3CDTF">2018-12-03T09:12:48Z</dcterms:created>
  <dcterms:modified xsi:type="dcterms:W3CDTF">2019-02-07T07:33:53Z</dcterms:modified>
  <cp:category/>
</cp:coreProperties>
</file>