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Wifs101\市町村課\05財政担当\R4（2022）\④公営企業\02 公営企業決算統計\16 公営企業に係る経営比較分析表（令和３年度決算）の分析等について\07 県HP公開\５下水（特環）\"/>
    </mc:Choice>
  </mc:AlternateContent>
  <xr:revisionPtr revIDLastSave="0" documentId="13_ncr:1_{1E5453A3-6413-42F0-87E9-4CD6F7CBB069}" xr6:coauthVersionLast="47" xr6:coauthVersionMax="47" xr10:uidLastSave="{00000000-0000-0000-0000-000000000000}"/>
  <workbookProtection workbookAlgorithmName="SHA-512" workbookHashValue="EURucnPh1xnh64gv5FFWVinkXmu+9XJQSQfkf/Vjioa4CUixpP98s/DHkG+QocTa3sME3RTgZ/SbRYf6uDttRg==" workbookSaltValue="bVzYT8l17CTG04Q65cIQU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AT8" i="4" s="1"/>
  <c r="S6" i="5"/>
  <c r="AL8" i="4" s="1"/>
  <c r="R6" i="5"/>
  <c r="Q6" i="5"/>
  <c r="W10" i="4" s="1"/>
  <c r="P6" i="5"/>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BB10" i="4"/>
  <c r="AT10" i="4"/>
  <c r="AD10" i="4"/>
  <c r="P10" i="4"/>
  <c r="I10" i="4"/>
  <c r="BB8" i="4"/>
  <c r="AD8" i="4"/>
  <c r="W8" i="4"/>
  <c r="B8" i="4"/>
  <c r="B6" i="4"/>
</calcChain>
</file>

<file path=xl/sharedStrings.xml><?xml version="1.0" encoding="utf-8"?>
<sst xmlns="http://schemas.openxmlformats.org/spreadsheetml/2006/main" count="297" uniqueCount="119">
  <si>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</si>
  <si>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</si>
  <si>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</si>
  <si>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</si>
  <si>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</si>
  <si>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</si>
  <si>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</si>
  <si>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</si>
  <si>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</si>
  <si>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</si>
  <si>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</si>
  <si>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</si>
  <si>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</si>
  <si>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</si>
  <si>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</si>
  <si>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</si>
  <si>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</si>
  <si>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</si>
  <si>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</si>
  <si>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</si>
  <si>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</si>
  <si>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</si>
  <si>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</si>
  <si>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</si>
  <si>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</si>
  <si>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</si>
  <si>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</si>
  <si>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</si>
  <si>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</si>
  <si>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</si>
  <si>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</si>
  <si>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</si>
  <si>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</si>
  <si>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</si>
  <si>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</si>
  <si>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</si>
  <si>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</si>
  <si>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</si>
  <si>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</si>
  <si>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</si>
  <si>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</si>
  <si>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</si>
  <si>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</si>
  <si>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</si>
  <si>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</si>
  <si>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</si>
  <si>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</si>
  <si>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</si>
  <si>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</si>
  <si>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</si>
  <si>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</si>
  <si>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</si>
  <si>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</si>
  <si>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</si>
  <si>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</si>
  <si>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</si>
  <si>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</si>
  <si>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</si>
  <si>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</si>
  <si>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</si>
  <si>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</si>
  <si>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</si>
  <si>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</si>
  <si>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</si>
  <si>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</si>
  <si>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</si>
  <si>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</si>
  <si>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</si>
  <si>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</si>
  <si>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</si>
  <si>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</si>
  <si>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</si>
  <si>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</si>
  <si>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</si>
  <si>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</si>
  <si>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</si>
  <si>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</si>
  <si>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</si>
  <si>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</si>
  <si>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</si>
  <si>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</si>
  <si>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</si>
  <si>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</si>
  <si>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</si>
  <si>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</si>
  <si>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</si>
  <si>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</si>
  <si>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</si>
  <si>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</si>
  <si>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</si>
  <si>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</si>
  <si>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</si>
  <si>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</si>
  <si>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</si>
  <si>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</si>
  <si>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</si>
  <si>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日光市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</si>
  <si>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</si>
  <si>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</si>
  <si>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</si>
  <si>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</si>
  <si>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</si>
  <si>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</si>
  <si>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</si>
  <si>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</si>
  <si>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</si>
  <si>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</si>
  <si>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</si>
  <si>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</si>
  <si>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</si>
  <si>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</si>
  <si>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</si>
  <si>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</si>
  <si>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</si>
  <si>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</si>
  <si>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</si>
  <si>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当処理区の管渠は布設されてから耐用年数を経過していないものが多く、布設替等による改善を行なっていない状況です。
　しかしながら今後、老朽化により漏水等が発生することも懸念されるため、緊急度や対象範囲の検討等により計画的な改築を推進します。</t>
    <phoneticPr fontId="4"/>
  </si>
  <si>
    <t>　特定環境保全公共下水道事業のうち、湯西川処理区についてはほぼ整備が完了し水洗化率が高い状況にありますが、川治処理区は平成20年7月に供用開始し、水洗化率が他処理区と比較し低い状況にあります。
　そのため、未接続者への普及促進により有収水量の増加等による使用料収入や他の財源を確保していくことが必要となります。
　今後も損益情報や資産情報により経営状態を把握したうえで、経費の削減と適正な使用料の検討等を行い、経営の健全化を図っていくことが重要であり、将来にわたって安定的なサービスを提供していけるよう努めていく必要があります。</t>
    <phoneticPr fontId="4"/>
  </si>
  <si>
    <t>①経常的収支比率
　当該値が100％未満のため、単年度収支は赤字となっています。
　今後も健全な経営のため、経費削減、財源の確保を図っていく必要があります。
②累積欠損金比率
　欠損金が生じ、公共下水道事業から補てんを受けている状況のため、経費削減、財源の確保を図っていく必要があります。
③流動比率
　類似団体よりも高い状況となっていますが、今後も流動比率増加に向けて、企業債償還を着実に進めるとともに、経費削減、財源の確保を図っていく必要があります。
⑤経費回収率
　当該値が100％未満であるため、汚水処理に係る費用を使用料で賄えず、繰入金を充てている状況です。そのため、経費の削減や投資等に充てる財源の確保を図っていく必要があります。
⑥汚水処理原価
　前年度より増加し、類似団体より高い状況となりましたが、今後も安定した有収水量の確保のため、不明水等の対策や未接続解消を図っていく必要があります。
⑦施設利用率
　前年度より増加したものの類似団体より低い状況にあるため、未接続解消を図っていく必要があります。
⑧水洗化率
前年度より増加したものの類似団体より低い状況にあるため、今後も戸別訪問等の普及促進を行い、下水道への未接続解消を図っていく必要があります。</t>
    <rPh sb="376" eb="378">
      <t>フメイ</t>
    </rPh>
    <rPh sb="378" eb="379">
      <t>ミズ</t>
    </rPh>
    <rPh sb="379" eb="380">
      <t>トウ</t>
    </rPh>
    <rPh sb="381" eb="383">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</si>
</sst>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E17-43C2-9CF3-A50063B47E0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0.27</c:v>
                </c:pt>
              </c:numCache>
            </c:numRef>
          </c:val>
          <c:smooth val="0"/>
          <c:extLst>
            <c:ext xmlns:c16="http://schemas.microsoft.com/office/drawing/2014/chart" uri="{C3380CC4-5D6E-409C-BE32-E72D297353CC}">
              <c16:uniqueId val="{00000001-BE17-43C2-9CF3-A50063B47E0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19.79</c:v>
                </c:pt>
                <c:pt idx="4">
                  <c:v>31.51</c:v>
                </c:pt>
              </c:numCache>
            </c:numRef>
          </c:val>
          <c:extLst>
            <c:ext xmlns:c16="http://schemas.microsoft.com/office/drawing/2014/chart" uri="{C3380CC4-5D6E-409C-BE32-E72D297353CC}">
              <c16:uniqueId val="{00000000-CABA-4D44-84E2-CC05B16914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45.87</c:v>
                </c:pt>
                <c:pt idx="4">
                  <c:v>44.24</c:v>
                </c:pt>
              </c:numCache>
            </c:numRef>
          </c:val>
          <c:smooth val="0"/>
          <c:extLst>
            <c:ext xmlns:c16="http://schemas.microsoft.com/office/drawing/2014/chart" uri="{C3380CC4-5D6E-409C-BE32-E72D297353CC}">
              <c16:uniqueId val="{00000001-CABA-4D44-84E2-CC05B16914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60.06</c:v>
                </c:pt>
                <c:pt idx="4">
                  <c:v>60.76</c:v>
                </c:pt>
              </c:numCache>
            </c:numRef>
          </c:val>
          <c:extLst>
            <c:ext xmlns:c16="http://schemas.microsoft.com/office/drawing/2014/chart" uri="{C3380CC4-5D6E-409C-BE32-E72D297353CC}">
              <c16:uniqueId val="{00000000-9CE1-4757-B733-5ED7789FCCF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87.65</c:v>
                </c:pt>
                <c:pt idx="4">
                  <c:v>88.15</c:v>
                </c:pt>
              </c:numCache>
            </c:numRef>
          </c:val>
          <c:smooth val="0"/>
          <c:extLst>
            <c:ext xmlns:c16="http://schemas.microsoft.com/office/drawing/2014/chart" uri="{C3380CC4-5D6E-409C-BE32-E72D297353CC}">
              <c16:uniqueId val="{00000001-9CE1-4757-B733-5ED7789FCCF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98.37</c:v>
                </c:pt>
                <c:pt idx="4">
                  <c:v>92.32</c:v>
                </c:pt>
              </c:numCache>
            </c:numRef>
          </c:val>
          <c:extLst>
            <c:ext xmlns:c16="http://schemas.microsoft.com/office/drawing/2014/chart" uri="{C3380CC4-5D6E-409C-BE32-E72D297353CC}">
              <c16:uniqueId val="{00000000-672D-486C-B658-D22B125D26F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102.7</c:v>
                </c:pt>
                <c:pt idx="4">
                  <c:v>104.11</c:v>
                </c:pt>
              </c:numCache>
            </c:numRef>
          </c:val>
          <c:smooth val="0"/>
          <c:extLst>
            <c:ext xmlns:c16="http://schemas.microsoft.com/office/drawing/2014/chart" uri="{C3380CC4-5D6E-409C-BE32-E72D297353CC}">
              <c16:uniqueId val="{00000001-672D-486C-B658-D22B125D26F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4.78</c:v>
                </c:pt>
                <c:pt idx="4">
                  <c:v>9.36</c:v>
                </c:pt>
              </c:numCache>
            </c:numRef>
          </c:val>
          <c:extLst>
            <c:ext xmlns:c16="http://schemas.microsoft.com/office/drawing/2014/chart" uri="{C3380CC4-5D6E-409C-BE32-E72D297353CC}">
              <c16:uniqueId val="{00000000-AFDA-4C55-A315-094633655F3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29.24</c:v>
                </c:pt>
                <c:pt idx="4">
                  <c:v>31.73</c:v>
                </c:pt>
              </c:numCache>
            </c:numRef>
          </c:val>
          <c:smooth val="0"/>
          <c:extLst>
            <c:ext xmlns:c16="http://schemas.microsoft.com/office/drawing/2014/chart" uri="{C3380CC4-5D6E-409C-BE32-E72D297353CC}">
              <c16:uniqueId val="{00000001-AFDA-4C55-A315-094633655F3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C9D-4CB1-920A-85716F14440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AC9D-4CB1-920A-85716F14440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34.049999999999997</c:v>
                </c:pt>
                <c:pt idx="4">
                  <c:v>69.81</c:v>
                </c:pt>
              </c:numCache>
            </c:numRef>
          </c:val>
          <c:extLst>
            <c:ext xmlns:c16="http://schemas.microsoft.com/office/drawing/2014/chart" uri="{C3380CC4-5D6E-409C-BE32-E72D297353CC}">
              <c16:uniqueId val="{00000000-0FDA-4322-862B-C13224BDDF4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48.2</c:v>
                </c:pt>
                <c:pt idx="4">
                  <c:v>46.91</c:v>
                </c:pt>
              </c:numCache>
            </c:numRef>
          </c:val>
          <c:smooth val="0"/>
          <c:extLst>
            <c:ext xmlns:c16="http://schemas.microsoft.com/office/drawing/2014/chart" uri="{C3380CC4-5D6E-409C-BE32-E72D297353CC}">
              <c16:uniqueId val="{00000001-0FDA-4322-862B-C13224BDDF4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78.53</c:v>
                </c:pt>
                <c:pt idx="4">
                  <c:v>56.26</c:v>
                </c:pt>
              </c:numCache>
            </c:numRef>
          </c:val>
          <c:extLst>
            <c:ext xmlns:c16="http://schemas.microsoft.com/office/drawing/2014/chart" uri="{C3380CC4-5D6E-409C-BE32-E72D297353CC}">
              <c16:uniqueId val="{00000000-F1DC-40E7-86CE-CCB349653B2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46.85</c:v>
                </c:pt>
                <c:pt idx="4">
                  <c:v>44.35</c:v>
                </c:pt>
              </c:numCache>
            </c:numRef>
          </c:val>
          <c:smooth val="0"/>
          <c:extLst>
            <c:ext xmlns:c16="http://schemas.microsoft.com/office/drawing/2014/chart" uri="{C3380CC4-5D6E-409C-BE32-E72D297353CC}">
              <c16:uniqueId val="{00000001-F1DC-40E7-86CE-CCB349653B2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D5A-453A-B328-ED593890374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1268.6300000000001</c:v>
                </c:pt>
                <c:pt idx="4">
                  <c:v>1283.69</c:v>
                </c:pt>
              </c:numCache>
            </c:numRef>
          </c:val>
          <c:smooth val="0"/>
          <c:extLst>
            <c:ext xmlns:c16="http://schemas.microsoft.com/office/drawing/2014/chart" uri="{C3380CC4-5D6E-409C-BE32-E72D297353CC}">
              <c16:uniqueId val="{00000001-AD5A-453A-B328-ED593890374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74.540000000000006</c:v>
                </c:pt>
                <c:pt idx="4">
                  <c:v>58.62</c:v>
                </c:pt>
              </c:numCache>
            </c:numRef>
          </c:val>
          <c:extLst>
            <c:ext xmlns:c16="http://schemas.microsoft.com/office/drawing/2014/chart" uri="{C3380CC4-5D6E-409C-BE32-E72D297353CC}">
              <c16:uniqueId val="{00000000-3110-48C5-8A17-EA1E47F1170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82.88</c:v>
                </c:pt>
                <c:pt idx="4">
                  <c:v>82.53</c:v>
                </c:pt>
              </c:numCache>
            </c:numRef>
          </c:val>
          <c:smooth val="0"/>
          <c:extLst>
            <c:ext xmlns:c16="http://schemas.microsoft.com/office/drawing/2014/chart" uri="{C3380CC4-5D6E-409C-BE32-E72D297353CC}">
              <c16:uniqueId val="{00000001-3110-48C5-8A17-EA1E47F1170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175.95</c:v>
                </c:pt>
                <c:pt idx="4">
                  <c:v>224.4</c:v>
                </c:pt>
              </c:numCache>
            </c:numRef>
          </c:val>
          <c:extLst>
            <c:ext xmlns:c16="http://schemas.microsoft.com/office/drawing/2014/chart" uri="{C3380CC4-5D6E-409C-BE32-E72D297353CC}">
              <c16:uniqueId val="{00000000-87A5-4BA2-82A6-0C3A4D4DE8C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187.76</c:v>
                </c:pt>
                <c:pt idx="4">
                  <c:v>190.48</c:v>
                </c:pt>
              </c:numCache>
            </c:numRef>
          </c:val>
          <c:smooth val="0"/>
          <c:extLst>
            <c:ext xmlns:c16="http://schemas.microsoft.com/office/drawing/2014/chart" uri="{C3380CC4-5D6E-409C-BE32-E72D297353CC}">
              <c16:uniqueId val="{00000001-87A5-4BA2-82A6-0C3A4D4DE8C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栃木県　日光市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45">
        <f>データ!S6</f>
        <v>78784</v>
      </c>
      <c r="AM8" s="45"/>
      <c r="AN8" s="45"/>
      <c r="AO8" s="45"/>
      <c r="AP8" s="45"/>
      <c r="AQ8" s="45"/>
      <c r="AR8" s="45"/>
      <c r="AS8" s="45"/>
      <c r="AT8" s="46">
        <f>データ!T6</f>
        <v>1449.83</v>
      </c>
      <c r="AU8" s="46"/>
      <c r="AV8" s="46"/>
      <c r="AW8" s="46"/>
      <c r="AX8" s="46"/>
      <c r="AY8" s="46"/>
      <c r="AZ8" s="46"/>
      <c r="BA8" s="46"/>
      <c r="BB8" s="46">
        <f>データ!U6</f>
        <v>54.34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79.42</v>
      </c>
      <c r="J10" s="46"/>
      <c r="K10" s="46"/>
      <c r="L10" s="46"/>
      <c r="M10" s="46"/>
      <c r="N10" s="46"/>
      <c r="O10" s="46"/>
      <c r="P10" s="46">
        <f>データ!P6</f>
        <v>0.84</v>
      </c>
      <c r="Q10" s="46"/>
      <c r="R10" s="46"/>
      <c r="S10" s="46"/>
      <c r="T10" s="46"/>
      <c r="U10" s="46"/>
      <c r="V10" s="46"/>
      <c r="W10" s="46">
        <f>データ!Q6</f>
        <v>57.47</v>
      </c>
      <c r="X10" s="46"/>
      <c r="Y10" s="46"/>
      <c r="Z10" s="46"/>
      <c r="AA10" s="46"/>
      <c r="AB10" s="46"/>
      <c r="AC10" s="46"/>
      <c r="AD10" s="45">
        <f>データ!R6</f>
        <v>3062</v>
      </c>
      <c r="AE10" s="45"/>
      <c r="AF10" s="45"/>
      <c r="AG10" s="45"/>
      <c r="AH10" s="45"/>
      <c r="AI10" s="45"/>
      <c r="AJ10" s="45"/>
      <c r="AK10" s="2"/>
      <c r="AL10" s="45">
        <f>データ!V6</f>
        <v>660</v>
      </c>
      <c r="AM10" s="45"/>
      <c r="AN10" s="45"/>
      <c r="AO10" s="45"/>
      <c r="AP10" s="45"/>
      <c r="AQ10" s="45"/>
      <c r="AR10" s="45"/>
      <c r="AS10" s="45"/>
      <c r="AT10" s="46">
        <f>データ!W6</f>
        <v>0.56999999999999995</v>
      </c>
      <c r="AU10" s="46"/>
      <c r="AV10" s="46"/>
      <c r="AW10" s="46"/>
      <c r="AX10" s="46"/>
      <c r="AY10" s="46"/>
      <c r="AZ10" s="46"/>
      <c r="BA10" s="46"/>
      <c r="BB10" s="46">
        <f>データ!X6</f>
        <v>1157.8900000000001</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Xi53zm0LOfsO6mTY+h+jPjldjckZlEHFVhC0ndJwmK45YcR0vdTQ+h5rwtRdpWCaKQ1yP7bpZ999B42ZbJ+AEQ==" saltValue="0qqq96WMepbjyAzC5awIO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92061</v>
      </c>
      <c r="D6" s="19">
        <f t="shared" si="3"/>
        <v>46</v>
      </c>
      <c r="E6" s="19">
        <f t="shared" si="3"/>
        <v>17</v>
      </c>
      <c r="F6" s="19">
        <f t="shared" si="3"/>
        <v>4</v>
      </c>
      <c r="G6" s="19">
        <f t="shared" si="3"/>
        <v>0</v>
      </c>
      <c r="H6" s="19" t="str">
        <f t="shared" si="3"/>
        <v>栃木県　日光市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79.42</v>
      </c>
      <c r="P6" s="20">
        <f t="shared" si="3"/>
        <v>0.84</v>
      </c>
      <c r="Q6" s="20">
        <f t="shared" si="3"/>
        <v>57.47</v>
      </c>
      <c r="R6" s="20">
        <f t="shared" si="3"/>
        <v>3062</v>
      </c>
      <c r="S6" s="20">
        <f t="shared" si="3"/>
        <v>78784</v>
      </c>
      <c r="T6" s="20">
        <f t="shared" si="3"/>
        <v>1449.83</v>
      </c>
      <c r="U6" s="20">
        <f t="shared" si="3"/>
        <v>54.34</v>
      </c>
      <c r="V6" s="20">
        <f t="shared" si="3"/>
        <v>660</v>
      </c>
      <c r="W6" s="20">
        <f t="shared" si="3"/>
        <v>0.56999999999999995</v>
      </c>
      <c r="X6" s="20">
        <f t="shared" si="3"/>
        <v>1157.8900000000001</v>
      </c>
      <c r="Y6" s="21" t="str">
        <f>IF(Y7="",NA(),Y7)</f>
        <v>-</v>
      </c>
      <c r="Z6" s="21" t="str">
        <f t="shared" ref="Z6:AH6" si="4">IF(Z7="",NA(),Z7)</f>
        <v>-</v>
      </c>
      <c r="AA6" s="21" t="str">
        <f t="shared" si="4"/>
        <v>-</v>
      </c>
      <c r="AB6" s="21">
        <f t="shared" si="4"/>
        <v>98.37</v>
      </c>
      <c r="AC6" s="21">
        <f t="shared" si="4"/>
        <v>92.32</v>
      </c>
      <c r="AD6" s="21" t="str">
        <f t="shared" si="4"/>
        <v>-</v>
      </c>
      <c r="AE6" s="21" t="str">
        <f t="shared" si="4"/>
        <v>-</v>
      </c>
      <c r="AF6" s="21" t="str">
        <f t="shared" si="4"/>
        <v>-</v>
      </c>
      <c r="AG6" s="21">
        <f t="shared" si="4"/>
        <v>102.7</v>
      </c>
      <c r="AH6" s="21">
        <f t="shared" si="4"/>
        <v>104.11</v>
      </c>
      <c r="AI6" s="20" t="str">
        <f>IF(AI7="","",IF(AI7="-","【-】","【"&amp;SUBSTITUTE(TEXT(AI7,"#,##0.00"),"-","△")&amp;"】"))</f>
        <v>【105.35】</v>
      </c>
      <c r="AJ6" s="21" t="str">
        <f>IF(AJ7="",NA(),AJ7)</f>
        <v>-</v>
      </c>
      <c r="AK6" s="21" t="str">
        <f t="shared" ref="AK6:AS6" si="5">IF(AK7="",NA(),AK7)</f>
        <v>-</v>
      </c>
      <c r="AL6" s="21" t="str">
        <f t="shared" si="5"/>
        <v>-</v>
      </c>
      <c r="AM6" s="21">
        <f t="shared" si="5"/>
        <v>34.049999999999997</v>
      </c>
      <c r="AN6" s="21">
        <f t="shared" si="5"/>
        <v>69.81</v>
      </c>
      <c r="AO6" s="21" t="str">
        <f t="shared" si="5"/>
        <v>-</v>
      </c>
      <c r="AP6" s="21" t="str">
        <f t="shared" si="5"/>
        <v>-</v>
      </c>
      <c r="AQ6" s="21" t="str">
        <f t="shared" si="5"/>
        <v>-</v>
      </c>
      <c r="AR6" s="21">
        <f t="shared" si="5"/>
        <v>48.2</v>
      </c>
      <c r="AS6" s="21">
        <f t="shared" si="5"/>
        <v>46.91</v>
      </c>
      <c r="AT6" s="20" t="str">
        <f>IF(AT7="","",IF(AT7="-","【-】","【"&amp;SUBSTITUTE(TEXT(AT7,"#,##0.00"),"-","△")&amp;"】"))</f>
        <v>【63.89】</v>
      </c>
      <c r="AU6" s="21" t="str">
        <f>IF(AU7="",NA(),AU7)</f>
        <v>-</v>
      </c>
      <c r="AV6" s="21" t="str">
        <f t="shared" ref="AV6:BD6" si="6">IF(AV7="",NA(),AV7)</f>
        <v>-</v>
      </c>
      <c r="AW6" s="21" t="str">
        <f t="shared" si="6"/>
        <v>-</v>
      </c>
      <c r="AX6" s="21">
        <f t="shared" si="6"/>
        <v>78.53</v>
      </c>
      <c r="AY6" s="21">
        <f t="shared" si="6"/>
        <v>56.26</v>
      </c>
      <c r="AZ6" s="21" t="str">
        <f t="shared" si="6"/>
        <v>-</v>
      </c>
      <c r="BA6" s="21" t="str">
        <f t="shared" si="6"/>
        <v>-</v>
      </c>
      <c r="BB6" s="21" t="str">
        <f t="shared" si="6"/>
        <v>-</v>
      </c>
      <c r="BC6" s="21">
        <f t="shared" si="6"/>
        <v>46.85</v>
      </c>
      <c r="BD6" s="21">
        <f t="shared" si="6"/>
        <v>44.35</v>
      </c>
      <c r="BE6" s="20" t="str">
        <f>IF(BE7="","",IF(BE7="-","【-】","【"&amp;SUBSTITUTE(TEXT(BE7,"#,##0.00"),"-","△")&amp;"】"))</f>
        <v>【44.07】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1268.6300000000001</v>
      </c>
      <c r="BO6" s="21">
        <f t="shared" si="7"/>
        <v>1283.69</v>
      </c>
      <c r="BP6" s="20" t="str">
        <f>IF(BP7="","",IF(BP7="-","【-】","【"&amp;SUBSTITUTE(TEXT(BP7,"#,##0.00"),"-","△")&amp;"】"))</f>
        <v>【1,201.79】</v>
      </c>
      <c r="BQ6" s="21" t="str">
        <f>IF(BQ7="",NA(),BQ7)</f>
        <v>-</v>
      </c>
      <c r="BR6" s="21" t="str">
        <f t="shared" ref="BR6:BZ6" si="8">IF(BR7="",NA(),BR7)</f>
        <v>-</v>
      </c>
      <c r="BS6" s="21" t="str">
        <f t="shared" si="8"/>
        <v>-</v>
      </c>
      <c r="BT6" s="21">
        <f t="shared" si="8"/>
        <v>74.540000000000006</v>
      </c>
      <c r="BU6" s="21">
        <f t="shared" si="8"/>
        <v>58.62</v>
      </c>
      <c r="BV6" s="21" t="str">
        <f t="shared" si="8"/>
        <v>-</v>
      </c>
      <c r="BW6" s="21" t="str">
        <f t="shared" si="8"/>
        <v>-</v>
      </c>
      <c r="BX6" s="21" t="str">
        <f t="shared" si="8"/>
        <v>-</v>
      </c>
      <c r="BY6" s="21">
        <f t="shared" si="8"/>
        <v>82.88</v>
      </c>
      <c r="BZ6" s="21">
        <f t="shared" si="8"/>
        <v>82.53</v>
      </c>
      <c r="CA6" s="20" t="str">
        <f>IF(CA7="","",IF(CA7="-","【-】","【"&amp;SUBSTITUTE(TEXT(CA7,"#,##0.00"),"-","△")&amp;"】"))</f>
        <v>【75.31】</v>
      </c>
      <c r="CB6" s="21" t="str">
        <f>IF(CB7="",NA(),CB7)</f>
        <v>-</v>
      </c>
      <c r="CC6" s="21" t="str">
        <f t="shared" ref="CC6:CK6" si="9">IF(CC7="",NA(),CC7)</f>
        <v>-</v>
      </c>
      <c r="CD6" s="21" t="str">
        <f t="shared" si="9"/>
        <v>-</v>
      </c>
      <c r="CE6" s="21">
        <f t="shared" si="9"/>
        <v>175.95</v>
      </c>
      <c r="CF6" s="21">
        <f t="shared" si="9"/>
        <v>224.4</v>
      </c>
      <c r="CG6" s="21" t="str">
        <f t="shared" si="9"/>
        <v>-</v>
      </c>
      <c r="CH6" s="21" t="str">
        <f t="shared" si="9"/>
        <v>-</v>
      </c>
      <c r="CI6" s="21" t="str">
        <f t="shared" si="9"/>
        <v>-</v>
      </c>
      <c r="CJ6" s="21">
        <f t="shared" si="9"/>
        <v>187.76</v>
      </c>
      <c r="CK6" s="21">
        <f t="shared" si="9"/>
        <v>190.48</v>
      </c>
      <c r="CL6" s="20" t="str">
        <f>IF(CL7="","",IF(CL7="-","【-】","【"&amp;SUBSTITUTE(TEXT(CL7,"#,##0.00"),"-","△")&amp;"】"))</f>
        <v>【216.39】</v>
      </c>
      <c r="CM6" s="21" t="str">
        <f>IF(CM7="",NA(),CM7)</f>
        <v>-</v>
      </c>
      <c r="CN6" s="21" t="str">
        <f t="shared" ref="CN6:CV6" si="10">IF(CN7="",NA(),CN7)</f>
        <v>-</v>
      </c>
      <c r="CO6" s="21" t="str">
        <f t="shared" si="10"/>
        <v>-</v>
      </c>
      <c r="CP6" s="21">
        <f t="shared" si="10"/>
        <v>19.79</v>
      </c>
      <c r="CQ6" s="21">
        <f t="shared" si="10"/>
        <v>31.51</v>
      </c>
      <c r="CR6" s="21" t="str">
        <f t="shared" si="10"/>
        <v>-</v>
      </c>
      <c r="CS6" s="21" t="str">
        <f t="shared" si="10"/>
        <v>-</v>
      </c>
      <c r="CT6" s="21" t="str">
        <f t="shared" si="10"/>
        <v>-</v>
      </c>
      <c r="CU6" s="21">
        <f t="shared" si="10"/>
        <v>45.87</v>
      </c>
      <c r="CV6" s="21">
        <f t="shared" si="10"/>
        <v>44.24</v>
      </c>
      <c r="CW6" s="20" t="str">
        <f>IF(CW7="","",IF(CW7="-","【-】","【"&amp;SUBSTITUTE(TEXT(CW7,"#,##0.00"),"-","△")&amp;"】"))</f>
        <v>【42.57】</v>
      </c>
      <c r="CX6" s="21" t="str">
        <f>IF(CX7="",NA(),CX7)</f>
        <v>-</v>
      </c>
      <c r="CY6" s="21" t="str">
        <f t="shared" ref="CY6:DG6" si="11">IF(CY7="",NA(),CY7)</f>
        <v>-</v>
      </c>
      <c r="CZ6" s="21" t="str">
        <f t="shared" si="11"/>
        <v>-</v>
      </c>
      <c r="DA6" s="21">
        <f t="shared" si="11"/>
        <v>60.06</v>
      </c>
      <c r="DB6" s="21">
        <f t="shared" si="11"/>
        <v>60.76</v>
      </c>
      <c r="DC6" s="21" t="str">
        <f t="shared" si="11"/>
        <v>-</v>
      </c>
      <c r="DD6" s="21" t="str">
        <f t="shared" si="11"/>
        <v>-</v>
      </c>
      <c r="DE6" s="21" t="str">
        <f t="shared" si="11"/>
        <v>-</v>
      </c>
      <c r="DF6" s="21">
        <f t="shared" si="11"/>
        <v>87.65</v>
      </c>
      <c r="DG6" s="21">
        <f t="shared" si="11"/>
        <v>88.15</v>
      </c>
      <c r="DH6" s="20" t="str">
        <f>IF(DH7="","",IF(DH7="-","【-】","【"&amp;SUBSTITUTE(TEXT(DH7,"#,##0.00"),"-","△")&amp;"】"))</f>
        <v>【85.24】</v>
      </c>
      <c r="DI6" s="21" t="str">
        <f>IF(DI7="",NA(),DI7)</f>
        <v>-</v>
      </c>
      <c r="DJ6" s="21" t="str">
        <f t="shared" ref="DJ6:DR6" si="12">IF(DJ7="",NA(),DJ7)</f>
        <v>-</v>
      </c>
      <c r="DK6" s="21" t="str">
        <f t="shared" si="12"/>
        <v>-</v>
      </c>
      <c r="DL6" s="21">
        <f t="shared" si="12"/>
        <v>4.78</v>
      </c>
      <c r="DM6" s="21">
        <f t="shared" si="12"/>
        <v>9.36</v>
      </c>
      <c r="DN6" s="21" t="str">
        <f t="shared" si="12"/>
        <v>-</v>
      </c>
      <c r="DO6" s="21" t="str">
        <f t="shared" si="12"/>
        <v>-</v>
      </c>
      <c r="DP6" s="21" t="str">
        <f t="shared" si="12"/>
        <v>-</v>
      </c>
      <c r="DQ6" s="21">
        <f t="shared" si="12"/>
        <v>29.24</v>
      </c>
      <c r="DR6" s="21">
        <f t="shared" si="12"/>
        <v>31.73</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【0.01】</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0.27</v>
      </c>
      <c r="EO6" s="20" t="str">
        <f>IF(EO7="","",IF(EO7="-","【-】","【"&amp;SUBSTITUTE(TEXT(EO7,"#,##0.00"),"-","△")&amp;"】"))</f>
        <v>【0.15】</v>
      </c>
    </row>
    <row r="7" spans="1:148" s="22" customFormat="1" x14ac:dyDescent="0.2">
      <c r="A7" s="14"/>
      <c r="B7" s="23">
        <v>2021</v>
      </c>
      <c r="C7" s="23">
        <v>92061</v>
      </c>
      <c r="D7" s="23">
        <v>46</v>
      </c>
      <c r="E7" s="23">
        <v>17</v>
      </c>
      <c r="F7" s="23">
        <v>4</v>
      </c>
      <c r="G7" s="23">
        <v>0</v>
      </c>
      <c r="H7" s="23" t="s">
        <v>96</v>
      </c>
      <c r="I7" s="23" t="s">
        <v>97</v>
      </c>
      <c r="J7" s="23" t="s">
        <v>98</v>
      </c>
      <c r="K7" s="23" t="s">
        <v>99</v>
      </c>
      <c r="L7" s="23" t="s">
        <v>100</v>
      </c>
      <c r="M7" s="23" t="s">
        <v>101</v>
      </c>
      <c r="N7" s="24" t="s">
        <v>102</v>
      </c>
      <c r="O7" s="24">
        <v>79.42</v>
      </c>
      <c r="P7" s="24">
        <v>0.84</v>
      </c>
      <c r="Q7" s="24">
        <v>57.47</v>
      </c>
      <c r="R7" s="24">
        <v>3062</v>
      </c>
      <c r="S7" s="24">
        <v>78784</v>
      </c>
      <c r="T7" s="24">
        <v>1449.83</v>
      </c>
      <c r="U7" s="24">
        <v>54.34</v>
      </c>
      <c r="V7" s="24">
        <v>660</v>
      </c>
      <c r="W7" s="24">
        <v>0.56999999999999995</v>
      </c>
      <c r="X7" s="24">
        <v>1157.8900000000001</v>
      </c>
      <c r="Y7" s="24" t="s">
        <v>102</v>
      </c>
      <c r="Z7" s="24" t="s">
        <v>102</v>
      </c>
      <c r="AA7" s="24" t="s">
        <v>102</v>
      </c>
      <c r="AB7" s="24">
        <v>98.37</v>
      </c>
      <c r="AC7" s="24">
        <v>92.32</v>
      </c>
      <c r="AD7" s="24" t="s">
        <v>102</v>
      </c>
      <c r="AE7" s="24" t="s">
        <v>102</v>
      </c>
      <c r="AF7" s="24" t="s">
        <v>102</v>
      </c>
      <c r="AG7" s="24">
        <v>102.7</v>
      </c>
      <c r="AH7" s="24">
        <v>104.11</v>
      </c>
      <c r="AI7" s="24">
        <v>105.35</v>
      </c>
      <c r="AJ7" s="24" t="s">
        <v>102</v>
      </c>
      <c r="AK7" s="24" t="s">
        <v>102</v>
      </c>
      <c r="AL7" s="24" t="s">
        <v>102</v>
      </c>
      <c r="AM7" s="24">
        <v>34.049999999999997</v>
      </c>
      <c r="AN7" s="24">
        <v>69.81</v>
      </c>
      <c r="AO7" s="24" t="s">
        <v>102</v>
      </c>
      <c r="AP7" s="24" t="s">
        <v>102</v>
      </c>
      <c r="AQ7" s="24" t="s">
        <v>102</v>
      </c>
      <c r="AR7" s="24">
        <v>48.2</v>
      </c>
      <c r="AS7" s="24">
        <v>46.91</v>
      </c>
      <c r="AT7" s="24">
        <v>63.89</v>
      </c>
      <c r="AU7" s="24" t="s">
        <v>102</v>
      </c>
      <c r="AV7" s="24" t="s">
        <v>102</v>
      </c>
      <c r="AW7" s="24" t="s">
        <v>102</v>
      </c>
      <c r="AX7" s="24">
        <v>78.53</v>
      </c>
      <c r="AY7" s="24">
        <v>56.26</v>
      </c>
      <c r="AZ7" s="24" t="s">
        <v>102</v>
      </c>
      <c r="BA7" s="24" t="s">
        <v>102</v>
      </c>
      <c r="BB7" s="24" t="s">
        <v>102</v>
      </c>
      <c r="BC7" s="24">
        <v>46.85</v>
      </c>
      <c r="BD7" s="24">
        <v>44.35</v>
      </c>
      <c r="BE7" s="24">
        <v>44.07</v>
      </c>
      <c r="BF7" s="24" t="s">
        <v>102</v>
      </c>
      <c r="BG7" s="24" t="s">
        <v>102</v>
      </c>
      <c r="BH7" s="24" t="s">
        <v>102</v>
      </c>
      <c r="BI7" s="24">
        <v>0</v>
      </c>
      <c r="BJ7" s="24">
        <v>0</v>
      </c>
      <c r="BK7" s="24" t="s">
        <v>102</v>
      </c>
      <c r="BL7" s="24" t="s">
        <v>102</v>
      </c>
      <c r="BM7" s="24" t="s">
        <v>102</v>
      </c>
      <c r="BN7" s="24">
        <v>1268.6300000000001</v>
      </c>
      <c r="BO7" s="24">
        <v>1283.69</v>
      </c>
      <c r="BP7" s="24">
        <v>1201.79</v>
      </c>
      <c r="BQ7" s="24" t="s">
        <v>102</v>
      </c>
      <c r="BR7" s="24" t="s">
        <v>102</v>
      </c>
      <c r="BS7" s="24" t="s">
        <v>102</v>
      </c>
      <c r="BT7" s="24">
        <v>74.540000000000006</v>
      </c>
      <c r="BU7" s="24">
        <v>58.62</v>
      </c>
      <c r="BV7" s="24" t="s">
        <v>102</v>
      </c>
      <c r="BW7" s="24" t="s">
        <v>102</v>
      </c>
      <c r="BX7" s="24" t="s">
        <v>102</v>
      </c>
      <c r="BY7" s="24">
        <v>82.88</v>
      </c>
      <c r="BZ7" s="24">
        <v>82.53</v>
      </c>
      <c r="CA7" s="24">
        <v>75.31</v>
      </c>
      <c r="CB7" s="24" t="s">
        <v>102</v>
      </c>
      <c r="CC7" s="24" t="s">
        <v>102</v>
      </c>
      <c r="CD7" s="24" t="s">
        <v>102</v>
      </c>
      <c r="CE7" s="24">
        <v>175.95</v>
      </c>
      <c r="CF7" s="24">
        <v>224.4</v>
      </c>
      <c r="CG7" s="24" t="s">
        <v>102</v>
      </c>
      <c r="CH7" s="24" t="s">
        <v>102</v>
      </c>
      <c r="CI7" s="24" t="s">
        <v>102</v>
      </c>
      <c r="CJ7" s="24">
        <v>187.76</v>
      </c>
      <c r="CK7" s="24">
        <v>190.48</v>
      </c>
      <c r="CL7" s="24">
        <v>216.39</v>
      </c>
      <c r="CM7" s="24" t="s">
        <v>102</v>
      </c>
      <c r="CN7" s="24" t="s">
        <v>102</v>
      </c>
      <c r="CO7" s="24" t="s">
        <v>102</v>
      </c>
      <c r="CP7" s="24">
        <v>19.79</v>
      </c>
      <c r="CQ7" s="24">
        <v>31.51</v>
      </c>
      <c r="CR7" s="24" t="s">
        <v>102</v>
      </c>
      <c r="CS7" s="24" t="s">
        <v>102</v>
      </c>
      <c r="CT7" s="24" t="s">
        <v>102</v>
      </c>
      <c r="CU7" s="24">
        <v>45.87</v>
      </c>
      <c r="CV7" s="24">
        <v>44.24</v>
      </c>
      <c r="CW7" s="24">
        <v>42.57</v>
      </c>
      <c r="CX7" s="24" t="s">
        <v>102</v>
      </c>
      <c r="CY7" s="24" t="s">
        <v>102</v>
      </c>
      <c r="CZ7" s="24" t="s">
        <v>102</v>
      </c>
      <c r="DA7" s="24">
        <v>60.06</v>
      </c>
      <c r="DB7" s="24">
        <v>60.76</v>
      </c>
      <c r="DC7" s="24" t="s">
        <v>102</v>
      </c>
      <c r="DD7" s="24" t="s">
        <v>102</v>
      </c>
      <c r="DE7" s="24" t="s">
        <v>102</v>
      </c>
      <c r="DF7" s="24">
        <v>87.65</v>
      </c>
      <c r="DG7" s="24">
        <v>88.15</v>
      </c>
      <c r="DH7" s="24">
        <v>85.24</v>
      </c>
      <c r="DI7" s="24" t="s">
        <v>102</v>
      </c>
      <c r="DJ7" s="24" t="s">
        <v>102</v>
      </c>
      <c r="DK7" s="24" t="s">
        <v>102</v>
      </c>
      <c r="DL7" s="24">
        <v>4.78</v>
      </c>
      <c r="DM7" s="24">
        <v>9.36</v>
      </c>
      <c r="DN7" s="24" t="s">
        <v>102</v>
      </c>
      <c r="DO7" s="24" t="s">
        <v>102</v>
      </c>
      <c r="DP7" s="24" t="s">
        <v>102</v>
      </c>
      <c r="DQ7" s="24">
        <v>29.24</v>
      </c>
      <c r="DR7" s="24">
        <v>31.73</v>
      </c>
      <c r="DS7" s="24">
        <v>25.87</v>
      </c>
      <c r="DT7" s="24" t="s">
        <v>102</v>
      </c>
      <c r="DU7" s="24" t="s">
        <v>102</v>
      </c>
      <c r="DV7" s="24" t="s">
        <v>102</v>
      </c>
      <c r="DW7" s="24">
        <v>0</v>
      </c>
      <c r="DX7" s="24">
        <v>0</v>
      </c>
      <c r="DY7" s="24" t="s">
        <v>102</v>
      </c>
      <c r="DZ7" s="24" t="s">
        <v>102</v>
      </c>
      <c r="EA7" s="24" t="s">
        <v>102</v>
      </c>
      <c r="EB7" s="24">
        <v>0</v>
      </c>
      <c r="EC7" s="24">
        <v>0</v>
      </c>
      <c r="ED7" s="24">
        <v>0.01</v>
      </c>
      <c r="EE7" s="24" t="s">
        <v>102</v>
      </c>
      <c r="EF7" s="24" t="s">
        <v>102</v>
      </c>
      <c r="EG7" s="24" t="s">
        <v>102</v>
      </c>
      <c r="EH7" s="24">
        <v>0</v>
      </c>
      <c r="EI7" s="24">
        <v>0</v>
      </c>
      <c r="EJ7" s="24" t="s">
        <v>102</v>
      </c>
      <c r="EK7" s="24" t="s">
        <v>102</v>
      </c>
      <c r="EL7" s="24" t="s">
        <v>102</v>
      </c>
      <c r="EM7" s="24">
        <v>0.06</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北原　亜里紗</cp:lastModifiedBy>
  <cp:lastPrinted>2023-01-24T06:05:22Z</cp:lastPrinted>
  <dcterms:created xsi:type="dcterms:W3CDTF">2023-01-12T23:37:54Z</dcterms:created>
  <dcterms:modified xsi:type="dcterms:W3CDTF">2023-01-31T04:37:15Z</dcterms:modified>
  <cp:category/>
</cp:coreProperties>
</file>